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1.xml" ContentType="application/vnd.openxmlformats-officedocument.themeOverrid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2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G:\nate 2nd yr\lap sim\spreadsheet\"/>
    </mc:Choice>
  </mc:AlternateContent>
  <xr:revisionPtr revIDLastSave="0" documentId="8_{379A50AD-A1A3-48DF-B2B7-891676E3C745}" xr6:coauthVersionLast="45" xr6:coauthVersionMax="45" xr10:uidLastSave="{00000000-0000-0000-0000-000000000000}"/>
  <bookViews>
    <workbookView xWindow="-120" yWindow="-120" windowWidth="24240" windowHeight="13140" tabRatio="867" activeTab="2" xr2:uid="{00000000-000D-0000-FFFF-FFFF00000000}"/>
  </bookViews>
  <sheets>
    <sheet name="Zx6r Power Map + Gearing" sheetId="3" r:id="rId1"/>
    <sheet name="2D Lap Tech 3 Yamaha" sheetId="7" r:id="rId2"/>
    <sheet name="Zx6r theoretical lap" sheetId="6" r:id="rId3"/>
    <sheet name="Tech 3 Corners (Vmax at 64')" sheetId="5" r:id="rId4"/>
    <sheet name="Zx6r Predicted Values" sheetId="4" r:id="rId5"/>
    <sheet name="Zx6r acceleration track map" sheetId="8" r:id="rId6"/>
    <sheet name="other data" sheetId="1" r:id="rId7"/>
    <sheet name="Sheet1" sheetId="9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446" i="6" l="1"/>
  <c r="H1447" i="6" s="1"/>
  <c r="H1446" i="6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B85" i="6" s="1"/>
  <c r="B86" i="6" s="1"/>
  <c r="B87" i="6" s="1"/>
  <c r="B88" i="6" s="1"/>
  <c r="B89" i="6" s="1"/>
  <c r="B90" i="6" s="1"/>
  <c r="B91" i="6" s="1"/>
  <c r="B92" i="6" s="1"/>
  <c r="B93" i="6" s="1"/>
  <c r="B94" i="6" s="1"/>
  <c r="B95" i="6" s="1"/>
  <c r="B96" i="6" s="1"/>
  <c r="B97" i="6" s="1"/>
  <c r="B98" i="6" s="1"/>
  <c r="B99" i="6" s="1"/>
  <c r="B100" i="6" s="1"/>
  <c r="B101" i="6" s="1"/>
  <c r="B102" i="6" s="1"/>
  <c r="B103" i="6" s="1"/>
  <c r="B104" i="6" s="1"/>
  <c r="B105" i="6" s="1"/>
  <c r="B106" i="6" s="1"/>
  <c r="B107" i="6" s="1"/>
  <c r="B108" i="6" s="1"/>
  <c r="B109" i="6" s="1"/>
  <c r="B110" i="6" s="1"/>
  <c r="B111" i="6" s="1"/>
  <c r="B112" i="6" s="1"/>
  <c r="B113" i="6" s="1"/>
  <c r="B114" i="6" s="1"/>
  <c r="B115" i="6" s="1"/>
  <c r="B116" i="6" s="1"/>
  <c r="B117" i="6" s="1"/>
  <c r="B118" i="6" s="1"/>
  <c r="B119" i="6" s="1"/>
  <c r="B120" i="6" s="1"/>
  <c r="B121" i="6" s="1"/>
  <c r="B122" i="6" s="1"/>
  <c r="B123" i="6" s="1"/>
  <c r="B124" i="6" s="1"/>
  <c r="B125" i="6" s="1"/>
  <c r="B126" i="6" s="1"/>
  <c r="B127" i="6" s="1"/>
  <c r="B128" i="6" s="1"/>
  <c r="B129" i="6" s="1"/>
  <c r="B130" i="6" s="1"/>
  <c r="B131" i="6" s="1"/>
  <c r="B132" i="6" s="1"/>
  <c r="B133" i="6" s="1"/>
  <c r="B134" i="6" s="1"/>
  <c r="B135" i="6" s="1"/>
  <c r="B136" i="6" s="1"/>
  <c r="B137" i="6" s="1"/>
  <c r="B138" i="6" s="1"/>
  <c r="B139" i="6" s="1"/>
  <c r="B140" i="6" s="1"/>
  <c r="B141" i="6" s="1"/>
  <c r="B142" i="6" s="1"/>
  <c r="B143" i="6" s="1"/>
  <c r="B144" i="6" s="1"/>
  <c r="B145" i="6" s="1"/>
  <c r="B146" i="6" s="1"/>
  <c r="B147" i="6" s="1"/>
  <c r="B148" i="6" s="1"/>
  <c r="B149" i="6" s="1"/>
  <c r="B150" i="6" s="1"/>
  <c r="B151" i="6" s="1"/>
  <c r="B152" i="6" s="1"/>
  <c r="B153" i="6" s="1"/>
  <c r="B154" i="6" s="1"/>
  <c r="B155" i="6" s="1"/>
  <c r="B156" i="6" s="1"/>
  <c r="B157" i="6" s="1"/>
  <c r="B158" i="6" s="1"/>
  <c r="B159" i="6" s="1"/>
  <c r="B160" i="6" s="1"/>
  <c r="B161" i="6" s="1"/>
  <c r="B162" i="6" s="1"/>
  <c r="B163" i="6" s="1"/>
  <c r="B164" i="6" s="1"/>
  <c r="B165" i="6" s="1"/>
  <c r="B166" i="6" s="1"/>
  <c r="B167" i="6" s="1"/>
  <c r="B168" i="6" s="1"/>
  <c r="B169" i="6" s="1"/>
  <c r="B170" i="6" s="1"/>
  <c r="B171" i="6" s="1"/>
  <c r="B172" i="6" s="1"/>
  <c r="B173" i="6" s="1"/>
  <c r="B174" i="6" s="1"/>
  <c r="B175" i="6" s="1"/>
  <c r="B176" i="6" s="1"/>
  <c r="B177" i="6" s="1"/>
  <c r="B178" i="6" s="1"/>
  <c r="B179" i="6" s="1"/>
  <c r="B180" i="6" s="1"/>
  <c r="B181" i="6" s="1"/>
  <c r="B182" i="6" s="1"/>
  <c r="B183" i="6" s="1"/>
  <c r="B184" i="6" s="1"/>
  <c r="B185" i="6" s="1"/>
  <c r="B186" i="6" s="1"/>
  <c r="B187" i="6" s="1"/>
  <c r="B188" i="6" s="1"/>
  <c r="B189" i="6" s="1"/>
  <c r="B190" i="6" s="1"/>
  <c r="B191" i="6" s="1"/>
  <c r="B192" i="6" s="1"/>
  <c r="B193" i="6" s="1"/>
  <c r="B194" i="6" s="1"/>
  <c r="B195" i="6" s="1"/>
  <c r="B196" i="6" s="1"/>
  <c r="B197" i="6" s="1"/>
  <c r="B198" i="6" s="1"/>
  <c r="B199" i="6" s="1"/>
  <c r="B200" i="6" s="1"/>
  <c r="B201" i="6" s="1"/>
  <c r="B202" i="6" s="1"/>
  <c r="B203" i="6" s="1"/>
  <c r="B204" i="6" s="1"/>
  <c r="B205" i="6" s="1"/>
  <c r="B206" i="6" s="1"/>
  <c r="B207" i="6" s="1"/>
  <c r="B208" i="6" s="1"/>
  <c r="B209" i="6" s="1"/>
  <c r="B210" i="6" s="1"/>
  <c r="B211" i="6" s="1"/>
  <c r="B212" i="6" s="1"/>
  <c r="B213" i="6" s="1"/>
  <c r="B214" i="6" s="1"/>
  <c r="B215" i="6" s="1"/>
  <c r="B216" i="6" s="1"/>
  <c r="B217" i="6" s="1"/>
  <c r="B218" i="6" s="1"/>
  <c r="B219" i="6" s="1"/>
  <c r="B220" i="6" s="1"/>
  <c r="B221" i="6" s="1"/>
  <c r="B222" i="6" s="1"/>
  <c r="B223" i="6" s="1"/>
  <c r="B224" i="6" s="1"/>
  <c r="B225" i="6" s="1"/>
  <c r="B226" i="6" s="1"/>
  <c r="B227" i="6" s="1"/>
  <c r="B228" i="6" s="1"/>
  <c r="B229" i="6" s="1"/>
  <c r="B230" i="6" s="1"/>
  <c r="B231" i="6" s="1"/>
  <c r="B232" i="6" s="1"/>
  <c r="B233" i="6" s="1"/>
  <c r="B234" i="6" s="1"/>
  <c r="B235" i="6" s="1"/>
  <c r="B236" i="6" s="1"/>
  <c r="B237" i="6" s="1"/>
  <c r="B238" i="6" s="1"/>
  <c r="B239" i="6" s="1"/>
  <c r="B240" i="6" s="1"/>
  <c r="B241" i="6" s="1"/>
  <c r="B242" i="6" s="1"/>
  <c r="B243" i="6" s="1"/>
  <c r="B244" i="6" s="1"/>
  <c r="B245" i="6" s="1"/>
  <c r="B246" i="6" s="1"/>
  <c r="B247" i="6" s="1"/>
  <c r="B248" i="6" s="1"/>
  <c r="B249" i="6" s="1"/>
  <c r="B250" i="6" s="1"/>
  <c r="B251" i="6" s="1"/>
  <c r="B252" i="6" s="1"/>
  <c r="B253" i="6" s="1"/>
  <c r="B254" i="6" s="1"/>
  <c r="B255" i="6" s="1"/>
  <c r="B256" i="6" s="1"/>
  <c r="B257" i="6" s="1"/>
  <c r="B258" i="6" s="1"/>
  <c r="B259" i="6" s="1"/>
  <c r="B260" i="6" s="1"/>
  <c r="B261" i="6" s="1"/>
  <c r="B262" i="6" s="1"/>
  <c r="B263" i="6" s="1"/>
  <c r="B264" i="6" s="1"/>
  <c r="B265" i="6" s="1"/>
  <c r="B266" i="6" s="1"/>
  <c r="B267" i="6" s="1"/>
  <c r="B268" i="6" s="1"/>
  <c r="B269" i="6" s="1"/>
  <c r="B270" i="6" s="1"/>
  <c r="B271" i="6" s="1"/>
  <c r="B272" i="6" s="1"/>
  <c r="B273" i="6" s="1"/>
  <c r="B274" i="6" s="1"/>
  <c r="B275" i="6" s="1"/>
  <c r="B276" i="6" s="1"/>
  <c r="B277" i="6" s="1"/>
  <c r="B278" i="6" s="1"/>
  <c r="B279" i="6" s="1"/>
  <c r="B280" i="6" s="1"/>
  <c r="B281" i="6" s="1"/>
  <c r="B282" i="6" s="1"/>
  <c r="B283" i="6" s="1"/>
  <c r="B284" i="6" s="1"/>
  <c r="B285" i="6" s="1"/>
  <c r="B286" i="6" s="1"/>
  <c r="B287" i="6" s="1"/>
  <c r="B288" i="6" s="1"/>
  <c r="B289" i="6" s="1"/>
  <c r="B290" i="6" s="1"/>
  <c r="B291" i="6" s="1"/>
  <c r="B292" i="6" s="1"/>
  <c r="B293" i="6" s="1"/>
  <c r="B294" i="6" s="1"/>
  <c r="B295" i="6" s="1"/>
  <c r="B296" i="6" s="1"/>
  <c r="B297" i="6" s="1"/>
  <c r="B298" i="6" s="1"/>
  <c r="B299" i="6" s="1"/>
  <c r="B300" i="6" s="1"/>
  <c r="B301" i="6" s="1"/>
  <c r="B302" i="6" s="1"/>
  <c r="B303" i="6" s="1"/>
  <c r="B304" i="6" s="1"/>
  <c r="B305" i="6" s="1"/>
  <c r="B306" i="6" s="1"/>
  <c r="B307" i="6" s="1"/>
  <c r="B308" i="6" s="1"/>
  <c r="B309" i="6" s="1"/>
  <c r="B310" i="6" s="1"/>
  <c r="B311" i="6" s="1"/>
  <c r="B312" i="6" s="1"/>
  <c r="B313" i="6" s="1"/>
  <c r="B314" i="6" s="1"/>
  <c r="B315" i="6" s="1"/>
  <c r="B316" i="6" s="1"/>
  <c r="B317" i="6" s="1"/>
  <c r="B318" i="6" s="1"/>
  <c r="B319" i="6" s="1"/>
  <c r="B320" i="6" s="1"/>
  <c r="B321" i="6" s="1"/>
  <c r="B322" i="6" s="1"/>
  <c r="B323" i="6" s="1"/>
  <c r="B324" i="6" s="1"/>
  <c r="B325" i="6" s="1"/>
  <c r="B326" i="6" s="1"/>
  <c r="B327" i="6" s="1"/>
  <c r="B328" i="6" s="1"/>
  <c r="B329" i="6" s="1"/>
  <c r="B330" i="6" s="1"/>
  <c r="B331" i="6" s="1"/>
  <c r="B332" i="6" s="1"/>
  <c r="B333" i="6" s="1"/>
  <c r="B334" i="6" s="1"/>
  <c r="B335" i="6" s="1"/>
  <c r="B336" i="6" s="1"/>
  <c r="B337" i="6" s="1"/>
  <c r="B338" i="6" s="1"/>
  <c r="B339" i="6" s="1"/>
  <c r="B340" i="6" s="1"/>
  <c r="B341" i="6" s="1"/>
  <c r="B342" i="6" s="1"/>
  <c r="B343" i="6" s="1"/>
  <c r="B344" i="6" s="1"/>
  <c r="B345" i="6" s="1"/>
  <c r="B346" i="6" s="1"/>
  <c r="B347" i="6" s="1"/>
  <c r="B348" i="6" s="1"/>
  <c r="B349" i="6" s="1"/>
  <c r="B350" i="6" s="1"/>
  <c r="B351" i="6" s="1"/>
  <c r="B352" i="6" s="1"/>
  <c r="B353" i="6" s="1"/>
  <c r="B354" i="6" s="1"/>
  <c r="B355" i="6" s="1"/>
  <c r="B356" i="6" s="1"/>
  <c r="B357" i="6" s="1"/>
  <c r="B358" i="6" s="1"/>
  <c r="B359" i="6" s="1"/>
  <c r="B360" i="6" s="1"/>
  <c r="B361" i="6" s="1"/>
  <c r="B362" i="6" s="1"/>
  <c r="B363" i="6" s="1"/>
  <c r="B364" i="6" s="1"/>
  <c r="B365" i="6" s="1"/>
  <c r="B366" i="6" s="1"/>
  <c r="B367" i="6" s="1"/>
  <c r="B368" i="6" s="1"/>
  <c r="B369" i="6" s="1"/>
  <c r="B370" i="6" s="1"/>
  <c r="B371" i="6" s="1"/>
  <c r="B372" i="6" s="1"/>
  <c r="B373" i="6" s="1"/>
  <c r="B374" i="6" s="1"/>
  <c r="B375" i="6" s="1"/>
  <c r="B376" i="6" s="1"/>
  <c r="B377" i="6" s="1"/>
  <c r="B378" i="6" s="1"/>
  <c r="B379" i="6" s="1"/>
  <c r="B380" i="6" s="1"/>
  <c r="B381" i="6" s="1"/>
  <c r="B382" i="6" s="1"/>
  <c r="B383" i="6" s="1"/>
  <c r="B384" i="6" s="1"/>
  <c r="B385" i="6" s="1"/>
  <c r="B386" i="6" s="1"/>
  <c r="B387" i="6" s="1"/>
  <c r="B388" i="6" s="1"/>
  <c r="B389" i="6" s="1"/>
  <c r="B390" i="6" s="1"/>
  <c r="B391" i="6" s="1"/>
  <c r="B392" i="6" s="1"/>
  <c r="B393" i="6" s="1"/>
  <c r="B394" i="6" s="1"/>
  <c r="B395" i="6" s="1"/>
  <c r="B396" i="6" s="1"/>
  <c r="B397" i="6" s="1"/>
  <c r="B398" i="6" s="1"/>
  <c r="B399" i="6" s="1"/>
  <c r="B400" i="6" s="1"/>
  <c r="B401" i="6" s="1"/>
  <c r="B402" i="6" s="1"/>
  <c r="B403" i="6" s="1"/>
  <c r="B404" i="6" s="1"/>
  <c r="B405" i="6" s="1"/>
  <c r="B406" i="6" s="1"/>
  <c r="B407" i="6" s="1"/>
  <c r="B408" i="6" s="1"/>
  <c r="B409" i="6" s="1"/>
  <c r="B410" i="6" s="1"/>
  <c r="B411" i="6" s="1"/>
  <c r="B412" i="6" s="1"/>
  <c r="B413" i="6" s="1"/>
  <c r="B414" i="6" s="1"/>
  <c r="B415" i="6" s="1"/>
  <c r="B416" i="6" s="1"/>
  <c r="B417" i="6" s="1"/>
  <c r="B418" i="6" s="1"/>
  <c r="B419" i="6" s="1"/>
  <c r="B420" i="6" s="1"/>
  <c r="B421" i="6" s="1"/>
  <c r="B422" i="6" s="1"/>
  <c r="B423" i="6" s="1"/>
  <c r="B424" i="6" s="1"/>
  <c r="B425" i="6" s="1"/>
  <c r="B426" i="6" s="1"/>
  <c r="B427" i="6" s="1"/>
  <c r="B428" i="6" s="1"/>
  <c r="B429" i="6" s="1"/>
  <c r="B430" i="6" s="1"/>
  <c r="B431" i="6" s="1"/>
  <c r="B432" i="6" s="1"/>
  <c r="B433" i="6" s="1"/>
  <c r="B434" i="6" s="1"/>
  <c r="B435" i="6" s="1"/>
  <c r="B436" i="6" s="1"/>
  <c r="B437" i="6" s="1"/>
  <c r="B438" i="6" s="1"/>
  <c r="B439" i="6" s="1"/>
  <c r="B440" i="6" s="1"/>
  <c r="B441" i="6" s="1"/>
  <c r="B442" i="6" s="1"/>
  <c r="B443" i="6" s="1"/>
  <c r="B444" i="6" s="1"/>
  <c r="B445" i="6" s="1"/>
  <c r="B446" i="6" s="1"/>
  <c r="B447" i="6" s="1"/>
  <c r="B448" i="6" s="1"/>
  <c r="B449" i="6" s="1"/>
  <c r="B450" i="6" s="1"/>
  <c r="B451" i="6" s="1"/>
  <c r="B452" i="6" s="1"/>
  <c r="B453" i="6" s="1"/>
  <c r="B454" i="6" s="1"/>
  <c r="B455" i="6" s="1"/>
  <c r="B456" i="6" s="1"/>
  <c r="B457" i="6" s="1"/>
  <c r="B458" i="6" s="1"/>
  <c r="B459" i="6" s="1"/>
  <c r="B460" i="6" s="1"/>
  <c r="B461" i="6" s="1"/>
  <c r="B462" i="6" s="1"/>
  <c r="B463" i="6" s="1"/>
  <c r="B464" i="6" s="1"/>
  <c r="B465" i="6" s="1"/>
  <c r="B466" i="6" s="1"/>
  <c r="B467" i="6" s="1"/>
  <c r="B468" i="6" s="1"/>
  <c r="B469" i="6" s="1"/>
  <c r="B470" i="6" s="1"/>
  <c r="B471" i="6" s="1"/>
  <c r="B472" i="6" s="1"/>
  <c r="B473" i="6" s="1"/>
  <c r="B474" i="6" s="1"/>
  <c r="B475" i="6" s="1"/>
  <c r="B476" i="6" s="1"/>
  <c r="B477" i="6" s="1"/>
  <c r="B478" i="6" s="1"/>
  <c r="B479" i="6" s="1"/>
  <c r="B480" i="6" s="1"/>
  <c r="B481" i="6" s="1"/>
  <c r="B482" i="6" s="1"/>
  <c r="B483" i="6" s="1"/>
  <c r="B484" i="6" s="1"/>
  <c r="B485" i="6" s="1"/>
  <c r="B486" i="6" s="1"/>
  <c r="B487" i="6" s="1"/>
  <c r="B488" i="6" s="1"/>
  <c r="B489" i="6" s="1"/>
  <c r="B490" i="6" s="1"/>
  <c r="B491" i="6" s="1"/>
  <c r="B492" i="6" s="1"/>
  <c r="B493" i="6" s="1"/>
  <c r="B494" i="6" s="1"/>
  <c r="B495" i="6" s="1"/>
  <c r="B496" i="6" s="1"/>
  <c r="B497" i="6" s="1"/>
  <c r="B498" i="6" s="1"/>
  <c r="B499" i="6" s="1"/>
  <c r="B500" i="6" s="1"/>
  <c r="B501" i="6" s="1"/>
  <c r="B502" i="6" s="1"/>
  <c r="B503" i="6" s="1"/>
  <c r="B504" i="6" s="1"/>
  <c r="B505" i="6" s="1"/>
  <c r="B506" i="6" s="1"/>
  <c r="B507" i="6" s="1"/>
  <c r="B508" i="6" s="1"/>
  <c r="B509" i="6" s="1"/>
  <c r="B510" i="6" s="1"/>
  <c r="B511" i="6" s="1"/>
  <c r="B512" i="6" s="1"/>
  <c r="B513" i="6" s="1"/>
  <c r="B514" i="6" s="1"/>
  <c r="B515" i="6" s="1"/>
  <c r="B516" i="6" s="1"/>
  <c r="B517" i="6" s="1"/>
  <c r="B518" i="6" s="1"/>
  <c r="B519" i="6" s="1"/>
  <c r="B520" i="6" s="1"/>
  <c r="B521" i="6" s="1"/>
  <c r="B522" i="6" s="1"/>
  <c r="B523" i="6" s="1"/>
  <c r="B524" i="6" s="1"/>
  <c r="B525" i="6" s="1"/>
  <c r="B526" i="6" s="1"/>
  <c r="B527" i="6" s="1"/>
  <c r="B528" i="6" s="1"/>
  <c r="B529" i="6" s="1"/>
  <c r="B530" i="6" s="1"/>
  <c r="B531" i="6" s="1"/>
  <c r="B532" i="6" s="1"/>
  <c r="B533" i="6" s="1"/>
  <c r="B534" i="6" s="1"/>
  <c r="B535" i="6" s="1"/>
  <c r="B536" i="6" s="1"/>
  <c r="B537" i="6" s="1"/>
  <c r="B538" i="6" s="1"/>
  <c r="B539" i="6" s="1"/>
  <c r="B540" i="6" s="1"/>
  <c r="B541" i="6" s="1"/>
  <c r="B542" i="6" s="1"/>
  <c r="B543" i="6" s="1"/>
  <c r="B544" i="6" s="1"/>
  <c r="B545" i="6" s="1"/>
  <c r="B546" i="6" s="1"/>
  <c r="B547" i="6" s="1"/>
  <c r="B548" i="6" s="1"/>
  <c r="B549" i="6" s="1"/>
  <c r="B550" i="6" s="1"/>
  <c r="B551" i="6" s="1"/>
  <c r="B552" i="6" s="1"/>
  <c r="B553" i="6" s="1"/>
  <c r="B554" i="6" s="1"/>
  <c r="B555" i="6" s="1"/>
  <c r="B556" i="6" s="1"/>
  <c r="B557" i="6" s="1"/>
  <c r="B558" i="6" s="1"/>
  <c r="B559" i="6" s="1"/>
  <c r="B560" i="6" s="1"/>
  <c r="B561" i="6" s="1"/>
  <c r="B562" i="6" s="1"/>
  <c r="B563" i="6" s="1"/>
  <c r="B564" i="6" s="1"/>
  <c r="B565" i="6" s="1"/>
  <c r="B566" i="6" s="1"/>
  <c r="B567" i="6" s="1"/>
  <c r="B568" i="6" s="1"/>
  <c r="B569" i="6" s="1"/>
  <c r="B570" i="6" s="1"/>
  <c r="B571" i="6" s="1"/>
  <c r="B572" i="6" s="1"/>
  <c r="B573" i="6" s="1"/>
  <c r="B574" i="6" s="1"/>
  <c r="B575" i="6" s="1"/>
  <c r="B576" i="6" s="1"/>
  <c r="B577" i="6" s="1"/>
  <c r="B578" i="6" s="1"/>
  <c r="B579" i="6" s="1"/>
  <c r="B580" i="6" s="1"/>
  <c r="B581" i="6" s="1"/>
  <c r="B582" i="6" s="1"/>
  <c r="B583" i="6" s="1"/>
  <c r="B584" i="6" s="1"/>
  <c r="B585" i="6" s="1"/>
  <c r="B586" i="6" s="1"/>
  <c r="B587" i="6" s="1"/>
  <c r="B588" i="6" s="1"/>
  <c r="B589" i="6" s="1"/>
  <c r="B590" i="6" s="1"/>
  <c r="B591" i="6" s="1"/>
  <c r="B592" i="6" s="1"/>
  <c r="B593" i="6" s="1"/>
  <c r="B594" i="6" s="1"/>
  <c r="B595" i="6" s="1"/>
  <c r="B596" i="6" s="1"/>
  <c r="B597" i="6" s="1"/>
  <c r="B598" i="6" s="1"/>
  <c r="B599" i="6" s="1"/>
  <c r="B600" i="6" s="1"/>
  <c r="B601" i="6" s="1"/>
  <c r="B602" i="6" s="1"/>
  <c r="B603" i="6" s="1"/>
  <c r="B604" i="6" s="1"/>
  <c r="B605" i="6" s="1"/>
  <c r="B606" i="6" s="1"/>
  <c r="B607" i="6" s="1"/>
  <c r="B608" i="6" s="1"/>
  <c r="B609" i="6" s="1"/>
  <c r="B610" i="6" s="1"/>
  <c r="B611" i="6" s="1"/>
  <c r="B612" i="6" s="1"/>
  <c r="B613" i="6" s="1"/>
  <c r="B614" i="6" s="1"/>
  <c r="B615" i="6" s="1"/>
  <c r="B616" i="6" s="1"/>
  <c r="B617" i="6" s="1"/>
  <c r="B618" i="6" s="1"/>
  <c r="B619" i="6" s="1"/>
  <c r="B620" i="6" s="1"/>
  <c r="B621" i="6" s="1"/>
  <c r="B622" i="6" s="1"/>
  <c r="B623" i="6" s="1"/>
  <c r="B624" i="6" s="1"/>
  <c r="B625" i="6" s="1"/>
  <c r="B626" i="6" s="1"/>
  <c r="B627" i="6" s="1"/>
  <c r="B628" i="6" s="1"/>
  <c r="B629" i="6" s="1"/>
  <c r="B630" i="6" s="1"/>
  <c r="B631" i="6" s="1"/>
  <c r="B632" i="6" s="1"/>
  <c r="B633" i="6" s="1"/>
  <c r="B634" i="6" s="1"/>
  <c r="B635" i="6" s="1"/>
  <c r="B636" i="6" s="1"/>
  <c r="B637" i="6" s="1"/>
  <c r="B638" i="6" s="1"/>
  <c r="B639" i="6" s="1"/>
  <c r="B640" i="6" s="1"/>
  <c r="B641" i="6" s="1"/>
  <c r="B642" i="6" s="1"/>
  <c r="B643" i="6" s="1"/>
  <c r="B644" i="6" s="1"/>
  <c r="B645" i="6" s="1"/>
  <c r="B646" i="6" s="1"/>
  <c r="B647" i="6" s="1"/>
  <c r="B648" i="6" s="1"/>
  <c r="B649" i="6" s="1"/>
  <c r="B650" i="6" s="1"/>
  <c r="B651" i="6" s="1"/>
  <c r="B652" i="6" s="1"/>
  <c r="B653" i="6" s="1"/>
  <c r="B654" i="6" s="1"/>
  <c r="B655" i="6" s="1"/>
  <c r="B656" i="6" s="1"/>
  <c r="B657" i="6" s="1"/>
  <c r="B658" i="6" s="1"/>
  <c r="B659" i="6" s="1"/>
  <c r="B660" i="6" s="1"/>
  <c r="B661" i="6" s="1"/>
  <c r="B662" i="6" s="1"/>
  <c r="B663" i="6" s="1"/>
  <c r="B664" i="6" s="1"/>
  <c r="B665" i="6" s="1"/>
  <c r="B666" i="6" s="1"/>
  <c r="B667" i="6" s="1"/>
  <c r="B668" i="6" s="1"/>
  <c r="B669" i="6" s="1"/>
  <c r="B670" i="6" s="1"/>
  <c r="B671" i="6" s="1"/>
  <c r="B672" i="6" s="1"/>
  <c r="B673" i="6" s="1"/>
  <c r="B674" i="6" s="1"/>
  <c r="B675" i="6" s="1"/>
  <c r="B676" i="6" s="1"/>
  <c r="B677" i="6" s="1"/>
  <c r="B678" i="6" s="1"/>
  <c r="B679" i="6" s="1"/>
  <c r="B680" i="6" s="1"/>
  <c r="B681" i="6" s="1"/>
  <c r="B682" i="6" s="1"/>
  <c r="B683" i="6" s="1"/>
  <c r="B684" i="6" s="1"/>
  <c r="B685" i="6" s="1"/>
  <c r="B686" i="6" s="1"/>
  <c r="B687" i="6" s="1"/>
  <c r="B688" i="6" s="1"/>
  <c r="B689" i="6" s="1"/>
  <c r="B690" i="6" s="1"/>
  <c r="B691" i="6" s="1"/>
  <c r="B692" i="6" s="1"/>
  <c r="B693" i="6" s="1"/>
  <c r="B694" i="6" s="1"/>
  <c r="B695" i="6" s="1"/>
  <c r="B696" i="6" s="1"/>
  <c r="B697" i="6" s="1"/>
  <c r="B698" i="6" s="1"/>
  <c r="B699" i="6" s="1"/>
  <c r="B700" i="6" s="1"/>
  <c r="B701" i="6" s="1"/>
  <c r="B702" i="6" s="1"/>
  <c r="B703" i="6" s="1"/>
  <c r="B704" i="6" s="1"/>
  <c r="B705" i="6" s="1"/>
  <c r="B706" i="6" s="1"/>
  <c r="B707" i="6" s="1"/>
  <c r="B708" i="6" s="1"/>
  <c r="B709" i="6" s="1"/>
  <c r="B710" i="6" s="1"/>
  <c r="B711" i="6" s="1"/>
  <c r="B712" i="6" s="1"/>
  <c r="B713" i="6" s="1"/>
  <c r="B714" i="6" s="1"/>
  <c r="B715" i="6" s="1"/>
  <c r="B716" i="6" s="1"/>
  <c r="B717" i="6" s="1"/>
  <c r="B718" i="6" s="1"/>
  <c r="B719" i="6" s="1"/>
  <c r="B720" i="6" s="1"/>
  <c r="B721" i="6" s="1"/>
  <c r="B722" i="6" s="1"/>
  <c r="B723" i="6" s="1"/>
  <c r="B724" i="6" s="1"/>
  <c r="B725" i="6" s="1"/>
  <c r="B726" i="6" s="1"/>
  <c r="B727" i="6" s="1"/>
  <c r="B728" i="6" s="1"/>
  <c r="B729" i="6" s="1"/>
  <c r="B730" i="6" s="1"/>
  <c r="B731" i="6" s="1"/>
  <c r="B732" i="6" s="1"/>
  <c r="B733" i="6" s="1"/>
  <c r="B734" i="6" s="1"/>
  <c r="B735" i="6" s="1"/>
  <c r="B736" i="6" s="1"/>
  <c r="B737" i="6" s="1"/>
  <c r="B738" i="6" s="1"/>
  <c r="B739" i="6" s="1"/>
  <c r="B740" i="6" s="1"/>
  <c r="B741" i="6" s="1"/>
  <c r="B742" i="6" s="1"/>
  <c r="B743" i="6" s="1"/>
  <c r="B744" i="6" s="1"/>
  <c r="B745" i="6" s="1"/>
  <c r="B746" i="6" s="1"/>
  <c r="B747" i="6" s="1"/>
  <c r="B748" i="6" s="1"/>
  <c r="B749" i="6" s="1"/>
  <c r="B750" i="6" s="1"/>
  <c r="B751" i="6" s="1"/>
  <c r="B752" i="6" s="1"/>
  <c r="B753" i="6" s="1"/>
  <c r="B754" i="6" s="1"/>
  <c r="B755" i="6" s="1"/>
  <c r="B756" i="6" s="1"/>
  <c r="B757" i="6" s="1"/>
  <c r="B758" i="6" s="1"/>
  <c r="B759" i="6" s="1"/>
  <c r="B760" i="6" s="1"/>
  <c r="B761" i="6" s="1"/>
  <c r="B762" i="6" s="1"/>
  <c r="B763" i="6" s="1"/>
  <c r="B764" i="6" s="1"/>
  <c r="B765" i="6" s="1"/>
  <c r="B766" i="6" s="1"/>
  <c r="B767" i="6" s="1"/>
  <c r="B768" i="6" s="1"/>
  <c r="B769" i="6" s="1"/>
  <c r="B770" i="6" s="1"/>
  <c r="B771" i="6" s="1"/>
  <c r="B772" i="6" s="1"/>
  <c r="B773" i="6" s="1"/>
  <c r="B774" i="6" s="1"/>
  <c r="B775" i="6" s="1"/>
  <c r="B776" i="6" s="1"/>
  <c r="B777" i="6" s="1"/>
  <c r="B778" i="6" s="1"/>
  <c r="B779" i="6" s="1"/>
  <c r="B780" i="6" s="1"/>
  <c r="B781" i="6" s="1"/>
  <c r="B782" i="6" s="1"/>
  <c r="B783" i="6" s="1"/>
  <c r="B784" i="6" s="1"/>
  <c r="B785" i="6" s="1"/>
  <c r="B786" i="6" s="1"/>
  <c r="B787" i="6" s="1"/>
  <c r="B788" i="6" s="1"/>
  <c r="B789" i="6" s="1"/>
  <c r="B790" i="6" s="1"/>
  <c r="B791" i="6" s="1"/>
  <c r="B792" i="6" s="1"/>
  <c r="B793" i="6" s="1"/>
  <c r="B794" i="6" s="1"/>
  <c r="B795" i="6" s="1"/>
  <c r="B796" i="6" s="1"/>
  <c r="B797" i="6" s="1"/>
  <c r="B798" i="6" s="1"/>
  <c r="B799" i="6" s="1"/>
  <c r="B800" i="6" s="1"/>
  <c r="B801" i="6" s="1"/>
  <c r="B802" i="6" s="1"/>
  <c r="B803" i="6" s="1"/>
  <c r="B804" i="6" s="1"/>
  <c r="B805" i="6" s="1"/>
  <c r="B806" i="6" s="1"/>
  <c r="B807" i="6" s="1"/>
  <c r="B808" i="6" s="1"/>
  <c r="B809" i="6" s="1"/>
  <c r="B810" i="6" s="1"/>
  <c r="B811" i="6" s="1"/>
  <c r="B812" i="6" s="1"/>
  <c r="B813" i="6" s="1"/>
  <c r="B814" i="6" s="1"/>
  <c r="B815" i="6" s="1"/>
  <c r="B816" i="6" s="1"/>
  <c r="B817" i="6" s="1"/>
  <c r="B818" i="6" s="1"/>
  <c r="B819" i="6" s="1"/>
  <c r="B820" i="6" s="1"/>
  <c r="B821" i="6" s="1"/>
  <c r="B822" i="6" s="1"/>
  <c r="B823" i="6" s="1"/>
  <c r="B824" i="6" s="1"/>
  <c r="B825" i="6" s="1"/>
  <c r="B826" i="6" s="1"/>
  <c r="B827" i="6" s="1"/>
  <c r="B828" i="6" s="1"/>
  <c r="B829" i="6" s="1"/>
  <c r="B830" i="6" s="1"/>
  <c r="B831" i="6" s="1"/>
  <c r="B832" i="6" s="1"/>
  <c r="B833" i="6" s="1"/>
  <c r="B834" i="6" s="1"/>
  <c r="B835" i="6" s="1"/>
  <c r="B836" i="6" s="1"/>
  <c r="B837" i="6" s="1"/>
  <c r="B838" i="6" s="1"/>
  <c r="B839" i="6" s="1"/>
  <c r="B840" i="6" s="1"/>
  <c r="B841" i="6" s="1"/>
  <c r="B842" i="6" s="1"/>
  <c r="B843" i="6" s="1"/>
  <c r="B844" i="6" s="1"/>
  <c r="B845" i="6" s="1"/>
  <c r="B846" i="6" s="1"/>
  <c r="B847" i="6" s="1"/>
  <c r="B848" i="6" s="1"/>
  <c r="B849" i="6" s="1"/>
  <c r="B850" i="6" s="1"/>
  <c r="B851" i="6" s="1"/>
  <c r="B852" i="6" s="1"/>
  <c r="B853" i="6" s="1"/>
  <c r="B854" i="6" s="1"/>
  <c r="B855" i="6" s="1"/>
  <c r="B856" i="6" s="1"/>
  <c r="B857" i="6" s="1"/>
  <c r="B858" i="6" s="1"/>
  <c r="B859" i="6" s="1"/>
  <c r="B860" i="6" s="1"/>
  <c r="B861" i="6" s="1"/>
  <c r="B862" i="6" s="1"/>
  <c r="B863" i="6" s="1"/>
  <c r="B864" i="6" s="1"/>
  <c r="B865" i="6" s="1"/>
  <c r="B866" i="6" s="1"/>
  <c r="B867" i="6" s="1"/>
  <c r="B868" i="6" s="1"/>
  <c r="B869" i="6" s="1"/>
  <c r="B870" i="6" s="1"/>
  <c r="B871" i="6" s="1"/>
  <c r="B872" i="6" s="1"/>
  <c r="B873" i="6" s="1"/>
  <c r="B874" i="6" s="1"/>
  <c r="B875" i="6" s="1"/>
  <c r="B876" i="6" s="1"/>
  <c r="B877" i="6" s="1"/>
  <c r="B878" i="6" s="1"/>
  <c r="B879" i="6" s="1"/>
  <c r="B880" i="6" s="1"/>
  <c r="B881" i="6" s="1"/>
  <c r="B882" i="6" s="1"/>
  <c r="B883" i="6" s="1"/>
  <c r="B884" i="6" s="1"/>
  <c r="B885" i="6" s="1"/>
  <c r="B886" i="6" s="1"/>
  <c r="B887" i="6" s="1"/>
  <c r="B888" i="6" s="1"/>
  <c r="B889" i="6" s="1"/>
  <c r="B890" i="6" s="1"/>
  <c r="B891" i="6" s="1"/>
  <c r="B892" i="6" s="1"/>
  <c r="B893" i="6" s="1"/>
  <c r="B894" i="6" s="1"/>
  <c r="B895" i="6" s="1"/>
  <c r="B896" i="6" s="1"/>
  <c r="B897" i="6" s="1"/>
  <c r="B898" i="6" s="1"/>
  <c r="B899" i="6" s="1"/>
  <c r="B900" i="6" s="1"/>
  <c r="B901" i="6" s="1"/>
  <c r="B902" i="6" s="1"/>
  <c r="B903" i="6" s="1"/>
  <c r="B904" i="6" s="1"/>
  <c r="B905" i="6" s="1"/>
  <c r="B906" i="6" s="1"/>
  <c r="B907" i="6" s="1"/>
  <c r="B908" i="6" s="1"/>
  <c r="B909" i="6" s="1"/>
  <c r="B910" i="6" s="1"/>
  <c r="B911" i="6" s="1"/>
  <c r="B912" i="6" s="1"/>
  <c r="B913" i="6" s="1"/>
  <c r="B914" i="6" s="1"/>
  <c r="B915" i="6" s="1"/>
  <c r="B916" i="6" s="1"/>
  <c r="B917" i="6" s="1"/>
  <c r="B918" i="6" s="1"/>
  <c r="B919" i="6" s="1"/>
  <c r="B920" i="6" s="1"/>
  <c r="B921" i="6" s="1"/>
  <c r="B922" i="6" s="1"/>
  <c r="B923" i="6" s="1"/>
  <c r="B924" i="6" s="1"/>
  <c r="B925" i="6" s="1"/>
  <c r="B926" i="6" s="1"/>
  <c r="B927" i="6" s="1"/>
  <c r="B928" i="6" s="1"/>
  <c r="B929" i="6" s="1"/>
  <c r="B930" i="6" s="1"/>
  <c r="B931" i="6" s="1"/>
  <c r="B932" i="6" s="1"/>
  <c r="B933" i="6" s="1"/>
  <c r="B934" i="6" s="1"/>
  <c r="B935" i="6" s="1"/>
  <c r="B936" i="6" s="1"/>
  <c r="B937" i="6" s="1"/>
  <c r="B938" i="6" s="1"/>
  <c r="B939" i="6" s="1"/>
  <c r="B940" i="6" s="1"/>
  <c r="B941" i="6" s="1"/>
  <c r="B942" i="6" s="1"/>
  <c r="B943" i="6" s="1"/>
  <c r="B944" i="6" s="1"/>
  <c r="B945" i="6" s="1"/>
  <c r="B946" i="6" s="1"/>
  <c r="B947" i="6" s="1"/>
  <c r="B948" i="6" s="1"/>
  <c r="B949" i="6" s="1"/>
  <c r="B950" i="6" s="1"/>
  <c r="B951" i="6" s="1"/>
  <c r="B952" i="6" s="1"/>
  <c r="B953" i="6" s="1"/>
  <c r="B954" i="6" s="1"/>
  <c r="B955" i="6" s="1"/>
  <c r="B956" i="6" s="1"/>
  <c r="B957" i="6" s="1"/>
  <c r="B958" i="6" s="1"/>
  <c r="B959" i="6" s="1"/>
  <c r="B960" i="6" s="1"/>
  <c r="B961" i="6" s="1"/>
  <c r="B962" i="6" s="1"/>
  <c r="B963" i="6" s="1"/>
  <c r="B964" i="6" s="1"/>
  <c r="B965" i="6" s="1"/>
  <c r="B966" i="6" s="1"/>
  <c r="B967" i="6" s="1"/>
  <c r="B968" i="6" s="1"/>
  <c r="B969" i="6" s="1"/>
  <c r="B970" i="6" s="1"/>
  <c r="B971" i="6" s="1"/>
  <c r="B972" i="6" s="1"/>
  <c r="B973" i="6" s="1"/>
  <c r="B974" i="6" s="1"/>
  <c r="B975" i="6" s="1"/>
  <c r="B976" i="6" s="1"/>
  <c r="B977" i="6" s="1"/>
  <c r="B978" i="6" s="1"/>
  <c r="B979" i="6" s="1"/>
  <c r="B980" i="6" s="1"/>
  <c r="B981" i="6" s="1"/>
  <c r="B982" i="6" s="1"/>
  <c r="B983" i="6" s="1"/>
  <c r="B984" i="6" s="1"/>
  <c r="B985" i="6" s="1"/>
  <c r="B986" i="6" s="1"/>
  <c r="B987" i="6" s="1"/>
  <c r="B988" i="6" s="1"/>
  <c r="B989" i="6" s="1"/>
  <c r="B990" i="6" s="1"/>
  <c r="B991" i="6" s="1"/>
  <c r="B992" i="6" s="1"/>
  <c r="B993" i="6" s="1"/>
  <c r="B994" i="6" s="1"/>
  <c r="B995" i="6" s="1"/>
  <c r="B996" i="6" s="1"/>
  <c r="B997" i="6" s="1"/>
  <c r="B998" i="6" s="1"/>
  <c r="B999" i="6" s="1"/>
  <c r="B1000" i="6" s="1"/>
  <c r="B1001" i="6" s="1"/>
  <c r="B1002" i="6" s="1"/>
  <c r="B1003" i="6" s="1"/>
  <c r="B1004" i="6" s="1"/>
  <c r="B1005" i="6" s="1"/>
  <c r="B1006" i="6" s="1"/>
  <c r="B1007" i="6" s="1"/>
  <c r="B1008" i="6" s="1"/>
  <c r="B1009" i="6" s="1"/>
  <c r="B1010" i="6" s="1"/>
  <c r="B1011" i="6" s="1"/>
  <c r="B1012" i="6" s="1"/>
  <c r="B1013" i="6" s="1"/>
  <c r="B1014" i="6" s="1"/>
  <c r="B1015" i="6" s="1"/>
  <c r="B1016" i="6" s="1"/>
  <c r="B1017" i="6" s="1"/>
  <c r="B1018" i="6" s="1"/>
  <c r="B1019" i="6" s="1"/>
  <c r="B1020" i="6" s="1"/>
  <c r="B1021" i="6" s="1"/>
  <c r="B1022" i="6" s="1"/>
  <c r="B1023" i="6" s="1"/>
  <c r="B1024" i="6" s="1"/>
  <c r="B1025" i="6" s="1"/>
  <c r="B1026" i="6" s="1"/>
  <c r="B1027" i="6" s="1"/>
  <c r="B1028" i="6" s="1"/>
  <c r="B1029" i="6" s="1"/>
  <c r="B1030" i="6" s="1"/>
  <c r="B1031" i="6" s="1"/>
  <c r="B1032" i="6" s="1"/>
  <c r="B1033" i="6" s="1"/>
  <c r="B1034" i="6" s="1"/>
  <c r="B1035" i="6" s="1"/>
  <c r="B1036" i="6" s="1"/>
  <c r="B1037" i="6" s="1"/>
  <c r="B1038" i="6" s="1"/>
  <c r="B1039" i="6" s="1"/>
  <c r="B1040" i="6" s="1"/>
  <c r="B1041" i="6" s="1"/>
  <c r="B1042" i="6" s="1"/>
  <c r="B1043" i="6" s="1"/>
  <c r="B1044" i="6" s="1"/>
  <c r="B1045" i="6" s="1"/>
  <c r="B1046" i="6" s="1"/>
  <c r="B1047" i="6" s="1"/>
  <c r="B1048" i="6" s="1"/>
  <c r="B1049" i="6" s="1"/>
  <c r="B1050" i="6" s="1"/>
  <c r="B1051" i="6" s="1"/>
  <c r="B1052" i="6" s="1"/>
  <c r="B1053" i="6" s="1"/>
  <c r="B1054" i="6" s="1"/>
  <c r="B1055" i="6" s="1"/>
  <c r="B1056" i="6" s="1"/>
  <c r="B1057" i="6" s="1"/>
  <c r="B1058" i="6" s="1"/>
  <c r="B1059" i="6" s="1"/>
  <c r="B1060" i="6" s="1"/>
  <c r="B1061" i="6" s="1"/>
  <c r="B1062" i="6" s="1"/>
  <c r="B1063" i="6" s="1"/>
  <c r="B1064" i="6" s="1"/>
  <c r="B1065" i="6" s="1"/>
  <c r="B1066" i="6" s="1"/>
  <c r="B1067" i="6" s="1"/>
  <c r="B1068" i="6" s="1"/>
  <c r="B1069" i="6" s="1"/>
  <c r="B1070" i="6" s="1"/>
  <c r="B1071" i="6" s="1"/>
  <c r="B1072" i="6" s="1"/>
  <c r="B1073" i="6" s="1"/>
  <c r="B1074" i="6" s="1"/>
  <c r="B1075" i="6" s="1"/>
  <c r="B1076" i="6" s="1"/>
  <c r="B1077" i="6" s="1"/>
  <c r="B1078" i="6" s="1"/>
  <c r="B1079" i="6" s="1"/>
  <c r="B1080" i="6" s="1"/>
  <c r="B1081" i="6" s="1"/>
  <c r="B1082" i="6" s="1"/>
  <c r="B1083" i="6" s="1"/>
  <c r="B1084" i="6" s="1"/>
  <c r="B1085" i="6" s="1"/>
  <c r="B1086" i="6" s="1"/>
  <c r="B1087" i="6" s="1"/>
  <c r="B1088" i="6" s="1"/>
  <c r="B1089" i="6" s="1"/>
  <c r="B1090" i="6" s="1"/>
  <c r="B1091" i="6" s="1"/>
  <c r="B1092" i="6" s="1"/>
  <c r="B1093" i="6" s="1"/>
  <c r="B1094" i="6" s="1"/>
  <c r="B1095" i="6" s="1"/>
  <c r="B1096" i="6" s="1"/>
  <c r="B1097" i="6" s="1"/>
  <c r="B1098" i="6" s="1"/>
  <c r="B1099" i="6" s="1"/>
  <c r="B1100" i="6" s="1"/>
  <c r="B1101" i="6" s="1"/>
  <c r="B1102" i="6" s="1"/>
  <c r="B1103" i="6" s="1"/>
  <c r="B1104" i="6" s="1"/>
  <c r="B1105" i="6" s="1"/>
  <c r="B1106" i="6" s="1"/>
  <c r="B1107" i="6" s="1"/>
  <c r="B1108" i="6" s="1"/>
  <c r="B1109" i="6" s="1"/>
  <c r="B1110" i="6" s="1"/>
  <c r="B1111" i="6" s="1"/>
  <c r="B1112" i="6" s="1"/>
  <c r="B1113" i="6" s="1"/>
  <c r="B1114" i="6" s="1"/>
  <c r="B1115" i="6" s="1"/>
  <c r="B1116" i="6" s="1"/>
  <c r="B1117" i="6" s="1"/>
  <c r="B1118" i="6" s="1"/>
  <c r="B1119" i="6" s="1"/>
  <c r="B1120" i="6" s="1"/>
  <c r="B1121" i="6" s="1"/>
  <c r="B1122" i="6" s="1"/>
  <c r="B1123" i="6" s="1"/>
  <c r="B1124" i="6" s="1"/>
  <c r="B1125" i="6" s="1"/>
  <c r="B1126" i="6" s="1"/>
  <c r="B1127" i="6" s="1"/>
  <c r="B1128" i="6" s="1"/>
  <c r="B1129" i="6" s="1"/>
  <c r="B1130" i="6" s="1"/>
  <c r="B1131" i="6" s="1"/>
  <c r="B1132" i="6" s="1"/>
  <c r="B1133" i="6" s="1"/>
  <c r="B1134" i="6" s="1"/>
  <c r="B1135" i="6" s="1"/>
  <c r="B1136" i="6" s="1"/>
  <c r="B1137" i="6" s="1"/>
  <c r="B1138" i="6" s="1"/>
  <c r="B1139" i="6" s="1"/>
  <c r="B1140" i="6" s="1"/>
  <c r="B1141" i="6" s="1"/>
  <c r="B1142" i="6" s="1"/>
  <c r="B1143" i="6" s="1"/>
  <c r="B1144" i="6" s="1"/>
  <c r="B1145" i="6" s="1"/>
  <c r="B1146" i="6" s="1"/>
  <c r="B1147" i="6" s="1"/>
  <c r="B1148" i="6" s="1"/>
  <c r="B1149" i="6" s="1"/>
  <c r="B1150" i="6" s="1"/>
  <c r="B1151" i="6" s="1"/>
  <c r="B1152" i="6" s="1"/>
  <c r="B1153" i="6" s="1"/>
  <c r="B1154" i="6" s="1"/>
  <c r="B1155" i="6" s="1"/>
  <c r="B1156" i="6" s="1"/>
  <c r="B1157" i="6" s="1"/>
  <c r="B1158" i="6" s="1"/>
  <c r="B1159" i="6" s="1"/>
  <c r="B1160" i="6" s="1"/>
  <c r="B1161" i="6" s="1"/>
  <c r="B1162" i="6" s="1"/>
  <c r="B1163" i="6" s="1"/>
  <c r="B1164" i="6" s="1"/>
  <c r="B1165" i="6" s="1"/>
  <c r="B1166" i="6" s="1"/>
  <c r="B1167" i="6" s="1"/>
  <c r="B1168" i="6" s="1"/>
  <c r="B1169" i="6" s="1"/>
  <c r="B1170" i="6" s="1"/>
  <c r="B1171" i="6" s="1"/>
  <c r="B1172" i="6" s="1"/>
  <c r="B1173" i="6" s="1"/>
  <c r="B1174" i="6" s="1"/>
  <c r="B1175" i="6" s="1"/>
  <c r="B1176" i="6" s="1"/>
  <c r="B1177" i="6" s="1"/>
  <c r="B1178" i="6" s="1"/>
  <c r="B1179" i="6" s="1"/>
  <c r="B1180" i="6" s="1"/>
  <c r="B1181" i="6" s="1"/>
  <c r="B1182" i="6" s="1"/>
  <c r="B1183" i="6" s="1"/>
  <c r="B1184" i="6" s="1"/>
  <c r="B1185" i="6" s="1"/>
  <c r="B1186" i="6" s="1"/>
  <c r="B1187" i="6" s="1"/>
  <c r="B1188" i="6" s="1"/>
  <c r="B1189" i="6" s="1"/>
  <c r="B1190" i="6" s="1"/>
  <c r="B1191" i="6" s="1"/>
  <c r="B1192" i="6" s="1"/>
  <c r="B1193" i="6" s="1"/>
  <c r="B1194" i="6" s="1"/>
  <c r="B1195" i="6" s="1"/>
  <c r="B1196" i="6" s="1"/>
  <c r="B1197" i="6" s="1"/>
  <c r="B1198" i="6" s="1"/>
  <c r="B1199" i="6" s="1"/>
  <c r="B1200" i="6" s="1"/>
  <c r="B1201" i="6" s="1"/>
  <c r="B1202" i="6" s="1"/>
  <c r="B1203" i="6" s="1"/>
  <c r="B1204" i="6" s="1"/>
  <c r="B1205" i="6" s="1"/>
  <c r="B1206" i="6" s="1"/>
  <c r="B1207" i="6" s="1"/>
  <c r="B1208" i="6" s="1"/>
  <c r="B1209" i="6" s="1"/>
  <c r="B1210" i="6" s="1"/>
  <c r="B1211" i="6" s="1"/>
  <c r="B1212" i="6" s="1"/>
  <c r="B1213" i="6" s="1"/>
  <c r="B1214" i="6" s="1"/>
  <c r="B1215" i="6" s="1"/>
  <c r="B1216" i="6" s="1"/>
  <c r="B1217" i="6" s="1"/>
  <c r="B1218" i="6" s="1"/>
  <c r="B1219" i="6" s="1"/>
  <c r="B1220" i="6" s="1"/>
  <c r="B1221" i="6" s="1"/>
  <c r="B1222" i="6" s="1"/>
  <c r="B1223" i="6" s="1"/>
  <c r="B1224" i="6" s="1"/>
  <c r="B1225" i="6" s="1"/>
  <c r="B1226" i="6" s="1"/>
  <c r="B1227" i="6" s="1"/>
  <c r="B1228" i="6" s="1"/>
  <c r="B1229" i="6" s="1"/>
  <c r="B1230" i="6" s="1"/>
  <c r="B1231" i="6" s="1"/>
  <c r="B1232" i="6" s="1"/>
  <c r="B1233" i="6" s="1"/>
  <c r="B1234" i="6" s="1"/>
  <c r="B1235" i="6" s="1"/>
  <c r="B1236" i="6" s="1"/>
  <c r="B1237" i="6" s="1"/>
  <c r="B1238" i="6" s="1"/>
  <c r="B1239" i="6" s="1"/>
  <c r="B1240" i="6" s="1"/>
  <c r="B1241" i="6" s="1"/>
  <c r="B1242" i="6" s="1"/>
  <c r="B1243" i="6" s="1"/>
  <c r="B1244" i="6" s="1"/>
  <c r="B1245" i="6" s="1"/>
  <c r="B1246" i="6" s="1"/>
  <c r="B1247" i="6" s="1"/>
  <c r="B1248" i="6" s="1"/>
  <c r="B1249" i="6" s="1"/>
  <c r="B1250" i="6" s="1"/>
  <c r="B1251" i="6" s="1"/>
  <c r="B1252" i="6" s="1"/>
  <c r="B1253" i="6" s="1"/>
  <c r="B1254" i="6" s="1"/>
  <c r="B1255" i="6" s="1"/>
  <c r="B1256" i="6" s="1"/>
  <c r="B1257" i="6" s="1"/>
  <c r="B1258" i="6" s="1"/>
  <c r="B1259" i="6" s="1"/>
  <c r="B1260" i="6" s="1"/>
  <c r="B1261" i="6" s="1"/>
  <c r="B1262" i="6" s="1"/>
  <c r="B1263" i="6" s="1"/>
  <c r="B1264" i="6" s="1"/>
  <c r="B1265" i="6" s="1"/>
  <c r="B1266" i="6" s="1"/>
  <c r="B1267" i="6" s="1"/>
  <c r="B1268" i="6" s="1"/>
  <c r="B1269" i="6" s="1"/>
  <c r="B1270" i="6" s="1"/>
  <c r="B1271" i="6" s="1"/>
  <c r="B1272" i="6" s="1"/>
  <c r="B1273" i="6" s="1"/>
  <c r="B1274" i="6" s="1"/>
  <c r="B1275" i="6" s="1"/>
  <c r="B1276" i="6" s="1"/>
  <c r="B1277" i="6" s="1"/>
  <c r="B1278" i="6" s="1"/>
  <c r="B1279" i="6" s="1"/>
  <c r="B1280" i="6" s="1"/>
  <c r="B1281" i="6" s="1"/>
  <c r="B1282" i="6" s="1"/>
  <c r="B1283" i="6" s="1"/>
  <c r="B1284" i="6" s="1"/>
  <c r="B1285" i="6" s="1"/>
  <c r="B1286" i="6" s="1"/>
  <c r="B1287" i="6" s="1"/>
  <c r="B1288" i="6" s="1"/>
  <c r="B1289" i="6" s="1"/>
  <c r="B1290" i="6" s="1"/>
  <c r="B1291" i="6" s="1"/>
  <c r="B1292" i="6" s="1"/>
  <c r="B1293" i="6" s="1"/>
  <c r="B1294" i="6" s="1"/>
  <c r="B1295" i="6" s="1"/>
  <c r="B1296" i="6" s="1"/>
  <c r="B1297" i="6" s="1"/>
  <c r="B1298" i="6" s="1"/>
  <c r="B1299" i="6" s="1"/>
  <c r="B1300" i="6" s="1"/>
  <c r="B1301" i="6" s="1"/>
  <c r="B1302" i="6" s="1"/>
  <c r="B1303" i="6" s="1"/>
  <c r="B1304" i="6" s="1"/>
  <c r="B1305" i="6" s="1"/>
  <c r="B1306" i="6" s="1"/>
  <c r="B1307" i="6" s="1"/>
  <c r="B1308" i="6" s="1"/>
  <c r="B1309" i="6" s="1"/>
  <c r="B1310" i="6" s="1"/>
  <c r="B1311" i="6" s="1"/>
  <c r="B1312" i="6" s="1"/>
  <c r="B1313" i="6" s="1"/>
  <c r="B1314" i="6" s="1"/>
  <c r="B1315" i="6" s="1"/>
  <c r="B1316" i="6" s="1"/>
  <c r="B1317" i="6" s="1"/>
  <c r="B1318" i="6" s="1"/>
  <c r="B1319" i="6" s="1"/>
  <c r="B1320" i="6" s="1"/>
  <c r="B1321" i="6" s="1"/>
  <c r="B1322" i="6" s="1"/>
  <c r="B1323" i="6" s="1"/>
  <c r="B1324" i="6" s="1"/>
  <c r="B1325" i="6" s="1"/>
  <c r="B1326" i="6" s="1"/>
  <c r="B1327" i="6" s="1"/>
  <c r="B1328" i="6" s="1"/>
  <c r="B1329" i="6" s="1"/>
  <c r="B1330" i="6" s="1"/>
  <c r="B1331" i="6" s="1"/>
  <c r="B1332" i="6" s="1"/>
  <c r="B1333" i="6" s="1"/>
  <c r="B1334" i="6" s="1"/>
  <c r="B1335" i="6" s="1"/>
  <c r="B1336" i="6" s="1"/>
  <c r="B1337" i="6" s="1"/>
  <c r="B1338" i="6" s="1"/>
  <c r="B1339" i="6" s="1"/>
  <c r="B1340" i="6" s="1"/>
  <c r="B1341" i="6" s="1"/>
  <c r="B1342" i="6" s="1"/>
  <c r="B1343" i="6" s="1"/>
  <c r="B1344" i="6" s="1"/>
  <c r="B1345" i="6" s="1"/>
  <c r="B1346" i="6" s="1"/>
  <c r="B1347" i="6" s="1"/>
  <c r="B1348" i="6" s="1"/>
  <c r="B1349" i="6" s="1"/>
  <c r="B1350" i="6" s="1"/>
  <c r="B1351" i="6" s="1"/>
  <c r="B1352" i="6" s="1"/>
  <c r="B1353" i="6" s="1"/>
  <c r="B1354" i="6" s="1"/>
  <c r="B1355" i="6" s="1"/>
  <c r="B1356" i="6" s="1"/>
  <c r="B1357" i="6" s="1"/>
  <c r="B1358" i="6" s="1"/>
  <c r="B1359" i="6" s="1"/>
  <c r="B1360" i="6" s="1"/>
  <c r="B1361" i="6" s="1"/>
  <c r="B1362" i="6" s="1"/>
  <c r="B1363" i="6" s="1"/>
  <c r="B1364" i="6" s="1"/>
  <c r="B1365" i="6" s="1"/>
  <c r="B1366" i="6" s="1"/>
  <c r="B1367" i="6" s="1"/>
  <c r="B1368" i="6" s="1"/>
  <c r="B1369" i="6" s="1"/>
  <c r="B1370" i="6" s="1"/>
  <c r="B1371" i="6" s="1"/>
  <c r="B1372" i="6" s="1"/>
  <c r="B1373" i="6" s="1"/>
  <c r="B1374" i="6" s="1"/>
  <c r="B1375" i="6" s="1"/>
  <c r="B1376" i="6" s="1"/>
  <c r="B1377" i="6" s="1"/>
  <c r="B1378" i="6" s="1"/>
  <c r="B1379" i="6" s="1"/>
  <c r="B1380" i="6" s="1"/>
  <c r="B1381" i="6" s="1"/>
  <c r="B1382" i="6" s="1"/>
  <c r="B1383" i="6" s="1"/>
  <c r="B1384" i="6" s="1"/>
  <c r="B1385" i="6" s="1"/>
  <c r="B1386" i="6" s="1"/>
  <c r="B1387" i="6" s="1"/>
  <c r="B1388" i="6" s="1"/>
  <c r="B1389" i="6" s="1"/>
  <c r="B1390" i="6" s="1"/>
  <c r="B1391" i="6" s="1"/>
  <c r="B1392" i="6" s="1"/>
  <c r="B1393" i="6" s="1"/>
  <c r="B1394" i="6" s="1"/>
  <c r="B1395" i="6" s="1"/>
  <c r="B1396" i="6" s="1"/>
  <c r="B1397" i="6" s="1"/>
  <c r="B1398" i="6" s="1"/>
  <c r="B1399" i="6" s="1"/>
  <c r="B1400" i="6" s="1"/>
  <c r="B1401" i="6" s="1"/>
  <c r="B1402" i="6" s="1"/>
  <c r="B1403" i="6" s="1"/>
  <c r="B1404" i="6" s="1"/>
  <c r="B1405" i="6" s="1"/>
  <c r="B1406" i="6" s="1"/>
  <c r="B1407" i="6" s="1"/>
  <c r="B1408" i="6" s="1"/>
  <c r="B1409" i="6" s="1"/>
  <c r="B1410" i="6" s="1"/>
  <c r="B1411" i="6" s="1"/>
  <c r="B1412" i="6" s="1"/>
  <c r="B1413" i="6" s="1"/>
  <c r="B1414" i="6" s="1"/>
  <c r="B1415" i="6" s="1"/>
  <c r="B1416" i="6" s="1"/>
  <c r="B1417" i="6" s="1"/>
  <c r="B1418" i="6" s="1"/>
  <c r="B1419" i="6" s="1"/>
  <c r="B1420" i="6" s="1"/>
  <c r="B1421" i="6" s="1"/>
  <c r="B1422" i="6" s="1"/>
  <c r="B1423" i="6" s="1"/>
  <c r="B1424" i="6" s="1"/>
  <c r="B1425" i="6" s="1"/>
  <c r="B1426" i="6" s="1"/>
  <c r="B1427" i="6" s="1"/>
  <c r="B1428" i="6" s="1"/>
  <c r="B1429" i="6" s="1"/>
  <c r="B1430" i="6" s="1"/>
  <c r="B1431" i="6" s="1"/>
  <c r="B1432" i="6" s="1"/>
  <c r="B1433" i="6" s="1"/>
  <c r="B1434" i="6" s="1"/>
  <c r="B1435" i="6" s="1"/>
  <c r="B1436" i="6" s="1"/>
  <c r="B1437" i="6" s="1"/>
  <c r="B1438" i="6" s="1"/>
  <c r="B1439" i="6" s="1"/>
  <c r="B1440" i="6" s="1"/>
  <c r="B1441" i="6" s="1"/>
  <c r="B1442" i="6" s="1"/>
  <c r="B1443" i="6" s="1"/>
  <c r="B1444" i="6" s="1"/>
  <c r="B1445" i="6" s="1"/>
  <c r="B1446" i="6" s="1"/>
  <c r="B1447" i="6" s="1"/>
  <c r="B1448" i="6" s="1"/>
  <c r="B1449" i="6" s="1"/>
  <c r="B1450" i="6" s="1"/>
  <c r="B1451" i="6" s="1"/>
  <c r="B1452" i="6" s="1"/>
  <c r="B1453" i="6" s="1"/>
  <c r="B1454" i="6" s="1"/>
  <c r="B1455" i="6" s="1"/>
  <c r="B1456" i="6" s="1"/>
  <c r="B1457" i="6" s="1"/>
  <c r="B1458" i="6" s="1"/>
  <c r="B1459" i="6" s="1"/>
  <c r="B1460" i="6" s="1"/>
  <c r="B1461" i="6" s="1"/>
  <c r="B1462" i="6" s="1"/>
  <c r="B1463" i="6" s="1"/>
  <c r="B1464" i="6" s="1"/>
  <c r="B1465" i="6" s="1"/>
  <c r="B1466" i="6" s="1"/>
  <c r="B1467" i="6" s="1"/>
  <c r="B1468" i="6" s="1"/>
  <c r="B1469" i="6" s="1"/>
  <c r="B1470" i="6" s="1"/>
  <c r="B1471" i="6" s="1"/>
  <c r="B1472" i="6" s="1"/>
  <c r="B1473" i="6" s="1"/>
  <c r="B1474" i="6" s="1"/>
  <c r="B1475" i="6" s="1"/>
  <c r="B1476" i="6" s="1"/>
  <c r="B1477" i="6" s="1"/>
  <c r="B1478" i="6" s="1"/>
  <c r="B1479" i="6" s="1"/>
  <c r="B1480" i="6" s="1"/>
  <c r="B1481" i="6" s="1"/>
  <c r="B1482" i="6" s="1"/>
  <c r="B1483" i="6" s="1"/>
  <c r="B1484" i="6" s="1"/>
  <c r="B1485" i="6" s="1"/>
  <c r="B1486" i="6" s="1"/>
  <c r="B1487" i="6" s="1"/>
  <c r="B1488" i="6" s="1"/>
  <c r="B1489" i="6" s="1"/>
  <c r="B1490" i="6" s="1"/>
  <c r="B1491" i="6" s="1"/>
  <c r="B1492" i="6" s="1"/>
  <c r="B1493" i="6" s="1"/>
  <c r="B1494" i="6" s="1"/>
  <c r="B1495" i="6" s="1"/>
  <c r="B1496" i="6" s="1"/>
  <c r="B1497" i="6" s="1"/>
  <c r="B1498" i="6" s="1"/>
  <c r="B1499" i="6" s="1"/>
  <c r="B1500" i="6" s="1"/>
  <c r="B1501" i="6" s="1"/>
  <c r="B1502" i="6" s="1"/>
  <c r="B1503" i="6" s="1"/>
  <c r="B1504" i="6" s="1"/>
  <c r="B1505" i="6" s="1"/>
  <c r="B1506" i="6" s="1"/>
  <c r="B1507" i="6" s="1"/>
  <c r="B1508" i="6" s="1"/>
  <c r="B1509" i="6" s="1"/>
  <c r="B1510" i="6" s="1"/>
  <c r="B1511" i="6" s="1"/>
  <c r="B1512" i="6" s="1"/>
  <c r="B1513" i="6" s="1"/>
  <c r="B1514" i="6" s="1"/>
  <c r="B1515" i="6" s="1"/>
  <c r="B1516" i="6" s="1"/>
  <c r="B1517" i="6" s="1"/>
  <c r="B1518" i="6" s="1"/>
  <c r="B1519" i="6" s="1"/>
  <c r="B1520" i="6" s="1"/>
  <c r="B1521" i="6" s="1"/>
  <c r="B1522" i="6" s="1"/>
  <c r="B1523" i="6" s="1"/>
  <c r="B1524" i="6" s="1"/>
  <c r="B1525" i="6" s="1"/>
  <c r="B1526" i="6" s="1"/>
  <c r="B1527" i="6" s="1"/>
  <c r="B1528" i="6" s="1"/>
  <c r="B1529" i="6" s="1"/>
  <c r="B1530" i="6" s="1"/>
  <c r="B1531" i="6" s="1"/>
  <c r="B1532" i="6" s="1"/>
  <c r="B1533" i="6" s="1"/>
  <c r="B1534" i="6" s="1"/>
  <c r="B1535" i="6" s="1"/>
  <c r="B1536" i="6" s="1"/>
  <c r="B1537" i="6" s="1"/>
  <c r="B1538" i="6" s="1"/>
  <c r="B1539" i="6" s="1"/>
  <c r="B1540" i="6" s="1"/>
  <c r="B1541" i="6" s="1"/>
  <c r="B1542" i="6" s="1"/>
  <c r="B1543" i="6" s="1"/>
  <c r="B1544" i="6" s="1"/>
  <c r="B1545" i="6" s="1"/>
  <c r="B1546" i="6" s="1"/>
  <c r="B1547" i="6" s="1"/>
  <c r="B1548" i="6" s="1"/>
  <c r="B1549" i="6" s="1"/>
  <c r="B1550" i="6" s="1"/>
  <c r="B1551" i="6" s="1"/>
  <c r="B1552" i="6" s="1"/>
  <c r="B1553" i="6" s="1"/>
  <c r="B1554" i="6" s="1"/>
  <c r="B1555" i="6" s="1"/>
  <c r="B1556" i="6" s="1"/>
  <c r="B1557" i="6" s="1"/>
  <c r="B1558" i="6" s="1"/>
  <c r="B1559" i="6" s="1"/>
  <c r="B1560" i="6" s="1"/>
  <c r="B1561" i="6" s="1"/>
  <c r="B1562" i="6" s="1"/>
  <c r="B1563" i="6" s="1"/>
  <c r="B1564" i="6" s="1"/>
  <c r="B1565" i="6" s="1"/>
  <c r="B1566" i="6" s="1"/>
  <c r="B1567" i="6" s="1"/>
  <c r="B1568" i="6" s="1"/>
  <c r="B1569" i="6" s="1"/>
  <c r="B1570" i="6" s="1"/>
  <c r="B1571" i="6" s="1"/>
  <c r="B1572" i="6" s="1"/>
  <c r="B1573" i="6" s="1"/>
  <c r="B1574" i="6" s="1"/>
  <c r="B1575" i="6" s="1"/>
  <c r="B1576" i="6" s="1"/>
  <c r="B1577" i="6" s="1"/>
  <c r="B1578" i="6" s="1"/>
  <c r="B1579" i="6" s="1"/>
  <c r="B1580" i="6" s="1"/>
  <c r="B1581" i="6" s="1"/>
  <c r="B1582" i="6" s="1"/>
  <c r="B1583" i="6" s="1"/>
  <c r="B1584" i="6" s="1"/>
  <c r="B1585" i="6" s="1"/>
  <c r="B1586" i="6" s="1"/>
  <c r="B1587" i="6" s="1"/>
  <c r="B1588" i="6" s="1"/>
  <c r="B1589" i="6" s="1"/>
  <c r="B1590" i="6" s="1"/>
  <c r="B1591" i="6" s="1"/>
  <c r="B1592" i="6" s="1"/>
  <c r="B1593" i="6" s="1"/>
  <c r="B1594" i="6" s="1"/>
  <c r="B1595" i="6" s="1"/>
  <c r="B1596" i="6" s="1"/>
  <c r="B1597" i="6" s="1"/>
  <c r="B1598" i="6" s="1"/>
  <c r="B1599" i="6" s="1"/>
  <c r="B1600" i="6" s="1"/>
  <c r="B1601" i="6" s="1"/>
  <c r="B1602" i="6" s="1"/>
  <c r="B1603" i="6" s="1"/>
  <c r="B1604" i="6" s="1"/>
  <c r="B1605" i="6" s="1"/>
  <c r="B1606" i="6" s="1"/>
  <c r="B1607" i="6" s="1"/>
  <c r="B1608" i="6" s="1"/>
  <c r="B1609" i="6" s="1"/>
  <c r="B1610" i="6" s="1"/>
  <c r="B1611" i="6" s="1"/>
  <c r="B1612" i="6" s="1"/>
  <c r="B1613" i="6" s="1"/>
  <c r="B1614" i="6" s="1"/>
  <c r="B1615" i="6" s="1"/>
  <c r="B1616" i="6" s="1"/>
  <c r="B1617" i="6" s="1"/>
  <c r="B1618" i="6" s="1"/>
  <c r="B1619" i="6" s="1"/>
  <c r="B1620" i="6" s="1"/>
  <c r="B1621" i="6" s="1"/>
  <c r="B1622" i="6" s="1"/>
  <c r="B1623" i="6" s="1"/>
  <c r="B1624" i="6" s="1"/>
  <c r="B1625" i="6" s="1"/>
  <c r="B1626" i="6" s="1"/>
  <c r="B1627" i="6" s="1"/>
  <c r="B1628" i="6" s="1"/>
  <c r="B1629" i="6" s="1"/>
  <c r="B1630" i="6" s="1"/>
  <c r="B1631" i="6" s="1"/>
  <c r="B1632" i="6" s="1"/>
  <c r="B1633" i="6" s="1"/>
  <c r="B1634" i="6" s="1"/>
  <c r="B1635" i="6" s="1"/>
  <c r="B1636" i="6" s="1"/>
  <c r="B1637" i="6" s="1"/>
  <c r="B1638" i="6" s="1"/>
  <c r="B1639" i="6" s="1"/>
  <c r="B1640" i="6" s="1"/>
  <c r="B1641" i="6" s="1"/>
  <c r="B1642" i="6" s="1"/>
  <c r="B1643" i="6" s="1"/>
  <c r="B1644" i="6" s="1"/>
  <c r="B1645" i="6" s="1"/>
  <c r="B1646" i="6" s="1"/>
  <c r="B1647" i="6" s="1"/>
  <c r="B1648" i="6" s="1"/>
  <c r="B1649" i="6" s="1"/>
  <c r="B1650" i="6" s="1"/>
  <c r="B1651" i="6" s="1"/>
  <c r="B1652" i="6" s="1"/>
  <c r="B1653" i="6" s="1"/>
  <c r="B1654" i="6" s="1"/>
  <c r="B1655" i="6" s="1"/>
  <c r="B1656" i="6" s="1"/>
  <c r="B1657" i="6" s="1"/>
  <c r="B1658" i="6" s="1"/>
  <c r="B1659" i="6" s="1"/>
  <c r="B1660" i="6" s="1"/>
  <c r="B1661" i="6" s="1"/>
  <c r="B1662" i="6" s="1"/>
  <c r="B1663" i="6" s="1"/>
  <c r="B1664" i="6" s="1"/>
  <c r="B1665" i="6" s="1"/>
  <c r="B1666" i="6" s="1"/>
  <c r="B1667" i="6" s="1"/>
  <c r="B1668" i="6" s="1"/>
  <c r="B1669" i="6" s="1"/>
  <c r="B1670" i="6" s="1"/>
  <c r="B1671" i="6" s="1"/>
  <c r="B1672" i="6" s="1"/>
  <c r="B1673" i="6" s="1"/>
  <c r="B1674" i="6" s="1"/>
  <c r="B1675" i="6" s="1"/>
  <c r="B1676" i="6" s="1"/>
  <c r="B1677" i="6" s="1"/>
  <c r="B1678" i="6" s="1"/>
  <c r="B1679" i="6" s="1"/>
  <c r="B1680" i="6" s="1"/>
  <c r="B1681" i="6" s="1"/>
  <c r="B1682" i="6" s="1"/>
  <c r="B1683" i="6" s="1"/>
  <c r="B1684" i="6" s="1"/>
  <c r="B1685" i="6" s="1"/>
  <c r="B1686" i="6" s="1"/>
  <c r="B1687" i="6" s="1"/>
  <c r="B1688" i="6" s="1"/>
  <c r="B1689" i="6" s="1"/>
  <c r="B1690" i="6" s="1"/>
  <c r="B1691" i="6" s="1"/>
  <c r="B1692" i="6" s="1"/>
  <c r="B1693" i="6" s="1"/>
  <c r="B1694" i="6" s="1"/>
  <c r="B1695" i="6" s="1"/>
  <c r="B1696" i="6" s="1"/>
  <c r="B1697" i="6" s="1"/>
  <c r="B1698" i="6" s="1"/>
  <c r="B1699" i="6" s="1"/>
  <c r="B1700" i="6" s="1"/>
  <c r="B1701" i="6" s="1"/>
  <c r="B1702" i="6" s="1"/>
  <c r="B1703" i="6" s="1"/>
  <c r="B1704" i="6" s="1"/>
  <c r="B1705" i="6" s="1"/>
  <c r="B1706" i="6" s="1"/>
  <c r="B1707" i="6" s="1"/>
  <c r="B1708" i="6" s="1"/>
  <c r="B1709" i="6" s="1"/>
  <c r="B1710" i="6" s="1"/>
  <c r="B1711" i="6" s="1"/>
  <c r="B1712" i="6" s="1"/>
  <c r="B1713" i="6" s="1"/>
  <c r="B1714" i="6" s="1"/>
  <c r="B1715" i="6" s="1"/>
  <c r="B1716" i="6" s="1"/>
  <c r="B1717" i="6" s="1"/>
  <c r="B1718" i="6" s="1"/>
  <c r="B1719" i="6" s="1"/>
  <c r="B1720" i="6" s="1"/>
  <c r="B1721" i="6" s="1"/>
  <c r="B1722" i="6" s="1"/>
  <c r="B1723" i="6" s="1"/>
  <c r="B1724" i="6" s="1"/>
  <c r="B1725" i="6" s="1"/>
  <c r="B1726" i="6" s="1"/>
  <c r="B1727" i="6" s="1"/>
  <c r="B1728" i="6" s="1"/>
  <c r="B1729" i="6" s="1"/>
  <c r="B1730" i="6" s="1"/>
  <c r="B1731" i="6" s="1"/>
  <c r="B1732" i="6" s="1"/>
  <c r="B1733" i="6" s="1"/>
  <c r="B1734" i="6" s="1"/>
  <c r="B1735" i="6" s="1"/>
  <c r="B1736" i="6" s="1"/>
  <c r="B1737" i="6" s="1"/>
  <c r="B1738" i="6" s="1"/>
  <c r="B1739" i="6" s="1"/>
  <c r="B1740" i="6" s="1"/>
  <c r="B1741" i="6" s="1"/>
  <c r="B1742" i="6" s="1"/>
  <c r="B1743" i="6" s="1"/>
  <c r="B1744" i="6" s="1"/>
  <c r="B1745" i="6" s="1"/>
  <c r="B1746" i="6" s="1"/>
  <c r="B1747" i="6" s="1"/>
  <c r="B1748" i="6" s="1"/>
  <c r="B1749" i="6" s="1"/>
  <c r="B1750" i="6" s="1"/>
  <c r="B1751" i="6" s="1"/>
  <c r="B1752" i="6" s="1"/>
  <c r="B1753" i="6" s="1"/>
  <c r="B1754" i="6" s="1"/>
  <c r="B1755" i="6" s="1"/>
  <c r="B1756" i="6" s="1"/>
  <c r="B1757" i="6" s="1"/>
  <c r="B1758" i="6" s="1"/>
  <c r="B1759" i="6" s="1"/>
  <c r="B1760" i="6" s="1"/>
  <c r="B1761" i="6" s="1"/>
  <c r="B1762" i="6" s="1"/>
  <c r="B1763" i="6" s="1"/>
  <c r="B1764" i="6" s="1"/>
  <c r="B1765" i="6" s="1"/>
  <c r="B1766" i="6" s="1"/>
  <c r="B1767" i="6" s="1"/>
  <c r="B1768" i="6" s="1"/>
  <c r="B1769" i="6" s="1"/>
  <c r="B1770" i="6" s="1"/>
  <c r="B1771" i="6" s="1"/>
  <c r="B1772" i="6" s="1"/>
  <c r="B1773" i="6" s="1"/>
  <c r="B1774" i="6" s="1"/>
  <c r="B1775" i="6" s="1"/>
  <c r="B1776" i="6" s="1"/>
  <c r="B1777" i="6" s="1"/>
  <c r="B1778" i="6" s="1"/>
  <c r="B1779" i="6" s="1"/>
  <c r="B1780" i="6" s="1"/>
  <c r="B1781" i="6" s="1"/>
  <c r="B1782" i="6" s="1"/>
  <c r="B1783" i="6" s="1"/>
  <c r="B1784" i="6" s="1"/>
  <c r="B1785" i="6" s="1"/>
  <c r="B1786" i="6" s="1"/>
  <c r="B1787" i="6" s="1"/>
  <c r="B1788" i="6" s="1"/>
  <c r="B1789" i="6" s="1"/>
  <c r="B1790" i="6" s="1"/>
  <c r="B1791" i="6" s="1"/>
  <c r="B1792" i="6" s="1"/>
  <c r="B1793" i="6" s="1"/>
  <c r="B1794" i="6" s="1"/>
  <c r="B1795" i="6" s="1"/>
  <c r="B1796" i="6" s="1"/>
  <c r="B1797" i="6" s="1"/>
  <c r="B1798" i="6" s="1"/>
  <c r="B1799" i="6" s="1"/>
  <c r="B1800" i="6" s="1"/>
  <c r="B1801" i="6" s="1"/>
  <c r="B1802" i="6" s="1"/>
  <c r="B1803" i="6" s="1"/>
  <c r="B1804" i="6" s="1"/>
  <c r="B1805" i="6" s="1"/>
  <c r="B1806" i="6" s="1"/>
  <c r="B1807" i="6" s="1"/>
  <c r="B1808" i="6" s="1"/>
  <c r="B1809" i="6" s="1"/>
  <c r="B1810" i="6" s="1"/>
  <c r="B1811" i="6" s="1"/>
  <c r="B1812" i="6" s="1"/>
  <c r="B1813" i="6" s="1"/>
  <c r="B1814" i="6" s="1"/>
  <c r="B1815" i="6" s="1"/>
  <c r="B1816" i="6" s="1"/>
  <c r="B1817" i="6" s="1"/>
  <c r="B1818" i="6" s="1"/>
  <c r="B1819" i="6" s="1"/>
  <c r="B1820" i="6" s="1"/>
  <c r="B1821" i="6" s="1"/>
  <c r="B1822" i="6" s="1"/>
  <c r="B1823" i="6" s="1"/>
  <c r="B1824" i="6" s="1"/>
  <c r="B1825" i="6" s="1"/>
  <c r="B1826" i="6" s="1"/>
  <c r="B1827" i="6" s="1"/>
  <c r="B1828" i="6" s="1"/>
  <c r="B1829" i="6" s="1"/>
  <c r="B1830" i="6" s="1"/>
  <c r="B1831" i="6" s="1"/>
  <c r="B1832" i="6" s="1"/>
  <c r="B1833" i="6" s="1"/>
  <c r="B1834" i="6" s="1"/>
  <c r="B1835" i="6" s="1"/>
  <c r="B1836" i="6" s="1"/>
  <c r="B1837" i="6" s="1"/>
  <c r="B1838" i="6" s="1"/>
  <c r="B1839" i="6" s="1"/>
  <c r="B1840" i="6" s="1"/>
  <c r="B1841" i="6" s="1"/>
  <c r="B1842" i="6" s="1"/>
  <c r="B1843" i="6" s="1"/>
  <c r="B1844" i="6" s="1"/>
  <c r="B1845" i="6" s="1"/>
  <c r="B1846" i="6" s="1"/>
  <c r="B1847" i="6" s="1"/>
  <c r="B1848" i="6" s="1"/>
  <c r="B1849" i="6" s="1"/>
  <c r="B1850" i="6" s="1"/>
  <c r="B1851" i="6" s="1"/>
  <c r="B1852" i="6" s="1"/>
  <c r="B1853" i="6" s="1"/>
  <c r="B1854" i="6" s="1"/>
  <c r="B1855" i="6" s="1"/>
  <c r="B1856" i="6" s="1"/>
  <c r="B1857" i="6" s="1"/>
  <c r="B1858" i="6" s="1"/>
  <c r="B1859" i="6" s="1"/>
  <c r="B1860" i="6" s="1"/>
  <c r="B1861" i="6" s="1"/>
  <c r="B1862" i="6" s="1"/>
  <c r="B1863" i="6" s="1"/>
  <c r="B1864" i="6" s="1"/>
  <c r="B1865" i="6" s="1"/>
  <c r="B1866" i="6" s="1"/>
  <c r="B1867" i="6" s="1"/>
  <c r="B1868" i="6" s="1"/>
  <c r="B1869" i="6" s="1"/>
  <c r="B1870" i="6" s="1"/>
  <c r="B1871" i="6" s="1"/>
  <c r="B1872" i="6" s="1"/>
  <c r="B1873" i="6" s="1"/>
  <c r="B1874" i="6" s="1"/>
  <c r="B1875" i="6" s="1"/>
  <c r="B1876" i="6" s="1"/>
  <c r="B1877" i="6" s="1"/>
  <c r="B1878" i="6" s="1"/>
  <c r="B1879" i="6" s="1"/>
  <c r="B1880" i="6" s="1"/>
  <c r="B1881" i="6" s="1"/>
  <c r="B1882" i="6" s="1"/>
  <c r="B1883" i="6" s="1"/>
  <c r="B1884" i="6" s="1"/>
  <c r="B1885" i="6" s="1"/>
  <c r="B1886" i="6" s="1"/>
  <c r="B1887" i="6" s="1"/>
  <c r="B1888" i="6" s="1"/>
  <c r="B1889" i="6" s="1"/>
  <c r="B1890" i="6" s="1"/>
  <c r="B1891" i="6" s="1"/>
  <c r="B1892" i="6" s="1"/>
  <c r="B1893" i="6" s="1"/>
  <c r="B1894" i="6" s="1"/>
  <c r="B1895" i="6" s="1"/>
  <c r="B1896" i="6" s="1"/>
  <c r="B1897" i="6" s="1"/>
  <c r="B1898" i="6" s="1"/>
  <c r="B1899" i="6" s="1"/>
  <c r="B1900" i="6" s="1"/>
  <c r="B1901" i="6" s="1"/>
  <c r="B1902" i="6" s="1"/>
  <c r="B1903" i="6" s="1"/>
  <c r="B1904" i="6" s="1"/>
  <c r="B1905" i="6" s="1"/>
  <c r="B1906" i="6" s="1"/>
  <c r="B1907" i="6" s="1"/>
  <c r="B1908" i="6" s="1"/>
  <c r="B1909" i="6" s="1"/>
  <c r="B1910" i="6" s="1"/>
  <c r="B1911" i="6" s="1"/>
  <c r="B1912" i="6" s="1"/>
  <c r="B1913" i="6" s="1"/>
  <c r="B1914" i="6" s="1"/>
  <c r="B1915" i="6" s="1"/>
  <c r="B1916" i="6" s="1"/>
  <c r="B1917" i="6" s="1"/>
  <c r="B1918" i="6" s="1"/>
  <c r="B1919" i="6" s="1"/>
  <c r="B1920" i="6" s="1"/>
  <c r="B1921" i="6" s="1"/>
  <c r="B1922" i="6" s="1"/>
  <c r="B1923" i="6" s="1"/>
  <c r="B1924" i="6" s="1"/>
  <c r="B1925" i="6" s="1"/>
  <c r="B1926" i="6" s="1"/>
  <c r="B1927" i="6" s="1"/>
  <c r="B1928" i="6" s="1"/>
  <c r="B1929" i="6" s="1"/>
  <c r="B1930" i="6" s="1"/>
  <c r="B1931" i="6" s="1"/>
  <c r="B1932" i="6" s="1"/>
  <c r="B1933" i="6" s="1"/>
  <c r="B1934" i="6" s="1"/>
  <c r="B1935" i="6" s="1"/>
  <c r="B1936" i="6" s="1"/>
  <c r="B1937" i="6" s="1"/>
  <c r="B1938" i="6" s="1"/>
  <c r="B1939" i="6" s="1"/>
  <c r="B1940" i="6" s="1"/>
  <c r="B1941" i="6" s="1"/>
  <c r="B1942" i="6" s="1"/>
  <c r="B1943" i="6" s="1"/>
  <c r="B1944" i="6" s="1"/>
  <c r="B1945" i="6" s="1"/>
  <c r="B1946" i="6" s="1"/>
  <c r="B1947" i="6" s="1"/>
  <c r="B1948" i="6" s="1"/>
  <c r="B1949" i="6" s="1"/>
  <c r="B1950" i="6" s="1"/>
  <c r="B1951" i="6" s="1"/>
  <c r="B1952" i="6" s="1"/>
  <c r="B1953" i="6" s="1"/>
  <c r="B1954" i="6" s="1"/>
  <c r="B1955" i="6" s="1"/>
  <c r="B1956" i="6" s="1"/>
  <c r="B1957" i="6" s="1"/>
  <c r="B1958" i="6" s="1"/>
  <c r="B1959" i="6" s="1"/>
  <c r="B1960" i="6" s="1"/>
  <c r="B1961" i="6" s="1"/>
  <c r="B1962" i="6" s="1"/>
  <c r="B1963" i="6" s="1"/>
  <c r="B1964" i="6" s="1"/>
  <c r="B1965" i="6" s="1"/>
  <c r="B1966" i="6" s="1"/>
  <c r="B1967" i="6" s="1"/>
  <c r="B1968" i="6" s="1"/>
  <c r="B1969" i="6" s="1"/>
  <c r="B1970" i="6" s="1"/>
  <c r="B1971" i="6" s="1"/>
  <c r="B1972" i="6" s="1"/>
  <c r="B1973" i="6" s="1"/>
  <c r="B1974" i="6" s="1"/>
  <c r="B1975" i="6" s="1"/>
  <c r="B1976" i="6" s="1"/>
  <c r="B1977" i="6" s="1"/>
  <c r="B1978" i="6" s="1"/>
  <c r="B1979" i="6" s="1"/>
  <c r="B1980" i="6" s="1"/>
  <c r="B1981" i="6" s="1"/>
  <c r="B1982" i="6" s="1"/>
  <c r="B1983" i="6" s="1"/>
  <c r="B1984" i="6" s="1"/>
  <c r="B1985" i="6" s="1"/>
  <c r="B1986" i="6" s="1"/>
  <c r="B1987" i="6" s="1"/>
  <c r="B1988" i="6" s="1"/>
  <c r="B1989" i="6" s="1"/>
  <c r="B1990" i="6" s="1"/>
  <c r="B1991" i="6" s="1"/>
  <c r="B1992" i="6" s="1"/>
  <c r="B1993" i="6" s="1"/>
  <c r="B1994" i="6" s="1"/>
  <c r="B1995" i="6" s="1"/>
  <c r="B1996" i="6" s="1"/>
  <c r="B1997" i="6" s="1"/>
  <c r="B1998" i="6" s="1"/>
  <c r="B1999" i="6" s="1"/>
  <c r="B2000" i="6" s="1"/>
  <c r="B2001" i="6" s="1"/>
  <c r="B2002" i="6" s="1"/>
  <c r="B2003" i="6" s="1"/>
  <c r="B2004" i="6" s="1"/>
  <c r="B2005" i="6" s="1"/>
  <c r="B2006" i="6" s="1"/>
  <c r="B2007" i="6" s="1"/>
  <c r="B2008" i="6" s="1"/>
  <c r="B2009" i="6" s="1"/>
  <c r="B2010" i="6" s="1"/>
  <c r="B2011" i="6" s="1"/>
  <c r="B2012" i="6" s="1"/>
  <c r="B2013" i="6" s="1"/>
  <c r="B2014" i="6" s="1"/>
  <c r="B2015" i="6" s="1"/>
  <c r="B2016" i="6" s="1"/>
  <c r="B2017" i="6" s="1"/>
  <c r="B2018" i="6" s="1"/>
  <c r="B2019" i="6" s="1"/>
  <c r="B2020" i="6" s="1"/>
  <c r="B2021" i="6" s="1"/>
  <c r="B2022" i="6" s="1"/>
  <c r="B2023" i="6" s="1"/>
  <c r="B2024" i="6" s="1"/>
  <c r="B2025" i="6" s="1"/>
  <c r="B2026" i="6" s="1"/>
  <c r="B2027" i="6" s="1"/>
  <c r="B2028" i="6" s="1"/>
  <c r="B2029" i="6" s="1"/>
  <c r="B2030" i="6" s="1"/>
  <c r="B2031" i="6" s="1"/>
  <c r="B2032" i="6" s="1"/>
  <c r="B2033" i="6" s="1"/>
  <c r="B2034" i="6" s="1"/>
  <c r="B2035" i="6" s="1"/>
  <c r="B2036" i="6" s="1"/>
  <c r="B2037" i="6" s="1"/>
  <c r="B2038" i="6" s="1"/>
  <c r="B2039" i="6" s="1"/>
  <c r="B2040" i="6" s="1"/>
  <c r="B2041" i="6" s="1"/>
  <c r="B2042" i="6" s="1"/>
  <c r="B2043" i="6" s="1"/>
  <c r="B2044" i="6" s="1"/>
  <c r="B2045" i="6" s="1"/>
  <c r="B2046" i="6" s="1"/>
  <c r="B2047" i="6" s="1"/>
  <c r="B2048" i="6" s="1"/>
  <c r="B2049" i="6" s="1"/>
  <c r="B2050" i="6" s="1"/>
  <c r="B2051" i="6" s="1"/>
  <c r="B2052" i="6" s="1"/>
  <c r="B2053" i="6" s="1"/>
  <c r="B2054" i="6" s="1"/>
  <c r="B2055" i="6" s="1"/>
  <c r="B2056" i="6" s="1"/>
  <c r="B2057" i="6" s="1"/>
  <c r="B2058" i="6" s="1"/>
  <c r="B2059" i="6" s="1"/>
  <c r="B2060" i="6" s="1"/>
  <c r="B2061" i="6" s="1"/>
  <c r="B2062" i="6" s="1"/>
  <c r="B2063" i="6" s="1"/>
  <c r="B2064" i="6" s="1"/>
  <c r="B2065" i="6" s="1"/>
  <c r="B2066" i="6" s="1"/>
  <c r="B2067" i="6" s="1"/>
  <c r="B2068" i="6" s="1"/>
  <c r="B2069" i="6" s="1"/>
  <c r="B2070" i="6" s="1"/>
  <c r="B2071" i="6" s="1"/>
  <c r="B2072" i="6" s="1"/>
  <c r="B2073" i="6" s="1"/>
  <c r="B2074" i="6" s="1"/>
  <c r="B2075" i="6" s="1"/>
  <c r="B2076" i="6" s="1"/>
  <c r="B2077" i="6" s="1"/>
  <c r="B2078" i="6" s="1"/>
  <c r="B2079" i="6" s="1"/>
  <c r="B2080" i="6" s="1"/>
  <c r="B2081" i="6" s="1"/>
  <c r="B2082" i="6" s="1"/>
  <c r="B2083" i="6" s="1"/>
  <c r="B2084" i="6" s="1"/>
  <c r="B2085" i="6" s="1"/>
  <c r="B2086" i="6" s="1"/>
  <c r="B2087" i="6" s="1"/>
  <c r="B2088" i="6" s="1"/>
  <c r="B2089" i="6" s="1"/>
  <c r="B2090" i="6" s="1"/>
  <c r="B2091" i="6" s="1"/>
  <c r="B2092" i="6" s="1"/>
  <c r="B2093" i="6" s="1"/>
  <c r="B2094" i="6" s="1"/>
  <c r="B2095" i="6" s="1"/>
  <c r="B2096" i="6" s="1"/>
  <c r="B2097" i="6" s="1"/>
  <c r="B2098" i="6" s="1"/>
  <c r="B2099" i="6" s="1"/>
  <c r="B2100" i="6" s="1"/>
  <c r="B2101" i="6" s="1"/>
  <c r="B2102" i="6" s="1"/>
  <c r="B2103" i="6" s="1"/>
  <c r="B2104" i="6" s="1"/>
  <c r="B2105" i="6" s="1"/>
  <c r="B2106" i="6" s="1"/>
  <c r="B2107" i="6" s="1"/>
  <c r="B2108" i="6" s="1"/>
  <c r="B2109" i="6" s="1"/>
  <c r="B2110" i="6" s="1"/>
  <c r="B2111" i="6" s="1"/>
  <c r="B2112" i="6" s="1"/>
  <c r="B2113" i="6" s="1"/>
  <c r="B2114" i="6" s="1"/>
  <c r="B2115" i="6" s="1"/>
  <c r="B2116" i="6" s="1"/>
  <c r="B2117" i="6" s="1"/>
  <c r="B2118" i="6" s="1"/>
  <c r="B2119" i="6" s="1"/>
  <c r="B2120" i="6" s="1"/>
  <c r="B2121" i="6" s="1"/>
  <c r="B2122" i="6" s="1"/>
  <c r="B2123" i="6" s="1"/>
  <c r="B2124" i="6" s="1"/>
  <c r="B2125" i="6" s="1"/>
  <c r="B2126" i="6" s="1"/>
  <c r="B2127" i="6" s="1"/>
  <c r="B2128" i="6" s="1"/>
  <c r="B2129" i="6" s="1"/>
  <c r="B2130" i="6" s="1"/>
  <c r="B2131" i="6" s="1"/>
  <c r="B2132" i="6" s="1"/>
  <c r="B2133" i="6" s="1"/>
  <c r="B2134" i="6" s="1"/>
  <c r="B2135" i="6" s="1"/>
  <c r="B2136" i="6" s="1"/>
  <c r="B2137" i="6" s="1"/>
  <c r="B2138" i="6" s="1"/>
  <c r="B2139" i="6" s="1"/>
  <c r="B2140" i="6" s="1"/>
  <c r="B2141" i="6" s="1"/>
  <c r="B2142" i="6" s="1"/>
  <c r="B2143" i="6" s="1"/>
  <c r="B2144" i="6" s="1"/>
  <c r="B2145" i="6" s="1"/>
  <c r="B2146" i="6" s="1"/>
  <c r="B2147" i="6" s="1"/>
  <c r="B2148" i="6" s="1"/>
  <c r="B2149" i="6" s="1"/>
  <c r="B2150" i="6" s="1"/>
  <c r="B2151" i="6" s="1"/>
  <c r="B2152" i="6" s="1"/>
  <c r="B2153" i="6" s="1"/>
  <c r="B2154" i="6" s="1"/>
  <c r="B2155" i="6" s="1"/>
  <c r="B2156" i="6" s="1"/>
  <c r="B2157" i="6" s="1"/>
  <c r="B2158" i="6" s="1"/>
  <c r="B2159" i="6" s="1"/>
  <c r="B2160" i="6" s="1"/>
  <c r="B2161" i="6" s="1"/>
  <c r="B2162" i="6" s="1"/>
  <c r="B2163" i="6" s="1"/>
  <c r="B2164" i="6" s="1"/>
  <c r="B2165" i="6" s="1"/>
  <c r="B2166" i="6" s="1"/>
  <c r="B2167" i="6" s="1"/>
  <c r="B2168" i="6" s="1"/>
  <c r="B2169" i="6" s="1"/>
  <c r="B2170" i="6" s="1"/>
  <c r="B2171" i="6" s="1"/>
  <c r="B2172" i="6" s="1"/>
  <c r="B2173" i="6" s="1"/>
  <c r="B2174" i="6" s="1"/>
  <c r="B2175" i="6" s="1"/>
  <c r="B2176" i="6" s="1"/>
  <c r="B2177" i="6" s="1"/>
  <c r="B2178" i="6" s="1"/>
  <c r="B2179" i="6" s="1"/>
  <c r="B2180" i="6" s="1"/>
  <c r="B2181" i="6" s="1"/>
  <c r="B2182" i="6" s="1"/>
  <c r="B2183" i="6" s="1"/>
  <c r="B2184" i="6" s="1"/>
  <c r="B2185" i="6" s="1"/>
  <c r="B2186" i="6" s="1"/>
  <c r="B2187" i="6" s="1"/>
  <c r="B2188" i="6" s="1"/>
  <c r="B2189" i="6" s="1"/>
  <c r="B2190" i="6" s="1"/>
  <c r="B2191" i="6" s="1"/>
  <c r="B2192" i="6" s="1"/>
  <c r="B2193" i="6" s="1"/>
  <c r="B2194" i="6" s="1"/>
  <c r="B2195" i="6" s="1"/>
  <c r="B2196" i="6" s="1"/>
  <c r="B2197" i="6" s="1"/>
  <c r="B2198" i="6" s="1"/>
  <c r="B2199" i="6" s="1"/>
  <c r="B2200" i="6" s="1"/>
  <c r="B2201" i="6" s="1"/>
  <c r="B2202" i="6" s="1"/>
  <c r="B2203" i="6" s="1"/>
  <c r="B2204" i="6" s="1"/>
  <c r="B2205" i="6" s="1"/>
  <c r="B2206" i="6" s="1"/>
  <c r="B2207" i="6" s="1"/>
  <c r="B2208" i="6" s="1"/>
  <c r="B2209" i="6" s="1"/>
  <c r="B2210" i="6" s="1"/>
  <c r="B2211" i="6" s="1"/>
  <c r="B2212" i="6" s="1"/>
  <c r="B2213" i="6" s="1"/>
  <c r="B2214" i="6" s="1"/>
  <c r="B2215" i="6" s="1"/>
  <c r="B2216" i="6" s="1"/>
  <c r="B2217" i="6" s="1"/>
  <c r="B2218" i="6" s="1"/>
  <c r="B2219" i="6" s="1"/>
  <c r="B2220" i="6" s="1"/>
  <c r="B2221" i="6" s="1"/>
  <c r="B2222" i="6" s="1"/>
  <c r="B2223" i="6" s="1"/>
  <c r="B2224" i="6" s="1"/>
  <c r="B2225" i="6" s="1"/>
  <c r="B2226" i="6" s="1"/>
  <c r="B2227" i="6" s="1"/>
  <c r="B2228" i="6" s="1"/>
  <c r="B2229" i="6" s="1"/>
  <c r="B2230" i="6" s="1"/>
  <c r="B2231" i="6" s="1"/>
  <c r="B2232" i="6" s="1"/>
  <c r="B2233" i="6" s="1"/>
  <c r="B2234" i="6" s="1"/>
  <c r="B2235" i="6" s="1"/>
  <c r="B2236" i="6" s="1"/>
  <c r="B2237" i="6" s="1"/>
  <c r="B2238" i="6" s="1"/>
  <c r="B2239" i="6" s="1"/>
  <c r="B2240" i="6" s="1"/>
  <c r="B2241" i="6" s="1"/>
  <c r="B2242" i="6" s="1"/>
  <c r="B2243" i="6" s="1"/>
  <c r="B2244" i="6" s="1"/>
  <c r="B2245" i="6" s="1"/>
  <c r="B2246" i="6" s="1"/>
  <c r="B2247" i="6" s="1"/>
  <c r="B2248" i="6" s="1"/>
  <c r="B2249" i="6" s="1"/>
  <c r="B2250" i="6" s="1"/>
  <c r="B2251" i="6" s="1"/>
  <c r="B2252" i="6" s="1"/>
  <c r="B2253" i="6" s="1"/>
  <c r="B2254" i="6" s="1"/>
  <c r="B2255" i="6" s="1"/>
  <c r="B2256" i="6" s="1"/>
  <c r="B2257" i="6" s="1"/>
  <c r="B2258" i="6" s="1"/>
  <c r="B2259" i="6" s="1"/>
  <c r="B2260" i="6" s="1"/>
  <c r="B2261" i="6" s="1"/>
  <c r="B2262" i="6" s="1"/>
  <c r="B2263" i="6" s="1"/>
  <c r="B2264" i="6" s="1"/>
  <c r="B2265" i="6" s="1"/>
  <c r="B2266" i="6" s="1"/>
  <c r="B2267" i="6" s="1"/>
  <c r="B2268" i="6" s="1"/>
  <c r="B2269" i="6" s="1"/>
  <c r="B2270" i="6" s="1"/>
  <c r="B2271" i="6" s="1"/>
  <c r="B2272" i="6" s="1"/>
  <c r="B2273" i="6" s="1"/>
  <c r="B2274" i="6" s="1"/>
  <c r="B2275" i="6" s="1"/>
  <c r="B2276" i="6" s="1"/>
  <c r="B2277" i="6" s="1"/>
  <c r="B2278" i="6" s="1"/>
  <c r="B2279" i="6" s="1"/>
  <c r="B2280" i="6" s="1"/>
  <c r="B2281" i="6" s="1"/>
  <c r="B2282" i="6" s="1"/>
  <c r="B2283" i="6" s="1"/>
  <c r="B2284" i="6" s="1"/>
  <c r="B2285" i="6" s="1"/>
  <c r="B2286" i="6" s="1"/>
  <c r="B2287" i="6" s="1"/>
  <c r="B2288" i="6" s="1"/>
  <c r="B2289" i="6" s="1"/>
  <c r="B2290" i="6" s="1"/>
  <c r="B2291" i="6" s="1"/>
  <c r="B2292" i="6" s="1"/>
  <c r="B2293" i="6" s="1"/>
  <c r="B2294" i="6" s="1"/>
  <c r="B2295" i="6" s="1"/>
  <c r="B2296" i="6" s="1"/>
  <c r="B2297" i="6" s="1"/>
  <c r="B2298" i="6" s="1"/>
  <c r="B2299" i="6" s="1"/>
  <c r="B2300" i="6" s="1"/>
  <c r="B2301" i="6" s="1"/>
  <c r="B2302" i="6" s="1"/>
  <c r="B2303" i="6" s="1"/>
  <c r="B2304" i="6" s="1"/>
  <c r="B2305" i="6" s="1"/>
  <c r="B2306" i="6" s="1"/>
  <c r="B2307" i="6" s="1"/>
  <c r="B2308" i="6" s="1"/>
  <c r="B2309" i="6" s="1"/>
  <c r="B2310" i="6" s="1"/>
  <c r="B2311" i="6" s="1"/>
  <c r="B2312" i="6" s="1"/>
  <c r="B2313" i="6" s="1"/>
  <c r="B2314" i="6" s="1"/>
  <c r="B2315" i="6" s="1"/>
  <c r="B2316" i="6" s="1"/>
  <c r="B2317" i="6" s="1"/>
  <c r="B2318" i="6" s="1"/>
  <c r="B2319" i="6" s="1"/>
  <c r="B2320" i="6" s="1"/>
  <c r="B2321" i="6" s="1"/>
  <c r="B2322" i="6" s="1"/>
  <c r="B2323" i="6" s="1"/>
  <c r="B2324" i="6" s="1"/>
  <c r="B2325" i="6" s="1"/>
  <c r="B2326" i="6" s="1"/>
  <c r="B2327" i="6" s="1"/>
  <c r="B2328" i="6" s="1"/>
  <c r="B2329" i="6" s="1"/>
  <c r="B2330" i="6" s="1"/>
  <c r="B2331" i="6" s="1"/>
  <c r="B2332" i="6" s="1"/>
  <c r="B2333" i="6" s="1"/>
  <c r="B2334" i="6" s="1"/>
  <c r="B2335" i="6" s="1"/>
  <c r="B2336" i="6" s="1"/>
  <c r="B2337" i="6" s="1"/>
  <c r="B2338" i="6" s="1"/>
  <c r="B2339" i="6" s="1"/>
  <c r="B2340" i="6" s="1"/>
  <c r="B2341" i="6" s="1"/>
  <c r="B2342" i="6" s="1"/>
  <c r="B2343" i="6" s="1"/>
  <c r="B2344" i="6" s="1"/>
  <c r="B2345" i="6" s="1"/>
  <c r="B2346" i="6" s="1"/>
  <c r="B2347" i="6" s="1"/>
  <c r="B2348" i="6" s="1"/>
  <c r="B2349" i="6" s="1"/>
  <c r="B2350" i="6" s="1"/>
  <c r="B2351" i="6" s="1"/>
  <c r="B2352" i="6" s="1"/>
  <c r="B2353" i="6" s="1"/>
  <c r="B2354" i="6" s="1"/>
  <c r="B2355" i="6" s="1"/>
  <c r="B2356" i="6" s="1"/>
  <c r="B2357" i="6" s="1"/>
  <c r="B2358" i="6" s="1"/>
  <c r="B2359" i="6" s="1"/>
  <c r="B2360" i="6" s="1"/>
  <c r="B2361" i="6" s="1"/>
  <c r="B2362" i="6" s="1"/>
  <c r="B2363" i="6" s="1"/>
  <c r="B2364" i="6" s="1"/>
  <c r="B2365" i="6" s="1"/>
  <c r="B2366" i="6" s="1"/>
  <c r="B2367" i="6" s="1"/>
  <c r="B2368" i="6" s="1"/>
  <c r="B2369" i="6" s="1"/>
  <c r="B2370" i="6" s="1"/>
  <c r="B2371" i="6" s="1"/>
  <c r="B2372" i="6" s="1"/>
  <c r="B2373" i="6" s="1"/>
  <c r="B2374" i="6" s="1"/>
  <c r="B2375" i="6" s="1"/>
  <c r="B2376" i="6" s="1"/>
  <c r="B2377" i="6" s="1"/>
  <c r="B2378" i="6" s="1"/>
  <c r="B2379" i="6" s="1"/>
  <c r="B2380" i="6" s="1"/>
  <c r="B2381" i="6" s="1"/>
  <c r="B2382" i="6" s="1"/>
  <c r="B2383" i="6" s="1"/>
  <c r="B2384" i="6" s="1"/>
  <c r="B2385" i="6" s="1"/>
  <c r="B2386" i="6" s="1"/>
  <c r="B2387" i="6" s="1"/>
  <c r="B2388" i="6" s="1"/>
  <c r="B2389" i="6" s="1"/>
  <c r="B2390" i="6" s="1"/>
  <c r="B2391" i="6" s="1"/>
  <c r="B2392" i="6" s="1"/>
  <c r="B2393" i="6" s="1"/>
  <c r="B2394" i="6" s="1"/>
  <c r="B2395" i="6" s="1"/>
  <c r="B2396" i="6" s="1"/>
  <c r="B2397" i="6" s="1"/>
  <c r="B2398" i="6" s="1"/>
  <c r="B2399" i="6" s="1"/>
  <c r="B2400" i="6" s="1"/>
  <c r="B2401" i="6" s="1"/>
  <c r="B2402" i="6" s="1"/>
  <c r="B2403" i="6" s="1"/>
  <c r="B2404" i="6" s="1"/>
  <c r="B2405" i="6" s="1"/>
  <c r="B2406" i="6" s="1"/>
  <c r="B2407" i="6" s="1"/>
  <c r="B2408" i="6" s="1"/>
  <c r="B2409" i="6" s="1"/>
  <c r="B2410" i="6" s="1"/>
  <c r="B2411" i="6" s="1"/>
  <c r="B2412" i="6" s="1"/>
  <c r="B2413" i="6" s="1"/>
  <c r="B2414" i="6" s="1"/>
  <c r="B2415" i="6" s="1"/>
  <c r="B2416" i="6" s="1"/>
  <c r="B2417" i="6" s="1"/>
  <c r="B2418" i="6" s="1"/>
  <c r="B2419" i="6" s="1"/>
  <c r="B2420" i="6" s="1"/>
  <c r="B2421" i="6" s="1"/>
  <c r="B2422" i="6" s="1"/>
  <c r="B2423" i="6" s="1"/>
  <c r="B2424" i="6" s="1"/>
  <c r="B2425" i="6" s="1"/>
  <c r="B2426" i="6" s="1"/>
  <c r="B2427" i="6" s="1"/>
  <c r="B2428" i="6" s="1"/>
  <c r="B2429" i="6" s="1"/>
  <c r="B2430" i="6" s="1"/>
  <c r="B2431" i="6" s="1"/>
  <c r="B2432" i="6" s="1"/>
  <c r="B2433" i="6" s="1"/>
  <c r="B2434" i="6" s="1"/>
  <c r="B2435" i="6" s="1"/>
  <c r="B2436" i="6" s="1"/>
  <c r="B2437" i="6" s="1"/>
  <c r="B2438" i="6" s="1"/>
  <c r="B2439" i="6" s="1"/>
  <c r="B2440" i="6" s="1"/>
  <c r="B2441" i="6" s="1"/>
  <c r="B2442" i="6" s="1"/>
  <c r="B2443" i="6" s="1"/>
  <c r="B2444" i="6" s="1"/>
  <c r="B2445" i="6" s="1"/>
  <c r="B2446" i="6" s="1"/>
  <c r="B2447" i="6" s="1"/>
  <c r="B2448" i="6" s="1"/>
  <c r="B2449" i="6" s="1"/>
  <c r="B2450" i="6" s="1"/>
  <c r="B2451" i="6" s="1"/>
  <c r="B2452" i="6" s="1"/>
  <c r="B2453" i="6" s="1"/>
  <c r="B2454" i="6" s="1"/>
  <c r="B2455" i="6" s="1"/>
  <c r="B2456" i="6" s="1"/>
  <c r="B2457" i="6" s="1"/>
  <c r="B2458" i="6" s="1"/>
  <c r="B2459" i="6" s="1"/>
  <c r="B2460" i="6" s="1"/>
  <c r="B2461" i="6" s="1"/>
  <c r="B2462" i="6" s="1"/>
  <c r="B2463" i="6" s="1"/>
  <c r="B2464" i="6" s="1"/>
  <c r="B2465" i="6" s="1"/>
  <c r="B2466" i="6" s="1"/>
  <c r="B2467" i="6" s="1"/>
  <c r="B2468" i="6" s="1"/>
  <c r="B2469" i="6" s="1"/>
  <c r="B2470" i="6" s="1"/>
  <c r="B2471" i="6" s="1"/>
  <c r="B2472" i="6" s="1"/>
  <c r="B2473" i="6" s="1"/>
  <c r="B2474" i="6" s="1"/>
  <c r="B2475" i="6" s="1"/>
  <c r="B2476" i="6" s="1"/>
  <c r="B2477" i="6" s="1"/>
  <c r="B2478" i="6" s="1"/>
  <c r="B2479" i="6" s="1"/>
  <c r="B2480" i="6" s="1"/>
  <c r="B2481" i="6" s="1"/>
  <c r="B2482" i="6" s="1"/>
  <c r="B2483" i="6" s="1"/>
  <c r="B2484" i="6" s="1"/>
  <c r="B2485" i="6" s="1"/>
  <c r="B2486" i="6" s="1"/>
  <c r="B2487" i="6" s="1"/>
  <c r="B2488" i="6" s="1"/>
  <c r="B2489" i="6" s="1"/>
  <c r="B2490" i="6" s="1"/>
  <c r="B2491" i="6" s="1"/>
  <c r="B2492" i="6" s="1"/>
  <c r="B2493" i="6" s="1"/>
  <c r="B2494" i="6" s="1"/>
  <c r="B2495" i="6" s="1"/>
  <c r="B2496" i="6" s="1"/>
  <c r="B2497" i="6" s="1"/>
  <c r="B2498" i="6" s="1"/>
  <c r="B2499" i="6" s="1"/>
  <c r="B2500" i="6" s="1"/>
  <c r="B2501" i="6" s="1"/>
  <c r="B2502" i="6" s="1"/>
  <c r="B2503" i="6" s="1"/>
  <c r="B2504" i="6" s="1"/>
  <c r="B2505" i="6" s="1"/>
  <c r="B2506" i="6" s="1"/>
  <c r="B2507" i="6" s="1"/>
  <c r="B2508" i="6" s="1"/>
  <c r="B2509" i="6" s="1"/>
  <c r="B2510" i="6" s="1"/>
  <c r="B2511" i="6" s="1"/>
  <c r="B2512" i="6" s="1"/>
  <c r="B2513" i="6" s="1"/>
  <c r="B2514" i="6" s="1"/>
  <c r="B2515" i="6" s="1"/>
  <c r="B2516" i="6" s="1"/>
  <c r="B2517" i="6" s="1"/>
  <c r="B2518" i="6" s="1"/>
  <c r="B2519" i="6" s="1"/>
  <c r="B2520" i="6" s="1"/>
  <c r="B2521" i="6" s="1"/>
  <c r="B2522" i="6" s="1"/>
  <c r="B2523" i="6" s="1"/>
  <c r="B2524" i="6" s="1"/>
  <c r="B2525" i="6" s="1"/>
  <c r="B2526" i="6" s="1"/>
  <c r="B2527" i="6" s="1"/>
  <c r="B2528" i="6" s="1"/>
  <c r="B2529" i="6" s="1"/>
  <c r="B2530" i="6" s="1"/>
  <c r="B2531" i="6" s="1"/>
  <c r="B2532" i="6" s="1"/>
  <c r="B2533" i="6" s="1"/>
  <c r="B2534" i="6" s="1"/>
  <c r="B2535" i="6" s="1"/>
  <c r="B2536" i="6" s="1"/>
  <c r="B2537" i="6" s="1"/>
  <c r="B2538" i="6" s="1"/>
  <c r="B2539" i="6" s="1"/>
  <c r="B2540" i="6" s="1"/>
  <c r="B2541" i="6" s="1"/>
  <c r="B2542" i="6" s="1"/>
  <c r="B2543" i="6" s="1"/>
  <c r="B2544" i="6" s="1"/>
  <c r="B2545" i="6" s="1"/>
  <c r="B2546" i="6" s="1"/>
  <c r="B2547" i="6" s="1"/>
  <c r="B2548" i="6" s="1"/>
  <c r="B2549" i="6" s="1"/>
  <c r="B2550" i="6" s="1"/>
  <c r="B2551" i="6" s="1"/>
  <c r="B2552" i="6" s="1"/>
  <c r="B2553" i="6" s="1"/>
  <c r="B2554" i="6" s="1"/>
  <c r="B2555" i="6" s="1"/>
  <c r="B2556" i="6" s="1"/>
  <c r="B2557" i="6" s="1"/>
  <c r="B2558" i="6" s="1"/>
  <c r="B2559" i="6" s="1"/>
  <c r="B2560" i="6" s="1"/>
  <c r="B2561" i="6" s="1"/>
  <c r="B2562" i="6" s="1"/>
  <c r="B2563" i="6" s="1"/>
  <c r="B2564" i="6" s="1"/>
  <c r="B2565" i="6" s="1"/>
  <c r="B2566" i="6" s="1"/>
  <c r="B2567" i="6" s="1"/>
  <c r="B2568" i="6" s="1"/>
  <c r="B2569" i="6" s="1"/>
  <c r="B2570" i="6" s="1"/>
  <c r="B2571" i="6" s="1"/>
  <c r="B2572" i="6" s="1"/>
  <c r="B2573" i="6" s="1"/>
  <c r="B2574" i="6" s="1"/>
  <c r="B2575" i="6" s="1"/>
  <c r="B2576" i="6" s="1"/>
  <c r="B2577" i="6" s="1"/>
  <c r="B2578" i="6" s="1"/>
  <c r="B2579" i="6" s="1"/>
  <c r="B2580" i="6" s="1"/>
  <c r="B2581" i="6" s="1"/>
  <c r="B2582" i="6" s="1"/>
  <c r="B2583" i="6" s="1"/>
  <c r="B2584" i="6" s="1"/>
  <c r="B2585" i="6" s="1"/>
  <c r="B2586" i="6" s="1"/>
  <c r="B2587" i="6" s="1"/>
  <c r="B2588" i="6" s="1"/>
  <c r="B2589" i="6" s="1"/>
  <c r="B2590" i="6" s="1"/>
  <c r="B2591" i="6" s="1"/>
  <c r="B2592" i="6" s="1"/>
  <c r="B2593" i="6" s="1"/>
  <c r="B2594" i="6" s="1"/>
  <c r="B2595" i="6" s="1"/>
  <c r="B2596" i="6" s="1"/>
  <c r="B2597" i="6" s="1"/>
  <c r="B2598" i="6" s="1"/>
  <c r="B2599" i="6" s="1"/>
  <c r="B2600" i="6" s="1"/>
  <c r="B2601" i="6" s="1"/>
  <c r="B2602" i="6" s="1"/>
  <c r="B2603" i="6" s="1"/>
  <c r="B2604" i="6" s="1"/>
  <c r="B2605" i="6" s="1"/>
  <c r="B2606" i="6" s="1"/>
  <c r="B2607" i="6" s="1"/>
  <c r="B2608" i="6" s="1"/>
  <c r="B2609" i="6" s="1"/>
  <c r="B2610" i="6" s="1"/>
  <c r="B2611" i="6" s="1"/>
  <c r="B2612" i="6" s="1"/>
  <c r="B2613" i="6" s="1"/>
  <c r="B2614" i="6" s="1"/>
  <c r="B2615" i="6" s="1"/>
  <c r="B2616" i="6" s="1"/>
  <c r="B2617" i="6" s="1"/>
  <c r="B2618" i="6" s="1"/>
  <c r="B2619" i="6" s="1"/>
  <c r="B2620" i="6" s="1"/>
  <c r="B2621" i="6" s="1"/>
  <c r="B2622" i="6" s="1"/>
  <c r="B2623" i="6" s="1"/>
  <c r="B2624" i="6" s="1"/>
  <c r="B2625" i="6" s="1"/>
  <c r="B2626" i="6" s="1"/>
  <c r="B2627" i="6" s="1"/>
  <c r="B2628" i="6" s="1"/>
  <c r="B2629" i="6" s="1"/>
  <c r="B2630" i="6" s="1"/>
  <c r="B2631" i="6" s="1"/>
  <c r="B2632" i="6" s="1"/>
  <c r="B2633" i="6" s="1"/>
  <c r="B2634" i="6" s="1"/>
  <c r="B2635" i="6" s="1"/>
  <c r="B2636" i="6" s="1"/>
  <c r="B2637" i="6" s="1"/>
  <c r="B2638" i="6" s="1"/>
  <c r="B2639" i="6" s="1"/>
  <c r="B2640" i="6" s="1"/>
  <c r="B2641" i="6" s="1"/>
  <c r="B2642" i="6" s="1"/>
  <c r="B2643" i="6" s="1"/>
  <c r="B2644" i="6" s="1"/>
  <c r="B2645" i="6" s="1"/>
  <c r="B2646" i="6" s="1"/>
  <c r="B2647" i="6" s="1"/>
  <c r="B2648" i="6" s="1"/>
  <c r="B2649" i="6" s="1"/>
  <c r="B2650" i="6" s="1"/>
  <c r="B2651" i="6" s="1"/>
  <c r="B2652" i="6" s="1"/>
  <c r="B2653" i="6" s="1"/>
  <c r="B2654" i="6" s="1"/>
  <c r="B2655" i="6" s="1"/>
  <c r="B2656" i="6" s="1"/>
  <c r="B2657" i="6" s="1"/>
  <c r="B2658" i="6" s="1"/>
  <c r="B2659" i="6" s="1"/>
  <c r="B2660" i="6" s="1"/>
  <c r="B2661" i="6" s="1"/>
  <c r="B2662" i="6" s="1"/>
  <c r="B2663" i="6" s="1"/>
  <c r="B2664" i="6" s="1"/>
  <c r="B2665" i="6" s="1"/>
  <c r="B2666" i="6" s="1"/>
  <c r="B2667" i="6" s="1"/>
  <c r="B2668" i="6" s="1"/>
  <c r="B2669" i="6" s="1"/>
  <c r="B2670" i="6" s="1"/>
  <c r="B2671" i="6" s="1"/>
  <c r="B2672" i="6" s="1"/>
  <c r="B2673" i="6" s="1"/>
  <c r="B2674" i="6" s="1"/>
  <c r="B2675" i="6" s="1"/>
  <c r="B2676" i="6" s="1"/>
  <c r="B2677" i="6" s="1"/>
  <c r="B2678" i="6" s="1"/>
  <c r="B2679" i="6" s="1"/>
  <c r="B2680" i="6" s="1"/>
  <c r="B2681" i="6" s="1"/>
  <c r="B2682" i="6" s="1"/>
  <c r="B2683" i="6" s="1"/>
  <c r="B2684" i="6" s="1"/>
  <c r="B2685" i="6" s="1"/>
  <c r="B2686" i="6" s="1"/>
  <c r="B2687" i="6" s="1"/>
  <c r="B2688" i="6" s="1"/>
  <c r="B2689" i="6" s="1"/>
  <c r="B2690" i="6" s="1"/>
  <c r="B2691" i="6" s="1"/>
  <c r="B2692" i="6" s="1"/>
  <c r="B2693" i="6" s="1"/>
  <c r="B2694" i="6" s="1"/>
  <c r="B2695" i="6" s="1"/>
  <c r="B2696" i="6" s="1"/>
  <c r="B2697" i="6" s="1"/>
  <c r="B2698" i="6" s="1"/>
  <c r="B2699" i="6" s="1"/>
  <c r="B2700" i="6" s="1"/>
  <c r="B2701" i="6" s="1"/>
  <c r="B2702" i="6" s="1"/>
  <c r="B2703" i="6" s="1"/>
  <c r="B2704" i="6" s="1"/>
  <c r="B2705" i="6" s="1"/>
  <c r="B2706" i="6" s="1"/>
  <c r="B2707" i="6" s="1"/>
  <c r="B2708" i="6" s="1"/>
  <c r="B2709" i="6" s="1"/>
  <c r="B2710" i="6" s="1"/>
  <c r="B2711" i="6" s="1"/>
  <c r="B2712" i="6" s="1"/>
  <c r="B2713" i="6" s="1"/>
  <c r="B2714" i="6" s="1"/>
  <c r="B2715" i="6" s="1"/>
  <c r="B2716" i="6" s="1"/>
  <c r="B2717" i="6" s="1"/>
  <c r="B2718" i="6" s="1"/>
  <c r="B2719" i="6" s="1"/>
  <c r="B2720" i="6" s="1"/>
  <c r="B2721" i="6" s="1"/>
  <c r="B2722" i="6" s="1"/>
  <c r="B2723" i="6" s="1"/>
  <c r="B2724" i="6" s="1"/>
  <c r="B2725" i="6" s="1"/>
  <c r="B2726" i="6" s="1"/>
  <c r="B2727" i="6" s="1"/>
  <c r="B2728" i="6" s="1"/>
  <c r="B2729" i="6" s="1"/>
  <c r="B2730" i="6" s="1"/>
  <c r="B2731" i="6" s="1"/>
  <c r="B2732" i="6" s="1"/>
  <c r="B2733" i="6" s="1"/>
  <c r="B2734" i="6" s="1"/>
  <c r="B2735" i="6" s="1"/>
  <c r="B2736" i="6" s="1"/>
  <c r="B2737" i="6" s="1"/>
  <c r="B2738" i="6" s="1"/>
  <c r="B2739" i="6" s="1"/>
  <c r="B2740" i="6" s="1"/>
  <c r="B2741" i="6" s="1"/>
  <c r="B2742" i="6" s="1"/>
  <c r="B2743" i="6" s="1"/>
  <c r="B2744" i="6" s="1"/>
  <c r="B2745" i="6" s="1"/>
  <c r="B2746" i="6" s="1"/>
  <c r="B2747" i="6" s="1"/>
  <c r="B2748" i="6" s="1"/>
  <c r="B2749" i="6" s="1"/>
  <c r="B2750" i="6" s="1"/>
  <c r="B2751" i="6" s="1"/>
  <c r="B2752" i="6" s="1"/>
  <c r="B2753" i="6" s="1"/>
  <c r="B2754" i="6" s="1"/>
  <c r="B2755" i="6" s="1"/>
  <c r="B2756" i="6" s="1"/>
  <c r="B2757" i="6" s="1"/>
  <c r="B2758" i="6" s="1"/>
  <c r="B2759" i="6" s="1"/>
  <c r="B2760" i="6" s="1"/>
  <c r="B2761" i="6" s="1"/>
  <c r="B2762" i="6" s="1"/>
  <c r="B2763" i="6" s="1"/>
  <c r="B2764" i="6" s="1"/>
  <c r="B2765" i="6" s="1"/>
  <c r="B2766" i="6" s="1"/>
  <c r="B2767" i="6" s="1"/>
  <c r="B2768" i="6" s="1"/>
  <c r="B2769" i="6" s="1"/>
  <c r="B2770" i="6" s="1"/>
  <c r="B2771" i="6" s="1"/>
  <c r="B2772" i="6" s="1"/>
  <c r="B2773" i="6" s="1"/>
  <c r="B2774" i="6" s="1"/>
  <c r="B2775" i="6" s="1"/>
  <c r="B2776" i="6" s="1"/>
  <c r="B2777" i="6" s="1"/>
  <c r="B2778" i="6" s="1"/>
  <c r="B2779" i="6" s="1"/>
  <c r="B2780" i="6" s="1"/>
  <c r="B2781" i="6" s="1"/>
  <c r="B2782" i="6" s="1"/>
  <c r="B2783" i="6" s="1"/>
  <c r="B2784" i="6" s="1"/>
  <c r="B2785" i="6" s="1"/>
  <c r="B2786" i="6" s="1"/>
  <c r="B2787" i="6" s="1"/>
  <c r="B2788" i="6" s="1"/>
  <c r="B2789" i="6" s="1"/>
  <c r="B2790" i="6" s="1"/>
  <c r="B2791" i="6" s="1"/>
  <c r="B2792" i="6" s="1"/>
  <c r="B2793" i="6" s="1"/>
  <c r="B2794" i="6" s="1"/>
  <c r="B2795" i="6" s="1"/>
  <c r="B2796" i="6" s="1"/>
  <c r="B2797" i="6" s="1"/>
  <c r="B2798" i="6" s="1"/>
  <c r="B2799" i="6" s="1"/>
  <c r="B2800" i="6" s="1"/>
  <c r="B2801" i="6" s="1"/>
  <c r="B2802" i="6" s="1"/>
  <c r="B2803" i="6" s="1"/>
  <c r="B2804" i="6" s="1"/>
  <c r="B2805" i="6" s="1"/>
  <c r="B2806" i="6" s="1"/>
  <c r="B2807" i="6" s="1"/>
  <c r="B2808" i="6" s="1"/>
  <c r="B2809" i="6" s="1"/>
  <c r="B2810" i="6" s="1"/>
  <c r="B2811" i="6" s="1"/>
  <c r="B2812" i="6" s="1"/>
  <c r="B2813" i="6" s="1"/>
  <c r="B2814" i="6" s="1"/>
  <c r="B2815" i="6" s="1"/>
  <c r="B2816" i="6" s="1"/>
  <c r="B2817" i="6" s="1"/>
  <c r="B2818" i="6" s="1"/>
  <c r="B2819" i="6" s="1"/>
  <c r="B2820" i="6" s="1"/>
  <c r="B2821" i="6" s="1"/>
  <c r="B2822" i="6" s="1"/>
  <c r="B2823" i="6" s="1"/>
  <c r="B2824" i="6" s="1"/>
  <c r="B2825" i="6" s="1"/>
  <c r="B2826" i="6" s="1"/>
  <c r="B2827" i="6" s="1"/>
  <c r="B2828" i="6" s="1"/>
  <c r="B2829" i="6" s="1"/>
  <c r="B2830" i="6" s="1"/>
  <c r="B2831" i="6" s="1"/>
  <c r="B2832" i="6" s="1"/>
  <c r="B2833" i="6" s="1"/>
  <c r="B2834" i="6" s="1"/>
  <c r="B2835" i="6" s="1"/>
  <c r="B2836" i="6" s="1"/>
  <c r="B2837" i="6" s="1"/>
  <c r="B2838" i="6" s="1"/>
  <c r="B2839" i="6" s="1"/>
  <c r="B2840" i="6" s="1"/>
  <c r="B2841" i="6" s="1"/>
  <c r="B2842" i="6" s="1"/>
  <c r="B2843" i="6" s="1"/>
  <c r="B2844" i="6" s="1"/>
  <c r="B2845" i="6" s="1"/>
  <c r="B2846" i="6" s="1"/>
  <c r="B2847" i="6" s="1"/>
  <c r="B2848" i="6" s="1"/>
  <c r="B2849" i="6" s="1"/>
  <c r="B2850" i="6" s="1"/>
  <c r="B2851" i="6" s="1"/>
  <c r="B2852" i="6" s="1"/>
  <c r="B2853" i="6" s="1"/>
  <c r="B2854" i="6" s="1"/>
  <c r="B2855" i="6" s="1"/>
  <c r="B2856" i="6" s="1"/>
  <c r="B2857" i="6" s="1"/>
  <c r="B2858" i="6" s="1"/>
  <c r="B2859" i="6" s="1"/>
  <c r="B2860" i="6" s="1"/>
  <c r="B2861" i="6" s="1"/>
  <c r="B2862" i="6" s="1"/>
  <c r="B2863" i="6" s="1"/>
  <c r="B2864" i="6" s="1"/>
  <c r="B2865" i="6" s="1"/>
  <c r="B2866" i="6" s="1"/>
  <c r="B2867" i="6" s="1"/>
  <c r="B2868" i="6" s="1"/>
  <c r="B2869" i="6" s="1"/>
  <c r="B2870" i="6" s="1"/>
  <c r="B2871" i="6" s="1"/>
  <c r="B2872" i="6" s="1"/>
  <c r="B2873" i="6" s="1"/>
  <c r="B2874" i="6" s="1"/>
  <c r="B2875" i="6" s="1"/>
  <c r="B2876" i="6" s="1"/>
  <c r="B2877" i="6" s="1"/>
  <c r="B2878" i="6" s="1"/>
  <c r="B2879" i="6" s="1"/>
  <c r="B2880" i="6" s="1"/>
  <c r="B2881" i="6" s="1"/>
  <c r="B2882" i="6" s="1"/>
  <c r="B2883" i="6" s="1"/>
  <c r="B2884" i="6" s="1"/>
  <c r="B2885" i="6" s="1"/>
  <c r="B2886" i="6" s="1"/>
  <c r="B2887" i="6" s="1"/>
  <c r="B2888" i="6" s="1"/>
  <c r="B2889" i="6" s="1"/>
  <c r="B2890" i="6" s="1"/>
  <c r="B2891" i="6" s="1"/>
  <c r="B2892" i="6" s="1"/>
  <c r="B2893" i="6" s="1"/>
  <c r="B2894" i="6" s="1"/>
  <c r="B2895" i="6" s="1"/>
  <c r="B2896" i="6" s="1"/>
  <c r="B2897" i="6" s="1"/>
  <c r="B2898" i="6" s="1"/>
  <c r="B2899" i="6" s="1"/>
  <c r="B2900" i="6" s="1"/>
  <c r="B2901" i="6" s="1"/>
  <c r="B2902" i="6" s="1"/>
  <c r="B2903" i="6" s="1"/>
  <c r="B2904" i="6" s="1"/>
  <c r="B2905" i="6" s="1"/>
  <c r="B2906" i="6" s="1"/>
  <c r="B2907" i="6" s="1"/>
  <c r="B2908" i="6" s="1"/>
  <c r="B2909" i="6" s="1"/>
  <c r="B2910" i="6" s="1"/>
  <c r="B2911" i="6" s="1"/>
  <c r="B2912" i="6" s="1"/>
  <c r="B2913" i="6" s="1"/>
  <c r="B2914" i="6" s="1"/>
  <c r="B2915" i="6" s="1"/>
  <c r="B2916" i="6" s="1"/>
  <c r="B2917" i="6" s="1"/>
  <c r="B2918" i="6" s="1"/>
  <c r="B2919" i="6" s="1"/>
  <c r="B2920" i="6" s="1"/>
  <c r="B2921" i="6" s="1"/>
  <c r="B2922" i="6" s="1"/>
  <c r="B2923" i="6" s="1"/>
  <c r="B2924" i="6" s="1"/>
  <c r="B2925" i="6" s="1"/>
  <c r="B2926" i="6" s="1"/>
  <c r="B2927" i="6" s="1"/>
  <c r="B2928" i="6" s="1"/>
  <c r="B2929" i="6" s="1"/>
  <c r="B2930" i="6" s="1"/>
  <c r="B2931" i="6" s="1"/>
  <c r="B2932" i="6" s="1"/>
  <c r="B2933" i="6" s="1"/>
  <c r="B2934" i="6" s="1"/>
  <c r="B2935" i="6" s="1"/>
  <c r="B2936" i="6" s="1"/>
  <c r="B2937" i="6" s="1"/>
  <c r="B2938" i="6" s="1"/>
  <c r="B2939" i="6" s="1"/>
  <c r="B2940" i="6" s="1"/>
  <c r="B2941" i="6" s="1"/>
  <c r="B2942" i="6" s="1"/>
  <c r="B2943" i="6" s="1"/>
  <c r="B2944" i="6" s="1"/>
  <c r="B2945" i="6" s="1"/>
  <c r="B2946" i="6" s="1"/>
  <c r="B2947" i="6" s="1"/>
  <c r="B2948" i="6" s="1"/>
  <c r="B2949" i="6" s="1"/>
  <c r="B2950" i="6" s="1"/>
  <c r="B2951" i="6" s="1"/>
  <c r="B2952" i="6" s="1"/>
  <c r="B2953" i="6" s="1"/>
  <c r="B2954" i="6" s="1"/>
  <c r="B2955" i="6" s="1"/>
  <c r="B2956" i="6" s="1"/>
  <c r="B2957" i="6" s="1"/>
  <c r="B2958" i="6" s="1"/>
  <c r="B2959" i="6" s="1"/>
  <c r="B2960" i="6" s="1"/>
  <c r="B2961" i="6" s="1"/>
  <c r="B2962" i="6" s="1"/>
  <c r="B2963" i="6" s="1"/>
  <c r="B2964" i="6" s="1"/>
  <c r="B2965" i="6" s="1"/>
  <c r="B2966" i="6" s="1"/>
  <c r="B2967" i="6" s="1"/>
  <c r="B2968" i="6" s="1"/>
  <c r="B2969" i="6" s="1"/>
  <c r="B2970" i="6" s="1"/>
  <c r="B2971" i="6" s="1"/>
  <c r="B2972" i="6" s="1"/>
  <c r="B2973" i="6" s="1"/>
  <c r="B2974" i="6" s="1"/>
  <c r="B2975" i="6" s="1"/>
  <c r="B2976" i="6" s="1"/>
  <c r="B2977" i="6" s="1"/>
  <c r="B2978" i="6" s="1"/>
  <c r="B2979" i="6" s="1"/>
  <c r="B2980" i="6" s="1"/>
  <c r="B2981" i="6" s="1"/>
  <c r="B2982" i="6" s="1"/>
  <c r="B2983" i="6" s="1"/>
  <c r="B2984" i="6" s="1"/>
  <c r="B2985" i="6" s="1"/>
  <c r="B2986" i="6" s="1"/>
  <c r="B2987" i="6" s="1"/>
  <c r="B2988" i="6" s="1"/>
  <c r="B2989" i="6" s="1"/>
  <c r="B2990" i="6" s="1"/>
  <c r="B2991" i="6" s="1"/>
  <c r="B2992" i="6" s="1"/>
  <c r="B2993" i="6" s="1"/>
  <c r="B2994" i="6" s="1"/>
  <c r="B2995" i="6" s="1"/>
  <c r="B2996" i="6" s="1"/>
  <c r="B2997" i="6" s="1"/>
  <c r="B2998" i="6" s="1"/>
  <c r="B2999" i="6" s="1"/>
  <c r="B3000" i="6" s="1"/>
  <c r="B3001" i="6" s="1"/>
  <c r="B3002" i="6" s="1"/>
  <c r="B3003" i="6" s="1"/>
  <c r="B3004" i="6" s="1"/>
  <c r="B3005" i="6" s="1"/>
  <c r="B3006" i="6" s="1"/>
  <c r="B3007" i="6" s="1"/>
  <c r="B3008" i="6" s="1"/>
  <c r="B3009" i="6" s="1"/>
  <c r="B3010" i="6" s="1"/>
  <c r="B3011" i="6" s="1"/>
  <c r="B3012" i="6" s="1"/>
  <c r="B3013" i="6" s="1"/>
  <c r="B3014" i="6" s="1"/>
  <c r="B3015" i="6" s="1"/>
  <c r="B3016" i="6" s="1"/>
  <c r="B3017" i="6" s="1"/>
  <c r="B3018" i="6" s="1"/>
  <c r="B3019" i="6" s="1"/>
  <c r="B3020" i="6" s="1"/>
  <c r="B3021" i="6" s="1"/>
  <c r="B3022" i="6" s="1"/>
  <c r="B3023" i="6" s="1"/>
  <c r="B3024" i="6" s="1"/>
  <c r="B3025" i="6" s="1"/>
  <c r="B3026" i="6" s="1"/>
  <c r="B3027" i="6" s="1"/>
  <c r="B3028" i="6" s="1"/>
  <c r="B3029" i="6" s="1"/>
  <c r="B3030" i="6" s="1"/>
  <c r="B3031" i="6" s="1"/>
  <c r="B3032" i="6" s="1"/>
  <c r="B3033" i="6" s="1"/>
  <c r="B3034" i="6" s="1"/>
  <c r="B3035" i="6" s="1"/>
  <c r="B3036" i="6" s="1"/>
  <c r="B3037" i="6" s="1"/>
  <c r="B3038" i="6" s="1"/>
  <c r="B3039" i="6" s="1"/>
  <c r="B3040" i="6" s="1"/>
  <c r="B3041" i="6" s="1"/>
  <c r="B3042" i="6" s="1"/>
  <c r="B3043" i="6" s="1"/>
  <c r="B3044" i="6" s="1"/>
  <c r="B3045" i="6" s="1"/>
  <c r="B3046" i="6" s="1"/>
  <c r="B3047" i="6" s="1"/>
  <c r="B3048" i="6" s="1"/>
  <c r="B3049" i="6" s="1"/>
  <c r="B3050" i="6" s="1"/>
  <c r="B3051" i="6" s="1"/>
  <c r="B3052" i="6" s="1"/>
  <c r="B3053" i="6" s="1"/>
  <c r="B3054" i="6" s="1"/>
  <c r="B3055" i="6" s="1"/>
  <c r="B3056" i="6" s="1"/>
  <c r="B3057" i="6" s="1"/>
  <c r="B3058" i="6" s="1"/>
  <c r="B3059" i="6" s="1"/>
  <c r="B3060" i="6" s="1"/>
  <c r="B3061" i="6" s="1"/>
  <c r="B3062" i="6" s="1"/>
  <c r="B3063" i="6" s="1"/>
  <c r="B3064" i="6" s="1"/>
  <c r="B3065" i="6" s="1"/>
  <c r="B3066" i="6" s="1"/>
  <c r="B3067" i="6" s="1"/>
  <c r="B3068" i="6" s="1"/>
  <c r="B3069" i="6" s="1"/>
  <c r="B3070" i="6" s="1"/>
  <c r="B3071" i="6" s="1"/>
  <c r="B3072" i="6" s="1"/>
  <c r="B3073" i="6" s="1"/>
  <c r="B3074" i="6" s="1"/>
  <c r="B3075" i="6" s="1"/>
  <c r="B3076" i="6" s="1"/>
  <c r="B3077" i="6" s="1"/>
  <c r="B3078" i="6" s="1"/>
  <c r="B3079" i="6" s="1"/>
  <c r="B3080" i="6" s="1"/>
  <c r="B3081" i="6" s="1"/>
  <c r="B3082" i="6" s="1"/>
  <c r="B3083" i="6" s="1"/>
  <c r="B3084" i="6" s="1"/>
  <c r="B3085" i="6" s="1"/>
  <c r="B3086" i="6" s="1"/>
  <c r="B3087" i="6" s="1"/>
  <c r="B3088" i="6" s="1"/>
  <c r="B3089" i="6" s="1"/>
  <c r="B3090" i="6" s="1"/>
  <c r="B3091" i="6" s="1"/>
  <c r="B3092" i="6" s="1"/>
  <c r="B3093" i="6" s="1"/>
  <c r="B3094" i="6" s="1"/>
  <c r="B3095" i="6" s="1"/>
  <c r="B3096" i="6" s="1"/>
  <c r="B3097" i="6" s="1"/>
  <c r="B3098" i="6" s="1"/>
  <c r="B3099" i="6" s="1"/>
  <c r="B3100" i="6" s="1"/>
  <c r="B3101" i="6" s="1"/>
  <c r="B3102" i="6" s="1"/>
  <c r="B3103" i="6" s="1"/>
  <c r="B3104" i="6" s="1"/>
  <c r="B3105" i="6" s="1"/>
  <c r="B3106" i="6" s="1"/>
  <c r="B3107" i="6" s="1"/>
  <c r="B3108" i="6" s="1"/>
  <c r="B3109" i="6" s="1"/>
  <c r="B3110" i="6" s="1"/>
  <c r="B3111" i="6" s="1"/>
  <c r="B3112" i="6" s="1"/>
  <c r="B3113" i="6" s="1"/>
  <c r="B3114" i="6" s="1"/>
  <c r="B3115" i="6" s="1"/>
  <c r="B3116" i="6" s="1"/>
  <c r="B3117" i="6" s="1"/>
  <c r="B3118" i="6" s="1"/>
  <c r="B3119" i="6" s="1"/>
  <c r="B3120" i="6" s="1"/>
  <c r="B3121" i="6" s="1"/>
  <c r="B3122" i="6" s="1"/>
  <c r="B3123" i="6" s="1"/>
  <c r="B3124" i="6" s="1"/>
  <c r="B3125" i="6" s="1"/>
  <c r="B3126" i="6" s="1"/>
  <c r="B3127" i="6" s="1"/>
  <c r="B3128" i="6" s="1"/>
  <c r="B3129" i="6" s="1"/>
  <c r="B3130" i="6" s="1"/>
  <c r="B3131" i="6" s="1"/>
  <c r="B3132" i="6" s="1"/>
  <c r="B3133" i="6" s="1"/>
  <c r="B3134" i="6" s="1"/>
  <c r="B3135" i="6" s="1"/>
  <c r="B3136" i="6" s="1"/>
  <c r="B3137" i="6" s="1"/>
  <c r="B3138" i="6" s="1"/>
  <c r="B3139" i="6" s="1"/>
  <c r="B3140" i="6" s="1"/>
  <c r="B3141" i="6" s="1"/>
  <c r="B3142" i="6" s="1"/>
  <c r="B3143" i="6" s="1"/>
  <c r="B3144" i="6" s="1"/>
  <c r="B3145" i="6" s="1"/>
  <c r="B3146" i="6" s="1"/>
  <c r="B3147" i="6" s="1"/>
  <c r="B3148" i="6" s="1"/>
  <c r="B3149" i="6" s="1"/>
  <c r="B3150" i="6" s="1"/>
  <c r="B3151" i="6" s="1"/>
  <c r="B3152" i="6" s="1"/>
  <c r="B3153" i="6" s="1"/>
  <c r="B3154" i="6" s="1"/>
  <c r="B3155" i="6" s="1"/>
  <c r="B3156" i="6" s="1"/>
  <c r="B3157" i="6" s="1"/>
  <c r="B3158" i="6" s="1"/>
  <c r="B3159" i="6" s="1"/>
  <c r="B3160" i="6" s="1"/>
  <c r="B3161" i="6" s="1"/>
  <c r="B3162" i="6" s="1"/>
  <c r="B3163" i="6" s="1"/>
  <c r="B3164" i="6" s="1"/>
  <c r="B3165" i="6" s="1"/>
  <c r="B3166" i="6" s="1"/>
  <c r="B3167" i="6" s="1"/>
  <c r="B3168" i="6" s="1"/>
  <c r="B3169" i="6" s="1"/>
  <c r="B3170" i="6" s="1"/>
  <c r="B3171" i="6" s="1"/>
  <c r="B3172" i="6" s="1"/>
  <c r="B3173" i="6" s="1"/>
  <c r="B3174" i="6" s="1"/>
  <c r="B3175" i="6" s="1"/>
  <c r="B3176" i="6" s="1"/>
  <c r="B3177" i="6" s="1"/>
  <c r="B3178" i="6" s="1"/>
  <c r="B3179" i="6" s="1"/>
  <c r="B3180" i="6" s="1"/>
  <c r="B3181" i="6" s="1"/>
  <c r="B3182" i="6" s="1"/>
  <c r="B3183" i="6" s="1"/>
  <c r="B3184" i="6" s="1"/>
  <c r="B3185" i="6" s="1"/>
  <c r="B3186" i="6" s="1"/>
  <c r="B3187" i="6" s="1"/>
  <c r="B3188" i="6" s="1"/>
  <c r="B3189" i="6" s="1"/>
  <c r="B3190" i="6" s="1"/>
  <c r="B3191" i="6" s="1"/>
  <c r="B3192" i="6" s="1"/>
  <c r="B3193" i="6" s="1"/>
  <c r="B3194" i="6" s="1"/>
  <c r="B3195" i="6" s="1"/>
  <c r="B3196" i="6" s="1"/>
  <c r="B3197" i="6" s="1"/>
  <c r="B3198" i="6" s="1"/>
  <c r="B3199" i="6" s="1"/>
  <c r="B3200" i="6" s="1"/>
  <c r="B3201" i="6" s="1"/>
  <c r="B3202" i="6" s="1"/>
  <c r="B3203" i="6" s="1"/>
  <c r="B3204" i="6" s="1"/>
  <c r="B3205" i="6" s="1"/>
  <c r="B3206" i="6" s="1"/>
  <c r="B3207" i="6" s="1"/>
  <c r="B3208" i="6" s="1"/>
  <c r="B3209" i="6" s="1"/>
  <c r="B3210" i="6" s="1"/>
  <c r="B3211" i="6" s="1"/>
  <c r="B3212" i="6" s="1"/>
  <c r="B3213" i="6" s="1"/>
  <c r="B3214" i="6" s="1"/>
  <c r="B3215" i="6" s="1"/>
  <c r="B3216" i="6" s="1"/>
  <c r="B3217" i="6" s="1"/>
  <c r="B3218" i="6" s="1"/>
  <c r="B3219" i="6" s="1"/>
  <c r="B3220" i="6" s="1"/>
  <c r="B3221" i="6" s="1"/>
  <c r="B3222" i="6" s="1"/>
  <c r="B3223" i="6" s="1"/>
  <c r="B3224" i="6" s="1"/>
  <c r="B3225" i="6" s="1"/>
  <c r="B3226" i="6" s="1"/>
  <c r="B3227" i="6" s="1"/>
  <c r="B3228" i="6" s="1"/>
  <c r="B3229" i="6" s="1"/>
  <c r="B3230" i="6" s="1"/>
  <c r="B3231" i="6" s="1"/>
  <c r="B3232" i="6" s="1"/>
  <c r="B3233" i="6" s="1"/>
  <c r="B3234" i="6" s="1"/>
  <c r="B3235" i="6" s="1"/>
  <c r="B3236" i="6" s="1"/>
  <c r="B3237" i="6" s="1"/>
  <c r="B3238" i="6" s="1"/>
  <c r="B3239" i="6" s="1"/>
  <c r="B3240" i="6" s="1"/>
  <c r="B3241" i="6" s="1"/>
  <c r="B3242" i="6" s="1"/>
  <c r="B3243" i="6" s="1"/>
  <c r="B3244" i="6" s="1"/>
  <c r="B3245" i="6" s="1"/>
  <c r="B3246" i="6" s="1"/>
  <c r="B3247" i="6" s="1"/>
  <c r="B3248" i="6" s="1"/>
  <c r="B3249" i="6" s="1"/>
  <c r="B3250" i="6" s="1"/>
  <c r="B3251" i="6" s="1"/>
  <c r="B3252" i="6" s="1"/>
  <c r="B3253" i="6" s="1"/>
  <c r="B3254" i="6" s="1"/>
  <c r="B3255" i="6" s="1"/>
  <c r="B3256" i="6" s="1"/>
  <c r="B3257" i="6" s="1"/>
  <c r="B3258" i="6" s="1"/>
  <c r="B3259" i="6" s="1"/>
  <c r="B3260" i="6" s="1"/>
  <c r="B3261" i="6" s="1"/>
  <c r="B3262" i="6" s="1"/>
  <c r="B3263" i="6" s="1"/>
  <c r="B3264" i="6" s="1"/>
  <c r="B3265" i="6" s="1"/>
  <c r="B3266" i="6" s="1"/>
  <c r="B3267" i="6" s="1"/>
  <c r="B3268" i="6" s="1"/>
  <c r="B3269" i="6" s="1"/>
  <c r="B3270" i="6" s="1"/>
  <c r="B3271" i="6" s="1"/>
  <c r="B3272" i="6" s="1"/>
  <c r="B3273" i="6" s="1"/>
  <c r="B3274" i="6" s="1"/>
  <c r="B3275" i="6" s="1"/>
  <c r="B3276" i="6" s="1"/>
  <c r="B3277" i="6" s="1"/>
  <c r="B3278" i="6" s="1"/>
  <c r="B3279" i="6" s="1"/>
  <c r="B3280" i="6" s="1"/>
  <c r="B3281" i="6" s="1"/>
  <c r="B3282" i="6" s="1"/>
  <c r="B3283" i="6" s="1"/>
  <c r="B3284" i="6" s="1"/>
  <c r="B3285" i="6" s="1"/>
  <c r="B3286" i="6" s="1"/>
  <c r="B3287" i="6" s="1"/>
  <c r="B3288" i="6" s="1"/>
  <c r="B3289" i="6" s="1"/>
  <c r="B3290" i="6" s="1"/>
  <c r="B3291" i="6" s="1"/>
  <c r="B3292" i="6" s="1"/>
  <c r="B3293" i="6" s="1"/>
  <c r="B3294" i="6" s="1"/>
  <c r="B3295" i="6" s="1"/>
  <c r="B3296" i="6" s="1"/>
  <c r="B3297" i="6" s="1"/>
  <c r="B3298" i="6" s="1"/>
  <c r="B3299" i="6" s="1"/>
  <c r="B3300" i="6" s="1"/>
  <c r="B3301" i="6" s="1"/>
  <c r="B3302" i="6" s="1"/>
  <c r="B3303" i="6" s="1"/>
  <c r="B3304" i="6" s="1"/>
  <c r="B3305" i="6" s="1"/>
  <c r="B3306" i="6" s="1"/>
  <c r="B3307" i="6" s="1"/>
  <c r="B3308" i="6" s="1"/>
  <c r="B3309" i="6" s="1"/>
  <c r="B3310" i="6" s="1"/>
  <c r="B3311" i="6" s="1"/>
  <c r="B3312" i="6" s="1"/>
  <c r="B3313" i="6" s="1"/>
  <c r="B3314" i="6" s="1"/>
  <c r="B3315" i="6" s="1"/>
  <c r="B3316" i="6" s="1"/>
  <c r="B3317" i="6" s="1"/>
  <c r="B3318" i="6" s="1"/>
  <c r="B3319" i="6" s="1"/>
  <c r="B3320" i="6" s="1"/>
  <c r="B3321" i="6" s="1"/>
  <c r="B3322" i="6" s="1"/>
  <c r="B3323" i="6" s="1"/>
  <c r="B3324" i="6" s="1"/>
  <c r="B3325" i="6" s="1"/>
  <c r="B3326" i="6" s="1"/>
  <c r="B3327" i="6" s="1"/>
  <c r="B3328" i="6" s="1"/>
  <c r="B3329" i="6" s="1"/>
  <c r="B3330" i="6" s="1"/>
  <c r="B3331" i="6" s="1"/>
  <c r="B3332" i="6" s="1"/>
  <c r="B3333" i="6" s="1"/>
  <c r="B3334" i="6" s="1"/>
  <c r="B3335" i="6" s="1"/>
  <c r="B3336" i="6" s="1"/>
  <c r="B3337" i="6" s="1"/>
  <c r="B3338" i="6" s="1"/>
  <c r="B3339" i="6" s="1"/>
  <c r="B3340" i="6" s="1"/>
  <c r="B3341" i="6" s="1"/>
  <c r="B3342" i="6" s="1"/>
  <c r="B3343" i="6" s="1"/>
  <c r="B3344" i="6" s="1"/>
  <c r="B3345" i="6" s="1"/>
  <c r="B3346" i="6" s="1"/>
  <c r="B3347" i="6" s="1"/>
  <c r="B3348" i="6" s="1"/>
  <c r="B3349" i="6" s="1"/>
  <c r="B3350" i="6" s="1"/>
  <c r="B3351" i="6" s="1"/>
  <c r="B3352" i="6" s="1"/>
  <c r="B3353" i="6" s="1"/>
  <c r="B3354" i="6" s="1"/>
  <c r="B3355" i="6" s="1"/>
  <c r="B3356" i="6" s="1"/>
  <c r="B3357" i="6" s="1"/>
  <c r="B3358" i="6" s="1"/>
  <c r="B3359" i="6" s="1"/>
  <c r="B3360" i="6" s="1"/>
  <c r="B3361" i="6" s="1"/>
  <c r="B3362" i="6" s="1"/>
  <c r="B3363" i="6" s="1"/>
  <c r="B3364" i="6" s="1"/>
  <c r="B3365" i="6" s="1"/>
  <c r="B3366" i="6" s="1"/>
  <c r="B3367" i="6" s="1"/>
  <c r="B3368" i="6" s="1"/>
  <c r="B3369" i="6" s="1"/>
  <c r="B3370" i="6" s="1"/>
  <c r="B3371" i="6" s="1"/>
  <c r="B3372" i="6" s="1"/>
  <c r="B3373" i="6" s="1"/>
  <c r="B3374" i="6" s="1"/>
  <c r="B3375" i="6" s="1"/>
  <c r="B3376" i="6" s="1"/>
  <c r="B3377" i="6" s="1"/>
  <c r="B3378" i="6" s="1"/>
  <c r="B3379" i="6" s="1"/>
  <c r="B3380" i="6" s="1"/>
  <c r="B3381" i="6" s="1"/>
  <c r="B3382" i="6" s="1"/>
  <c r="B3383" i="6" s="1"/>
  <c r="B3384" i="6" s="1"/>
  <c r="B3385" i="6" s="1"/>
  <c r="B3386" i="6" s="1"/>
  <c r="B3387" i="6" s="1"/>
  <c r="B3388" i="6" s="1"/>
  <c r="B3389" i="6" s="1"/>
  <c r="B3390" i="6" s="1"/>
  <c r="B3391" i="6" s="1"/>
  <c r="B3392" i="6" s="1"/>
  <c r="B3393" i="6" s="1"/>
  <c r="B3394" i="6" s="1"/>
  <c r="B3395" i="6" s="1"/>
  <c r="B3396" i="6" s="1"/>
  <c r="B3397" i="6" s="1"/>
  <c r="B3398" i="6" s="1"/>
  <c r="B3399" i="6" s="1"/>
  <c r="B3400" i="6" s="1"/>
  <c r="B3401" i="6" s="1"/>
  <c r="B3402" i="6" s="1"/>
  <c r="B3403" i="6" s="1"/>
  <c r="B3404" i="6" s="1"/>
  <c r="B3405" i="6" s="1"/>
  <c r="B3406" i="6" s="1"/>
  <c r="B3407" i="6" s="1"/>
  <c r="B3408" i="6" s="1"/>
  <c r="B3409" i="6" s="1"/>
  <c r="B3410" i="6" s="1"/>
  <c r="B3411" i="6" s="1"/>
  <c r="B3412" i="6" s="1"/>
  <c r="B3413" i="6" s="1"/>
  <c r="B3414" i="6" s="1"/>
  <c r="B3415" i="6" s="1"/>
  <c r="B3416" i="6" s="1"/>
  <c r="B3417" i="6" s="1"/>
  <c r="B3418" i="6" s="1"/>
  <c r="B3419" i="6" s="1"/>
  <c r="B3420" i="6" s="1"/>
  <c r="B3421" i="6" s="1"/>
  <c r="B3422" i="6" s="1"/>
  <c r="B3423" i="6" s="1"/>
  <c r="B3424" i="6" s="1"/>
  <c r="B3425" i="6" s="1"/>
  <c r="B3426" i="6" s="1"/>
  <c r="B3427" i="6" s="1"/>
  <c r="B3428" i="6" s="1"/>
  <c r="B3429" i="6" s="1"/>
  <c r="B3430" i="6" s="1"/>
  <c r="B3431" i="6" s="1"/>
  <c r="B3432" i="6" s="1"/>
  <c r="B3433" i="6" s="1"/>
  <c r="B3434" i="6" s="1"/>
  <c r="B3435" i="6" s="1"/>
  <c r="B3436" i="6" s="1"/>
  <c r="B3437" i="6" s="1"/>
  <c r="B3438" i="6" s="1"/>
  <c r="B3439" i="6" s="1"/>
  <c r="B3440" i="6" s="1"/>
  <c r="B3441" i="6" s="1"/>
  <c r="B3442" i="6" s="1"/>
  <c r="B3443" i="6" s="1"/>
  <c r="B3444" i="6" s="1"/>
  <c r="B3445" i="6" s="1"/>
  <c r="B3446" i="6" s="1"/>
  <c r="B3447" i="6" s="1"/>
  <c r="B3448" i="6" s="1"/>
  <c r="B3449" i="6" s="1"/>
  <c r="B3450" i="6" s="1"/>
  <c r="B3451" i="6" s="1"/>
  <c r="B3452" i="6" s="1"/>
  <c r="B3453" i="6" s="1"/>
  <c r="B3454" i="6" s="1"/>
  <c r="B3455" i="6" s="1"/>
  <c r="B3456" i="6" s="1"/>
  <c r="B3457" i="6" s="1"/>
  <c r="B3458" i="6" s="1"/>
  <c r="B3459" i="6" s="1"/>
  <c r="B3460" i="6" s="1"/>
  <c r="B3461" i="6" s="1"/>
  <c r="B3462" i="6" s="1"/>
  <c r="B3463" i="6" s="1"/>
  <c r="B3464" i="6" s="1"/>
  <c r="B3465" i="6" s="1"/>
  <c r="B3466" i="6" s="1"/>
  <c r="B3467" i="6" s="1"/>
  <c r="B3468" i="6" s="1"/>
  <c r="B3469" i="6" s="1"/>
  <c r="B3470" i="6" s="1"/>
  <c r="B3471" i="6" s="1"/>
  <c r="B3472" i="6" s="1"/>
  <c r="B3473" i="6" s="1"/>
  <c r="B3474" i="6" s="1"/>
  <c r="B3475" i="6" s="1"/>
  <c r="B3476" i="6" s="1"/>
  <c r="B3477" i="6" s="1"/>
  <c r="B3478" i="6" s="1"/>
  <c r="B3479" i="6" s="1"/>
  <c r="B3480" i="6" s="1"/>
  <c r="B3481" i="6" s="1"/>
  <c r="B3482" i="6" s="1"/>
  <c r="B3483" i="6" s="1"/>
  <c r="B3484" i="6" s="1"/>
  <c r="B3485" i="6" s="1"/>
  <c r="B3486" i="6" s="1"/>
  <c r="B3487" i="6" s="1"/>
  <c r="B3488" i="6" s="1"/>
  <c r="B3489" i="6" s="1"/>
  <c r="B3490" i="6" s="1"/>
  <c r="B3491" i="6" s="1"/>
  <c r="B3492" i="6" s="1"/>
  <c r="B3493" i="6" s="1"/>
  <c r="B3494" i="6" s="1"/>
  <c r="B3495" i="6" s="1"/>
  <c r="B3496" i="6" s="1"/>
  <c r="B3497" i="6" s="1"/>
  <c r="B3498" i="6" s="1"/>
  <c r="B3499" i="6" s="1"/>
  <c r="B3500" i="6" s="1"/>
  <c r="B3501" i="6" s="1"/>
  <c r="B3502" i="6" s="1"/>
  <c r="B3503" i="6" s="1"/>
  <c r="B3504" i="6" s="1"/>
  <c r="B3505" i="6" s="1"/>
  <c r="B3506" i="6" s="1"/>
  <c r="B3507" i="6" s="1"/>
  <c r="B3508" i="6" s="1"/>
  <c r="B3509" i="6" s="1"/>
  <c r="B3510" i="6" s="1"/>
  <c r="B3511" i="6" s="1"/>
  <c r="B3512" i="6" s="1"/>
  <c r="B3513" i="6" s="1"/>
  <c r="B3514" i="6" s="1"/>
  <c r="B3515" i="6" s="1"/>
  <c r="B3516" i="6" s="1"/>
  <c r="B3517" i="6" s="1"/>
  <c r="B3518" i="6" s="1"/>
  <c r="B3519" i="6" s="1"/>
  <c r="B3520" i="6" s="1"/>
  <c r="B3521" i="6" s="1"/>
  <c r="B3522" i="6" s="1"/>
  <c r="B3523" i="6" s="1"/>
  <c r="B3524" i="6" s="1"/>
  <c r="B3525" i="6" s="1"/>
  <c r="B3526" i="6" s="1"/>
  <c r="B3527" i="6" s="1"/>
  <c r="B3528" i="6" s="1"/>
  <c r="B3529" i="6" s="1"/>
  <c r="B3530" i="6" s="1"/>
  <c r="B3531" i="6" s="1"/>
  <c r="B3532" i="6" s="1"/>
  <c r="B3533" i="6" s="1"/>
  <c r="B3534" i="6" s="1"/>
  <c r="B3535" i="6" s="1"/>
  <c r="B3536" i="6" s="1"/>
  <c r="B3537" i="6" s="1"/>
  <c r="B3538" i="6" s="1"/>
  <c r="B3539" i="6" s="1"/>
  <c r="B3540" i="6" s="1"/>
  <c r="B3541" i="6" s="1"/>
  <c r="B3542" i="6" s="1"/>
  <c r="B3543" i="6" s="1"/>
  <c r="B3544" i="6" s="1"/>
  <c r="B3545" i="6" s="1"/>
  <c r="B3546" i="6" s="1"/>
  <c r="B3547" i="6" s="1"/>
  <c r="B3548" i="6" s="1"/>
  <c r="B3549" i="6" s="1"/>
  <c r="B3550" i="6" s="1"/>
  <c r="B3551" i="6" s="1"/>
  <c r="B3552" i="6" s="1"/>
  <c r="B3553" i="6" s="1"/>
  <c r="B3554" i="6" s="1"/>
  <c r="B3555" i="6" s="1"/>
  <c r="B3556" i="6" s="1"/>
  <c r="B3557" i="6" s="1"/>
  <c r="B3558" i="6" s="1"/>
  <c r="B3559" i="6" s="1"/>
  <c r="B3560" i="6" s="1"/>
  <c r="B3561" i="6" s="1"/>
  <c r="B3562" i="6" s="1"/>
  <c r="B3563" i="6" s="1"/>
  <c r="B3564" i="6" s="1"/>
  <c r="B3565" i="6" s="1"/>
  <c r="B3566" i="6" s="1"/>
  <c r="B3567" i="6" s="1"/>
  <c r="B3568" i="6" s="1"/>
  <c r="B3569" i="6" s="1"/>
  <c r="B3570" i="6" s="1"/>
  <c r="B3571" i="6" s="1"/>
  <c r="B3572" i="6" s="1"/>
  <c r="B3573" i="6" s="1"/>
  <c r="B3574" i="6" s="1"/>
  <c r="B3575" i="6" s="1"/>
  <c r="B3576" i="6" s="1"/>
  <c r="B3577" i="6" s="1"/>
  <c r="B3578" i="6" s="1"/>
  <c r="B3579" i="6" s="1"/>
  <c r="B3580" i="6" s="1"/>
  <c r="B3581" i="6" s="1"/>
  <c r="B3582" i="6" s="1"/>
  <c r="B3583" i="6" s="1"/>
  <c r="B3584" i="6" s="1"/>
  <c r="B3585" i="6" s="1"/>
  <c r="B3586" i="6" s="1"/>
  <c r="B3587" i="6" s="1"/>
  <c r="B3588" i="6" s="1"/>
  <c r="B3589" i="6" s="1"/>
  <c r="B3590" i="6" s="1"/>
  <c r="B3591" i="6" s="1"/>
  <c r="B3592" i="6" s="1"/>
  <c r="B3593" i="6" s="1"/>
  <c r="B3594" i="6" s="1"/>
  <c r="B3595" i="6" s="1"/>
  <c r="B3596" i="6" s="1"/>
  <c r="B3597" i="6" s="1"/>
  <c r="B3598" i="6" s="1"/>
  <c r="B3599" i="6" s="1"/>
  <c r="B3600" i="6" s="1"/>
  <c r="B3601" i="6" s="1"/>
  <c r="B3602" i="6" s="1"/>
  <c r="B3603" i="6" s="1"/>
  <c r="B3604" i="6" s="1"/>
  <c r="B3605" i="6" s="1"/>
  <c r="B3606" i="6" s="1"/>
  <c r="B3607" i="6" s="1"/>
  <c r="B3608" i="6" s="1"/>
  <c r="B3609" i="6" s="1"/>
  <c r="B3610" i="6" s="1"/>
  <c r="B3611" i="6" s="1"/>
  <c r="B3612" i="6" s="1"/>
  <c r="B3613" i="6" s="1"/>
  <c r="B3614" i="6" s="1"/>
  <c r="B3615" i="6" s="1"/>
  <c r="B3616" i="6" s="1"/>
  <c r="B3617" i="6" s="1"/>
  <c r="B3618" i="6" s="1"/>
  <c r="B3619" i="6" s="1"/>
  <c r="B3620" i="6" s="1"/>
  <c r="B3621" i="6" s="1"/>
  <c r="B3622" i="6" s="1"/>
  <c r="B3623" i="6" s="1"/>
  <c r="B3624" i="6" s="1"/>
  <c r="B3625" i="6" s="1"/>
  <c r="B3626" i="6" s="1"/>
  <c r="B3627" i="6" s="1"/>
  <c r="B3628" i="6" s="1"/>
  <c r="B3629" i="6" s="1"/>
  <c r="B3630" i="6" s="1"/>
  <c r="B3631" i="6" s="1"/>
  <c r="B3632" i="6" s="1"/>
  <c r="B3633" i="6" s="1"/>
  <c r="B3634" i="6" s="1"/>
  <c r="B3635" i="6" s="1"/>
  <c r="B3636" i="6" s="1"/>
  <c r="B3637" i="6" s="1"/>
  <c r="B3638" i="6" s="1"/>
  <c r="B3639" i="6" s="1"/>
  <c r="B3640" i="6" s="1"/>
  <c r="B3641" i="6" s="1"/>
  <c r="B3642" i="6" s="1"/>
  <c r="B3643" i="6" s="1"/>
  <c r="B3644" i="6" s="1"/>
  <c r="B3645" i="6" s="1"/>
  <c r="B3646" i="6" s="1"/>
  <c r="B3647" i="6" s="1"/>
  <c r="B3648" i="6" s="1"/>
  <c r="B3649" i="6" s="1"/>
  <c r="B3650" i="6" s="1"/>
  <c r="B3651" i="6" s="1"/>
  <c r="B3652" i="6" s="1"/>
  <c r="B3653" i="6" s="1"/>
  <c r="B3654" i="6" s="1"/>
  <c r="B3655" i="6" s="1"/>
  <c r="B3656" i="6" s="1"/>
  <c r="B3657" i="6" s="1"/>
  <c r="B3658" i="6" s="1"/>
  <c r="B3659" i="6" s="1"/>
  <c r="B3660" i="6" s="1"/>
  <c r="B3661" i="6" s="1"/>
  <c r="B3662" i="6" s="1"/>
  <c r="B3663" i="6" s="1"/>
  <c r="B3664" i="6" s="1"/>
  <c r="B3665" i="6" s="1"/>
  <c r="B3666" i="6" s="1"/>
  <c r="B3667" i="6" s="1"/>
  <c r="B3668" i="6" s="1"/>
  <c r="B3669" i="6" s="1"/>
  <c r="B3670" i="6" s="1"/>
  <c r="B3671" i="6" s="1"/>
  <c r="B3672" i="6" s="1"/>
  <c r="B3673" i="6" s="1"/>
  <c r="B3674" i="6" s="1"/>
  <c r="B3675" i="6" s="1"/>
  <c r="B3676" i="6" s="1"/>
  <c r="B3677" i="6" s="1"/>
  <c r="B3678" i="6" s="1"/>
  <c r="B3679" i="6" s="1"/>
  <c r="B3680" i="6" s="1"/>
  <c r="B3681" i="6" s="1"/>
  <c r="B3682" i="6" s="1"/>
  <c r="B3683" i="6" s="1"/>
  <c r="B3684" i="6" s="1"/>
  <c r="B3685" i="6" s="1"/>
  <c r="B3686" i="6" s="1"/>
  <c r="B3687" i="6" s="1"/>
  <c r="B3688" i="6" s="1"/>
  <c r="B3689" i="6" s="1"/>
  <c r="B3690" i="6" s="1"/>
  <c r="B3691" i="6" s="1"/>
  <c r="B3692" i="6" s="1"/>
  <c r="B3693" i="6" s="1"/>
  <c r="B3694" i="6" s="1"/>
  <c r="B3695" i="6" s="1"/>
  <c r="B3696" i="6" s="1"/>
  <c r="B3697" i="6" s="1"/>
  <c r="B3698" i="6" s="1"/>
  <c r="B3699" i="6" s="1"/>
  <c r="B3700" i="6" s="1"/>
  <c r="B3701" i="6" s="1"/>
  <c r="B3702" i="6" s="1"/>
  <c r="B3703" i="6" s="1"/>
  <c r="B3704" i="6" s="1"/>
  <c r="B3705" i="6" s="1"/>
  <c r="B3706" i="6" s="1"/>
  <c r="B3707" i="6" s="1"/>
  <c r="B3708" i="6" s="1"/>
  <c r="B3709" i="6" s="1"/>
  <c r="B3710" i="6" s="1"/>
  <c r="B3711" i="6" s="1"/>
  <c r="B3712" i="6" s="1"/>
  <c r="B3713" i="6" s="1"/>
  <c r="B3714" i="6" s="1"/>
  <c r="B3715" i="6" s="1"/>
  <c r="B3716" i="6" s="1"/>
  <c r="B3717" i="6" s="1"/>
  <c r="B3718" i="6" s="1"/>
  <c r="B3719" i="6" s="1"/>
  <c r="B3720" i="6" s="1"/>
  <c r="B3721" i="6" s="1"/>
  <c r="B3722" i="6" s="1"/>
  <c r="B3723" i="6" s="1"/>
  <c r="B3724" i="6" s="1"/>
  <c r="B3725" i="6" s="1"/>
  <c r="B3726" i="6" s="1"/>
  <c r="B3727" i="6" s="1"/>
  <c r="B3728" i="6" s="1"/>
  <c r="B3729" i="6" s="1"/>
  <c r="B3730" i="6" s="1"/>
  <c r="B3731" i="6" s="1"/>
  <c r="B3732" i="6" s="1"/>
  <c r="B3733" i="6" s="1"/>
  <c r="B3734" i="6" s="1"/>
  <c r="B3735" i="6" s="1"/>
  <c r="B3736" i="6" s="1"/>
  <c r="B3737" i="6" s="1"/>
  <c r="B3738" i="6" s="1"/>
  <c r="B3739" i="6" s="1"/>
  <c r="B3740" i="6" s="1"/>
  <c r="B3741" i="6" s="1"/>
  <c r="B3742" i="6" s="1"/>
  <c r="B3743" i="6" s="1"/>
  <c r="B3744" i="6" s="1"/>
  <c r="B3745" i="6" s="1"/>
  <c r="B3746" i="6" s="1"/>
  <c r="B3747" i="6" s="1"/>
  <c r="B3748" i="6" s="1"/>
  <c r="B3749" i="6" s="1"/>
  <c r="B3750" i="6" s="1"/>
  <c r="B3751" i="6" s="1"/>
  <c r="B3752" i="6" s="1"/>
  <c r="B3753" i="6" s="1"/>
  <c r="B3754" i="6" s="1"/>
  <c r="B3755" i="6" s="1"/>
  <c r="B3756" i="6" s="1"/>
  <c r="B3757" i="6" s="1"/>
  <c r="B3758" i="6" s="1"/>
  <c r="B3759" i="6" s="1"/>
  <c r="B3760" i="6" s="1"/>
  <c r="B3761" i="6" s="1"/>
  <c r="B3762" i="6" s="1"/>
  <c r="B3763" i="6" s="1"/>
  <c r="B3764" i="6" s="1"/>
  <c r="B3765" i="6" s="1"/>
  <c r="B3766" i="6" s="1"/>
  <c r="B3767" i="6" s="1"/>
  <c r="B3768" i="6" s="1"/>
  <c r="B3769" i="6" s="1"/>
  <c r="B3770" i="6" s="1"/>
  <c r="B3771" i="6" s="1"/>
  <c r="B3772" i="6" s="1"/>
  <c r="B3773" i="6" s="1"/>
  <c r="B3774" i="6" s="1"/>
  <c r="B3775" i="6" s="1"/>
  <c r="B3776" i="6" s="1"/>
  <c r="B3777" i="6" s="1"/>
  <c r="B3778" i="6" s="1"/>
  <c r="B3779" i="6" s="1"/>
  <c r="B3780" i="6" s="1"/>
  <c r="B3781" i="6" s="1"/>
  <c r="B3782" i="6" s="1"/>
  <c r="B3783" i="6" s="1"/>
  <c r="B3784" i="6" s="1"/>
  <c r="B3785" i="6" s="1"/>
  <c r="B3786" i="6" s="1"/>
  <c r="B3787" i="6" s="1"/>
  <c r="B3788" i="6" s="1"/>
  <c r="B3789" i="6" s="1"/>
  <c r="B3790" i="6" s="1"/>
  <c r="B3791" i="6" s="1"/>
  <c r="B3792" i="6" s="1"/>
  <c r="B3793" i="6" s="1"/>
  <c r="B3794" i="6" s="1"/>
  <c r="B3795" i="6" s="1"/>
  <c r="B3796" i="6" s="1"/>
  <c r="B3797" i="6" s="1"/>
  <c r="B3798" i="6" s="1"/>
  <c r="B3799" i="6" s="1"/>
  <c r="B3800" i="6" s="1"/>
  <c r="B3801" i="6" s="1"/>
  <c r="B3802" i="6" s="1"/>
  <c r="B3803" i="6" s="1"/>
  <c r="B3804" i="6" s="1"/>
  <c r="B3805" i="6" s="1"/>
  <c r="B3806" i="6" s="1"/>
  <c r="B3807" i="6" s="1"/>
  <c r="B3808" i="6" s="1"/>
  <c r="B3809" i="6" s="1"/>
  <c r="B3810" i="6" s="1"/>
  <c r="B3811" i="6" s="1"/>
  <c r="B3812" i="6" s="1"/>
  <c r="B3813" i="6" s="1"/>
  <c r="B3814" i="6" s="1"/>
  <c r="B3815" i="6" s="1"/>
  <c r="B3816" i="6" s="1"/>
  <c r="B3817" i="6" s="1"/>
  <c r="B3818" i="6" s="1"/>
  <c r="B3819" i="6" s="1"/>
  <c r="B3820" i="6" s="1"/>
  <c r="B3821" i="6" s="1"/>
  <c r="B3822" i="6" s="1"/>
  <c r="B3823" i="6" s="1"/>
  <c r="B3824" i="6" s="1"/>
  <c r="B3825" i="6" s="1"/>
  <c r="B3826" i="6" s="1"/>
  <c r="B3827" i="6" s="1"/>
  <c r="B3828" i="6" s="1"/>
  <c r="B3829" i="6" s="1"/>
  <c r="B3830" i="6" s="1"/>
  <c r="B3831" i="6" s="1"/>
  <c r="B3832" i="6" s="1"/>
  <c r="B3833" i="6" s="1"/>
  <c r="B3834" i="6" s="1"/>
  <c r="B3835" i="6" s="1"/>
  <c r="B3836" i="6" s="1"/>
  <c r="B3837" i="6" s="1"/>
  <c r="B3838" i="6" s="1"/>
  <c r="B3839" i="6" s="1"/>
  <c r="B3840" i="6" s="1"/>
  <c r="B3841" i="6" s="1"/>
  <c r="B3842" i="6" s="1"/>
  <c r="B3843" i="6" s="1"/>
  <c r="B3844" i="6" s="1"/>
  <c r="B3845" i="6" s="1"/>
  <c r="B3846" i="6" s="1"/>
  <c r="B3847" i="6" s="1"/>
  <c r="B3848" i="6" s="1"/>
  <c r="B3849" i="6" s="1"/>
  <c r="B3850" i="6" s="1"/>
  <c r="B3851" i="6" s="1"/>
  <c r="B3852" i="6" s="1"/>
  <c r="B3853" i="6" s="1"/>
  <c r="B3854" i="6" s="1"/>
  <c r="B3855" i="6" s="1"/>
  <c r="B3856" i="6" s="1"/>
  <c r="B3857" i="6" s="1"/>
  <c r="B3858" i="6" s="1"/>
  <c r="B3859" i="6" s="1"/>
  <c r="B3860" i="6" s="1"/>
  <c r="B3861" i="6" s="1"/>
  <c r="B3862" i="6" s="1"/>
  <c r="B3863" i="6" s="1"/>
  <c r="B3864" i="6" s="1"/>
  <c r="B3865" i="6" s="1"/>
  <c r="B3866" i="6" s="1"/>
  <c r="B3867" i="6" s="1"/>
  <c r="B3868" i="6" s="1"/>
  <c r="B3869" i="6" s="1"/>
  <c r="B3870" i="6" s="1"/>
  <c r="B3871" i="6" s="1"/>
  <c r="B3872" i="6" s="1"/>
  <c r="B3873" i="6" s="1"/>
  <c r="B3874" i="6" s="1"/>
  <c r="B3875" i="6" s="1"/>
  <c r="B3876" i="6" s="1"/>
  <c r="B3877" i="6" s="1"/>
  <c r="B3878" i="6" s="1"/>
  <c r="B3879" i="6" s="1"/>
  <c r="B3880" i="6" s="1"/>
  <c r="B3881" i="6" s="1"/>
  <c r="B3882" i="6" s="1"/>
  <c r="B3883" i="6" s="1"/>
  <c r="B3884" i="6" s="1"/>
  <c r="B3885" i="6" s="1"/>
  <c r="B3886" i="6" s="1"/>
  <c r="B3887" i="6" s="1"/>
  <c r="B3888" i="6" s="1"/>
  <c r="B3889" i="6" s="1"/>
  <c r="B3890" i="6" s="1"/>
  <c r="B3891" i="6" s="1"/>
  <c r="B3892" i="6" s="1"/>
  <c r="B3893" i="6" s="1"/>
  <c r="B3894" i="6" s="1"/>
  <c r="B3895" i="6" s="1"/>
  <c r="B3896" i="6" s="1"/>
  <c r="B3897" i="6" s="1"/>
  <c r="B3898" i="6" s="1"/>
  <c r="B3899" i="6" s="1"/>
  <c r="B3900" i="6" s="1"/>
  <c r="B3901" i="6" s="1"/>
  <c r="B3902" i="6" s="1"/>
  <c r="B3903" i="6" s="1"/>
  <c r="B3904" i="6" s="1"/>
  <c r="B3905" i="6" s="1"/>
  <c r="B3906" i="6" s="1"/>
  <c r="B3907" i="6" s="1"/>
  <c r="B3908" i="6" s="1"/>
  <c r="B3909" i="6" s="1"/>
  <c r="B3910" i="6" s="1"/>
  <c r="B3911" i="6" s="1"/>
  <c r="B3912" i="6" s="1"/>
  <c r="B3913" i="6" s="1"/>
  <c r="B3914" i="6" s="1"/>
  <c r="B3915" i="6" s="1"/>
  <c r="B3916" i="6" s="1"/>
  <c r="B3917" i="6" s="1"/>
  <c r="B3918" i="6" s="1"/>
  <c r="B3919" i="6" s="1"/>
  <c r="B3920" i="6" s="1"/>
  <c r="B3921" i="6" s="1"/>
  <c r="B3922" i="6" s="1"/>
  <c r="B3923" i="6" s="1"/>
  <c r="B3924" i="6" s="1"/>
  <c r="B3925" i="6" s="1"/>
  <c r="B3926" i="6" s="1"/>
  <c r="B3927" i="6" s="1"/>
  <c r="B3928" i="6" s="1"/>
  <c r="B3929" i="6" s="1"/>
  <c r="B3930" i="6" s="1"/>
  <c r="B3931" i="6" s="1"/>
  <c r="B3932" i="6" s="1"/>
  <c r="B3933" i="6" s="1"/>
  <c r="B3934" i="6" s="1"/>
  <c r="B3935" i="6" s="1"/>
  <c r="B3936" i="6" s="1"/>
  <c r="B3937" i="6" s="1"/>
  <c r="B3938" i="6" s="1"/>
  <c r="B3939" i="6" s="1"/>
  <c r="B3940" i="6" s="1"/>
  <c r="B3941" i="6" s="1"/>
  <c r="B3942" i="6" s="1"/>
  <c r="B3943" i="6" s="1"/>
  <c r="B3944" i="6" s="1"/>
  <c r="B3945" i="6" s="1"/>
  <c r="B3946" i="6" s="1"/>
  <c r="B3947" i="6" s="1"/>
  <c r="B3948" i="6" s="1"/>
  <c r="B3949" i="6" s="1"/>
  <c r="B3950" i="6" s="1"/>
  <c r="B3951" i="6" s="1"/>
  <c r="B3952" i="6" s="1"/>
  <c r="B3953" i="6" s="1"/>
  <c r="B3954" i="6" s="1"/>
  <c r="B3955" i="6" s="1"/>
  <c r="B3956" i="6" s="1"/>
  <c r="B3957" i="6" s="1"/>
  <c r="B3958" i="6" s="1"/>
  <c r="B3959" i="6" s="1"/>
  <c r="B3960" i="6" s="1"/>
  <c r="B3961" i="6" s="1"/>
  <c r="B3962" i="6" s="1"/>
  <c r="B3963" i="6" s="1"/>
  <c r="B3964" i="6" s="1"/>
  <c r="B3965" i="6" s="1"/>
  <c r="B3966" i="6" s="1"/>
  <c r="B3967" i="6" s="1"/>
  <c r="B3968" i="6" s="1"/>
  <c r="B3969" i="6" s="1"/>
  <c r="B3970" i="6" s="1"/>
  <c r="B3971" i="6" s="1"/>
  <c r="B3972" i="6" s="1"/>
  <c r="B3973" i="6" s="1"/>
  <c r="B3974" i="6" s="1"/>
  <c r="B3975" i="6" s="1"/>
  <c r="B3976" i="6" s="1"/>
  <c r="B3977" i="6" s="1"/>
  <c r="B3978" i="6" s="1"/>
  <c r="B3979" i="6" s="1"/>
  <c r="B3980" i="6" s="1"/>
  <c r="B3981" i="6" s="1"/>
  <c r="B3982" i="6" s="1"/>
  <c r="B3983" i="6" s="1"/>
  <c r="B3984" i="6" s="1"/>
  <c r="B3985" i="6" s="1"/>
  <c r="B3986" i="6" s="1"/>
  <c r="B3987" i="6" s="1"/>
  <c r="B3988" i="6" s="1"/>
  <c r="B3989" i="6" s="1"/>
  <c r="B3990" i="6" s="1"/>
  <c r="B3991" i="6" s="1"/>
  <c r="B3992" i="6" s="1"/>
  <c r="B3993" i="6" s="1"/>
  <c r="B3994" i="6" s="1"/>
  <c r="B3995" i="6" s="1"/>
  <c r="B3996" i="6" s="1"/>
  <c r="B3997" i="6" s="1"/>
  <c r="B3998" i="6" s="1"/>
  <c r="B3999" i="6" s="1"/>
  <c r="B4000" i="6" s="1"/>
  <c r="B4001" i="6" s="1"/>
  <c r="B4002" i="6" s="1"/>
  <c r="B4003" i="6" s="1"/>
  <c r="B4004" i="6" s="1"/>
  <c r="B4005" i="6" s="1"/>
  <c r="B4006" i="6" s="1"/>
  <c r="B4007" i="6" s="1"/>
  <c r="B4008" i="6" s="1"/>
  <c r="B4009" i="6" s="1"/>
  <c r="B4010" i="6" s="1"/>
  <c r="B4011" i="6" s="1"/>
  <c r="B4012" i="6" s="1"/>
  <c r="B4013" i="6" s="1"/>
  <c r="B4014" i="6" s="1"/>
  <c r="B4015" i="6" s="1"/>
  <c r="B4016" i="6" s="1"/>
  <c r="B4017" i="6" s="1"/>
  <c r="B4018" i="6" s="1"/>
  <c r="B4019" i="6" s="1"/>
  <c r="B4020" i="6" s="1"/>
  <c r="B4021" i="6" s="1"/>
  <c r="B4022" i="6" s="1"/>
  <c r="B4023" i="6" s="1"/>
  <c r="B4024" i="6" s="1"/>
  <c r="B4025" i="6" s="1"/>
  <c r="B4026" i="6" s="1"/>
  <c r="B4027" i="6" s="1"/>
  <c r="B4028" i="6" s="1"/>
  <c r="B4029" i="6" s="1"/>
  <c r="B4030" i="6" s="1"/>
  <c r="B4031" i="6" s="1"/>
  <c r="B4032" i="6" s="1"/>
  <c r="B4033" i="6" s="1"/>
  <c r="B4034" i="6" s="1"/>
  <c r="B4035" i="6" s="1"/>
  <c r="B4036" i="6" s="1"/>
  <c r="B4037" i="6" s="1"/>
  <c r="B4038" i="6" s="1"/>
  <c r="B4039" i="6" s="1"/>
  <c r="B4040" i="6" s="1"/>
  <c r="B4041" i="6" s="1"/>
  <c r="B4042" i="6" s="1"/>
  <c r="B4043" i="6" s="1"/>
  <c r="B4044" i="6" s="1"/>
  <c r="B4045" i="6" s="1"/>
  <c r="B4046" i="6" s="1"/>
  <c r="B4047" i="6" s="1"/>
  <c r="B4048" i="6" s="1"/>
  <c r="B4049" i="6" s="1"/>
  <c r="B4050" i="6" s="1"/>
  <c r="B4051" i="6" s="1"/>
  <c r="B4052" i="6" s="1"/>
  <c r="B4053" i="6" s="1"/>
  <c r="B4054" i="6" s="1"/>
  <c r="B4055" i="6" s="1"/>
  <c r="B4056" i="6" s="1"/>
  <c r="B4057" i="6" s="1"/>
  <c r="B4058" i="6" s="1"/>
  <c r="B4059" i="6" s="1"/>
  <c r="B4060" i="6" s="1"/>
  <c r="B4061" i="6" s="1"/>
  <c r="B4062" i="6" s="1"/>
  <c r="B4063" i="6" s="1"/>
  <c r="B4064" i="6" s="1"/>
  <c r="B4065" i="6" s="1"/>
  <c r="B4066" i="6" s="1"/>
  <c r="B4067" i="6" s="1"/>
  <c r="B4068" i="6" s="1"/>
  <c r="B4069" i="6" s="1"/>
  <c r="B4070" i="6" s="1"/>
  <c r="B4071" i="6" s="1"/>
  <c r="B4072" i="6" s="1"/>
  <c r="B4073" i="6" s="1"/>
  <c r="B4074" i="6" s="1"/>
  <c r="B4075" i="6" s="1"/>
  <c r="B4076" i="6" s="1"/>
  <c r="B4077" i="6" s="1"/>
  <c r="B4078" i="6" s="1"/>
  <c r="B4079" i="6" s="1"/>
  <c r="B4080" i="6" s="1"/>
  <c r="B4081" i="6" s="1"/>
  <c r="B4082" i="6" s="1"/>
  <c r="B4083" i="6" s="1"/>
  <c r="B4084" i="6" s="1"/>
  <c r="B4085" i="6" s="1"/>
  <c r="B4086" i="6" s="1"/>
  <c r="B4087" i="6" s="1"/>
  <c r="B4088" i="6" s="1"/>
  <c r="B4089" i="6" s="1"/>
  <c r="B4090" i="6" s="1"/>
  <c r="B4091" i="6" s="1"/>
  <c r="B4092" i="6" s="1"/>
  <c r="B4093" i="6" s="1"/>
  <c r="B4094" i="6" s="1"/>
  <c r="B4095" i="6" s="1"/>
  <c r="B4096" i="6" s="1"/>
  <c r="B4097" i="6" s="1"/>
  <c r="B4098" i="6" s="1"/>
  <c r="B4099" i="6" s="1"/>
  <c r="B4100" i="6" s="1"/>
  <c r="B4101" i="6" s="1"/>
  <c r="B4102" i="6" s="1"/>
  <c r="B4103" i="6" s="1"/>
  <c r="B4104" i="6" s="1"/>
  <c r="B4105" i="6" s="1"/>
  <c r="B4106" i="6" s="1"/>
  <c r="B4107" i="6" s="1"/>
  <c r="B4108" i="6" s="1"/>
  <c r="B4109" i="6" s="1"/>
  <c r="B4110" i="6" s="1"/>
  <c r="B4111" i="6" s="1"/>
  <c r="B4112" i="6" s="1"/>
  <c r="B4113" i="6" s="1"/>
  <c r="B4114" i="6" s="1"/>
  <c r="B4115" i="6" s="1"/>
  <c r="B4116" i="6" s="1"/>
  <c r="B4117" i="6" s="1"/>
  <c r="B4118" i="6" s="1"/>
  <c r="B4119" i="6" s="1"/>
  <c r="B4120" i="6" s="1"/>
  <c r="B4121" i="6" s="1"/>
  <c r="B4122" i="6" s="1"/>
  <c r="B4123" i="6" s="1"/>
  <c r="B4124" i="6" s="1"/>
  <c r="B4125" i="6" s="1"/>
  <c r="B4126" i="6" s="1"/>
  <c r="B4127" i="6" s="1"/>
  <c r="B4128" i="6" s="1"/>
  <c r="B4129" i="6" s="1"/>
  <c r="B4130" i="6" s="1"/>
  <c r="B4131" i="6" s="1"/>
  <c r="B4132" i="6" s="1"/>
  <c r="B4133" i="6" s="1"/>
  <c r="B4134" i="6" s="1"/>
  <c r="B4135" i="6" s="1"/>
  <c r="B4136" i="6" s="1"/>
  <c r="B4137" i="6" s="1"/>
  <c r="B4138" i="6" s="1"/>
  <c r="B4139" i="6" s="1"/>
  <c r="B4140" i="6" s="1"/>
  <c r="B4141" i="6" s="1"/>
  <c r="B4142" i="6" s="1"/>
  <c r="B4143" i="6" s="1"/>
  <c r="B4144" i="6" s="1"/>
  <c r="B4145" i="6" s="1"/>
  <c r="B4146" i="6" s="1"/>
  <c r="B4147" i="6" s="1"/>
  <c r="B4148" i="6" s="1"/>
  <c r="B4149" i="6" s="1"/>
  <c r="B4150" i="6" s="1"/>
  <c r="B4151" i="6" s="1"/>
  <c r="B4152" i="6" s="1"/>
  <c r="B4153" i="6" s="1"/>
  <c r="B4154" i="6" s="1"/>
  <c r="B4155" i="6" s="1"/>
  <c r="B4156" i="6" s="1"/>
  <c r="B4157" i="6" s="1"/>
  <c r="B4158" i="6" s="1"/>
  <c r="B4159" i="6" s="1"/>
  <c r="B4160" i="6" s="1"/>
  <c r="B4161" i="6" s="1"/>
  <c r="B4162" i="6" s="1"/>
  <c r="B4163" i="6" s="1"/>
  <c r="B4164" i="6" s="1"/>
  <c r="B4165" i="6" s="1"/>
  <c r="B4166" i="6" s="1"/>
  <c r="B4167" i="6" s="1"/>
  <c r="B4168" i="6" s="1"/>
  <c r="B4169" i="6" s="1"/>
  <c r="B4170" i="6" s="1"/>
  <c r="B4171" i="6" s="1"/>
  <c r="B4172" i="6" s="1"/>
  <c r="B4173" i="6" s="1"/>
  <c r="B4174" i="6" s="1"/>
  <c r="B4175" i="6" s="1"/>
  <c r="B4176" i="6" s="1"/>
  <c r="B4177" i="6" s="1"/>
  <c r="B4178" i="6" s="1"/>
  <c r="B4179" i="6" s="1"/>
  <c r="B4180" i="6" s="1"/>
  <c r="B4181" i="6" s="1"/>
  <c r="B4182" i="6" s="1"/>
  <c r="B4183" i="6" s="1"/>
  <c r="B4184" i="6" s="1"/>
  <c r="B4185" i="6" s="1"/>
  <c r="B4186" i="6" s="1"/>
  <c r="B4187" i="6" s="1"/>
  <c r="B4188" i="6" s="1"/>
  <c r="B4189" i="6" s="1"/>
  <c r="B4190" i="6" s="1"/>
  <c r="B4191" i="6" s="1"/>
  <c r="B4192" i="6" s="1"/>
  <c r="B4193" i="6" s="1"/>
  <c r="B4194" i="6" s="1"/>
  <c r="B4195" i="6" s="1"/>
  <c r="B4196" i="6" s="1"/>
  <c r="B4197" i="6" s="1"/>
  <c r="B4198" i="6" s="1"/>
  <c r="B4199" i="6" s="1"/>
  <c r="B4200" i="6" s="1"/>
  <c r="B4201" i="6" s="1"/>
  <c r="B4202" i="6" s="1"/>
  <c r="B4203" i="6" s="1"/>
  <c r="B4204" i="6" s="1"/>
  <c r="B4205" i="6" s="1"/>
  <c r="B4206" i="6" s="1"/>
  <c r="B4207" i="6" s="1"/>
  <c r="B4208" i="6" s="1"/>
  <c r="B4209" i="6" s="1"/>
  <c r="B4210" i="6" s="1"/>
  <c r="B4211" i="6" s="1"/>
  <c r="B4212" i="6" s="1"/>
  <c r="B4213" i="6" s="1"/>
  <c r="B4214" i="6" s="1"/>
  <c r="B4215" i="6" s="1"/>
  <c r="B4216" i="6" s="1"/>
  <c r="B4217" i="6" s="1"/>
  <c r="B4218" i="6" s="1"/>
  <c r="B4219" i="6" s="1"/>
  <c r="B4220" i="6" s="1"/>
  <c r="B4221" i="6" s="1"/>
  <c r="B4222" i="6" s="1"/>
  <c r="B4223" i="6" s="1"/>
  <c r="B4224" i="6" s="1"/>
  <c r="B4225" i="6" s="1"/>
  <c r="B4226" i="6" s="1"/>
  <c r="B4227" i="6" s="1"/>
  <c r="B4228" i="6" s="1"/>
  <c r="B4229" i="6" s="1"/>
  <c r="B4230" i="6" s="1"/>
  <c r="B4231" i="6" s="1"/>
  <c r="B4232" i="6" s="1"/>
  <c r="B4233" i="6" s="1"/>
  <c r="B4234" i="6" s="1"/>
  <c r="B4235" i="6" s="1"/>
  <c r="B4236" i="6" s="1"/>
  <c r="B4237" i="6" s="1"/>
  <c r="B4238" i="6" s="1"/>
  <c r="B4239" i="6" s="1"/>
  <c r="B4240" i="6" s="1"/>
  <c r="B4241" i="6" s="1"/>
  <c r="B4242" i="6" s="1"/>
  <c r="B4243" i="6" s="1"/>
  <c r="B4244" i="6" s="1"/>
  <c r="B4245" i="6" s="1"/>
  <c r="B4246" i="6" s="1"/>
  <c r="B4247" i="6" s="1"/>
  <c r="B4248" i="6" s="1"/>
  <c r="B4249" i="6" s="1"/>
  <c r="B4250" i="6" s="1"/>
  <c r="B4251" i="6" s="1"/>
  <c r="B4252" i="6" s="1"/>
  <c r="B4253" i="6" s="1"/>
  <c r="B4254" i="6" s="1"/>
  <c r="B4255" i="6" s="1"/>
  <c r="B4256" i="6" s="1"/>
  <c r="B4257" i="6" s="1"/>
  <c r="B4258" i="6" s="1"/>
  <c r="B4259" i="6" s="1"/>
  <c r="B4260" i="6" s="1"/>
  <c r="B4261" i="6" s="1"/>
  <c r="B4262" i="6" s="1"/>
  <c r="B4263" i="6" s="1"/>
  <c r="B4264" i="6" s="1"/>
  <c r="B4265" i="6" s="1"/>
  <c r="B4266" i="6" s="1"/>
  <c r="B4267" i="6" s="1"/>
  <c r="B4268" i="6" s="1"/>
  <c r="B4269" i="6" s="1"/>
  <c r="B4270" i="6" s="1"/>
  <c r="B4271" i="6" s="1"/>
  <c r="B4272" i="6" s="1"/>
  <c r="B4273" i="6" s="1"/>
  <c r="B4274" i="6" s="1"/>
  <c r="B4275" i="6" s="1"/>
  <c r="B4276" i="6" s="1"/>
  <c r="B4277" i="6" s="1"/>
  <c r="B4278" i="6" s="1"/>
  <c r="B4279" i="6" s="1"/>
  <c r="B4280" i="6" s="1"/>
  <c r="B4281" i="6" s="1"/>
  <c r="B4282" i="6" s="1"/>
  <c r="B4283" i="6" s="1"/>
  <c r="B4284" i="6" s="1"/>
  <c r="B4285" i="6" s="1"/>
  <c r="B4286" i="6" s="1"/>
  <c r="B4287" i="6" s="1"/>
  <c r="B4288" i="6" s="1"/>
  <c r="B4289" i="6" s="1"/>
  <c r="B4290" i="6" s="1"/>
  <c r="B4291" i="6" s="1"/>
  <c r="B4292" i="6" s="1"/>
  <c r="B4293" i="6" s="1"/>
  <c r="B4294" i="6" s="1"/>
  <c r="B4295" i="6" s="1"/>
  <c r="B4296" i="6" s="1"/>
  <c r="B4297" i="6" s="1"/>
  <c r="B4298" i="6" s="1"/>
  <c r="B4299" i="6" s="1"/>
  <c r="B4300" i="6" s="1"/>
  <c r="B4301" i="6" s="1"/>
  <c r="B4302" i="6" s="1"/>
  <c r="B4303" i="6" s="1"/>
  <c r="B4304" i="6" s="1"/>
  <c r="B4305" i="6" s="1"/>
  <c r="B4306" i="6" s="1"/>
  <c r="B4307" i="6" s="1"/>
  <c r="B4308" i="6" s="1"/>
  <c r="B4309" i="6" s="1"/>
  <c r="B4310" i="6" s="1"/>
  <c r="B4311" i="6" s="1"/>
  <c r="B4312" i="6" s="1"/>
  <c r="B4313" i="6" s="1"/>
  <c r="B4314" i="6" s="1"/>
  <c r="B4315" i="6" s="1"/>
  <c r="B4316" i="6" s="1"/>
  <c r="B4317" i="6" s="1"/>
  <c r="B4318" i="6" s="1"/>
  <c r="B4319" i="6" s="1"/>
  <c r="B4320" i="6" s="1"/>
  <c r="B4321" i="6" s="1"/>
  <c r="B4322" i="6" s="1"/>
  <c r="B4323" i="6" s="1"/>
  <c r="B4324" i="6" s="1"/>
  <c r="B4325" i="6" s="1"/>
  <c r="B4326" i="6" s="1"/>
  <c r="B4327" i="6" s="1"/>
  <c r="B4328" i="6" s="1"/>
  <c r="B4329" i="6" s="1"/>
  <c r="B4330" i="6" s="1"/>
  <c r="B4331" i="6" s="1"/>
  <c r="B4332" i="6" s="1"/>
  <c r="B4333" i="6" s="1"/>
  <c r="B4334" i="6" s="1"/>
  <c r="B4335" i="6" s="1"/>
  <c r="B4336" i="6" s="1"/>
  <c r="B4337" i="6" s="1"/>
  <c r="B4338" i="6" s="1"/>
  <c r="B4339" i="6" s="1"/>
  <c r="B4340" i="6" s="1"/>
  <c r="B4341" i="6" s="1"/>
  <c r="B4342" i="6" s="1"/>
  <c r="B4343" i="6" s="1"/>
  <c r="B4344" i="6" s="1"/>
  <c r="B4345" i="6" s="1"/>
  <c r="B4346" i="6" s="1"/>
  <c r="B4347" i="6" s="1"/>
  <c r="B4348" i="6" s="1"/>
  <c r="B4349" i="6" s="1"/>
  <c r="B4350" i="6" s="1"/>
  <c r="B4351" i="6" s="1"/>
  <c r="B4352" i="6" s="1"/>
  <c r="B4353" i="6" s="1"/>
  <c r="B4354" i="6" s="1"/>
  <c r="B4355" i="6" s="1"/>
  <c r="B4356" i="6" s="1"/>
  <c r="B4357" i="6" s="1"/>
  <c r="B4358" i="6" s="1"/>
  <c r="B4359" i="6" s="1"/>
  <c r="B4360" i="6" s="1"/>
  <c r="B4361" i="6" s="1"/>
  <c r="B4362" i="6" s="1"/>
  <c r="B4363" i="6" s="1"/>
  <c r="B4364" i="6" s="1"/>
  <c r="B4365" i="6" s="1"/>
  <c r="B4366" i="6" s="1"/>
  <c r="B4367" i="6" s="1"/>
  <c r="B4368" i="6" s="1"/>
  <c r="B4369" i="6" s="1"/>
  <c r="B4370" i="6" s="1"/>
  <c r="B4371" i="6" s="1"/>
  <c r="B4372" i="6" s="1"/>
  <c r="B4373" i="6" s="1"/>
  <c r="B4374" i="6" s="1"/>
  <c r="B4375" i="6" s="1"/>
  <c r="B4376" i="6" s="1"/>
  <c r="B4377" i="6" s="1"/>
  <c r="B4378" i="6" s="1"/>
  <c r="B4379" i="6" s="1"/>
  <c r="B4380" i="6" s="1"/>
  <c r="B4381" i="6" s="1"/>
  <c r="B4382" i="6" s="1"/>
  <c r="B4383" i="6" s="1"/>
  <c r="B4384" i="6" s="1"/>
  <c r="B4385" i="6" s="1"/>
  <c r="B4386" i="6" s="1"/>
  <c r="B4387" i="6" s="1"/>
  <c r="B4388" i="6" s="1"/>
  <c r="B4389" i="6" s="1"/>
  <c r="B4390" i="6" s="1"/>
  <c r="B4391" i="6" s="1"/>
  <c r="B4392" i="6" s="1"/>
  <c r="B4393" i="6" s="1"/>
  <c r="B4394" i="6" s="1"/>
  <c r="B4395" i="6" s="1"/>
  <c r="B4396" i="6" s="1"/>
  <c r="B4397" i="6" s="1"/>
  <c r="B4398" i="6" s="1"/>
  <c r="B4399" i="6" s="1"/>
  <c r="B4400" i="6" s="1"/>
  <c r="B4401" i="6" s="1"/>
  <c r="B4402" i="6" s="1"/>
  <c r="B4403" i="6" s="1"/>
  <c r="B4404" i="6" s="1"/>
  <c r="B4405" i="6" s="1"/>
  <c r="B4406" i="6" s="1"/>
  <c r="B4407" i="6" s="1"/>
  <c r="B4408" i="6" s="1"/>
  <c r="B4409" i="6" s="1"/>
  <c r="B4410" i="6" s="1"/>
  <c r="B4411" i="6" s="1"/>
  <c r="B4412" i="6" s="1"/>
  <c r="B4413" i="6" s="1"/>
  <c r="B4414" i="6" s="1"/>
  <c r="B4415" i="6" s="1"/>
  <c r="B4416" i="6" s="1"/>
  <c r="B4417" i="6" s="1"/>
  <c r="B4418" i="6" s="1"/>
  <c r="B4419" i="6" s="1"/>
  <c r="B4420" i="6" s="1"/>
  <c r="B4421" i="6" s="1"/>
  <c r="B4422" i="6" s="1"/>
  <c r="B4423" i="6" s="1"/>
  <c r="B4424" i="6" s="1"/>
  <c r="B4425" i="6" s="1"/>
  <c r="B4426" i="6" s="1"/>
  <c r="B4427" i="6" s="1"/>
  <c r="B4428" i="6" s="1"/>
  <c r="B4429" i="6" s="1"/>
  <c r="B4430" i="6" s="1"/>
  <c r="B4431" i="6" s="1"/>
  <c r="B4432" i="6" s="1"/>
  <c r="B4433" i="6" s="1"/>
  <c r="B4434" i="6" s="1"/>
  <c r="B4435" i="6" s="1"/>
  <c r="B4436" i="6" s="1"/>
  <c r="B4437" i="6" s="1"/>
  <c r="B4438" i="6" s="1"/>
  <c r="B4439" i="6" s="1"/>
  <c r="B4440" i="6" s="1"/>
  <c r="B4441" i="6" s="1"/>
  <c r="B4442" i="6" s="1"/>
  <c r="B4443" i="6" s="1"/>
  <c r="B4444" i="6" s="1"/>
  <c r="B4445" i="6" s="1"/>
  <c r="B4446" i="6" s="1"/>
  <c r="B4447" i="6" s="1"/>
  <c r="B4448" i="6" s="1"/>
  <c r="B4449" i="6" s="1"/>
  <c r="B4450" i="6" s="1"/>
  <c r="B4451" i="6" s="1"/>
  <c r="B4452" i="6" s="1"/>
  <c r="B4453" i="6" s="1"/>
  <c r="B4454" i="6" s="1"/>
  <c r="B4455" i="6" s="1"/>
  <c r="B4456" i="6" s="1"/>
  <c r="B4457" i="6" s="1"/>
  <c r="B4458" i="6" s="1"/>
  <c r="B4459" i="6" s="1"/>
  <c r="B4460" i="6" s="1"/>
  <c r="B4461" i="6" s="1"/>
  <c r="B4462" i="6" s="1"/>
  <c r="B4463" i="6" s="1"/>
  <c r="B4464" i="6" s="1"/>
  <c r="B4465" i="6" s="1"/>
  <c r="B4466" i="6" s="1"/>
  <c r="B4467" i="6" s="1"/>
  <c r="B4468" i="6" s="1"/>
  <c r="B4469" i="6" s="1"/>
  <c r="B4470" i="6" s="1"/>
  <c r="B4471" i="6" s="1"/>
  <c r="B4472" i="6" s="1"/>
  <c r="B4473" i="6" s="1"/>
  <c r="B4474" i="6" s="1"/>
  <c r="B4475" i="6" s="1"/>
  <c r="B4476" i="6" s="1"/>
  <c r="B4477" i="6" s="1"/>
  <c r="B4478" i="6" s="1"/>
  <c r="B4479" i="6" s="1"/>
  <c r="B4480" i="6" s="1"/>
  <c r="B4481" i="6" s="1"/>
  <c r="B4482" i="6" s="1"/>
  <c r="B4483" i="6" s="1"/>
  <c r="B4484" i="6" s="1"/>
  <c r="B4485" i="6" s="1"/>
  <c r="B4486" i="6" s="1"/>
  <c r="B4487" i="6" s="1"/>
  <c r="B4488" i="6" s="1"/>
  <c r="B4489" i="6" s="1"/>
  <c r="B4490" i="6" s="1"/>
  <c r="B4491" i="6" s="1"/>
  <c r="B4492" i="6" s="1"/>
  <c r="B4493" i="6" s="1"/>
  <c r="B4494" i="6" s="1"/>
  <c r="B4495" i="6" s="1"/>
  <c r="B4496" i="6" s="1"/>
  <c r="B4497" i="6" s="1"/>
  <c r="B4498" i="6" s="1"/>
  <c r="B4499" i="6" s="1"/>
  <c r="B4500" i="6" s="1"/>
  <c r="B4501" i="6" s="1"/>
  <c r="B4502" i="6" s="1"/>
  <c r="B4503" i="6" s="1"/>
  <c r="B4504" i="6" s="1"/>
  <c r="B4505" i="6" s="1"/>
  <c r="B4506" i="6" s="1"/>
  <c r="B4507" i="6" s="1"/>
  <c r="B4508" i="6" s="1"/>
  <c r="B4509" i="6" s="1"/>
  <c r="B4510" i="6" s="1"/>
  <c r="B4511" i="6" s="1"/>
  <c r="B4512" i="6" s="1"/>
  <c r="B4513" i="6" s="1"/>
  <c r="B4514" i="6" s="1"/>
  <c r="B4515" i="6" s="1"/>
  <c r="B4516" i="6" s="1"/>
  <c r="B4517" i="6" s="1"/>
  <c r="B4518" i="6" s="1"/>
  <c r="B4519" i="6" s="1"/>
  <c r="B4520" i="6" s="1"/>
  <c r="B4521" i="6" s="1"/>
  <c r="B4522" i="6" s="1"/>
  <c r="B4523" i="6" s="1"/>
  <c r="B4524" i="6" s="1"/>
  <c r="B4525" i="6" s="1"/>
  <c r="B4526" i="6" s="1"/>
  <c r="B4527" i="6" s="1"/>
  <c r="B4528" i="6" s="1"/>
  <c r="B4529" i="6" s="1"/>
  <c r="B4530" i="6" s="1"/>
  <c r="B4531" i="6" s="1"/>
  <c r="B4532" i="6" s="1"/>
  <c r="B4533" i="6" s="1"/>
  <c r="B4534" i="6" s="1"/>
  <c r="B4535" i="6" s="1"/>
  <c r="B4536" i="6" s="1"/>
  <c r="B4537" i="6" s="1"/>
  <c r="B4538" i="6" s="1"/>
  <c r="B4539" i="6" s="1"/>
  <c r="B4540" i="6" s="1"/>
  <c r="B4541" i="6" s="1"/>
  <c r="B4542" i="6" s="1"/>
  <c r="B4543" i="6" s="1"/>
  <c r="B4544" i="6" s="1"/>
  <c r="B4545" i="6" s="1"/>
  <c r="B4546" i="6" s="1"/>
  <c r="B4547" i="6" s="1"/>
  <c r="B4548" i="6" s="1"/>
  <c r="B4549" i="6" s="1"/>
  <c r="B4550" i="6" s="1"/>
  <c r="B4551" i="6" s="1"/>
  <c r="B4552" i="6" s="1"/>
  <c r="B4553" i="6" s="1"/>
  <c r="B4554" i="6" s="1"/>
  <c r="B4555" i="6" s="1"/>
  <c r="B4556" i="6" s="1"/>
  <c r="B4557" i="6" s="1"/>
  <c r="B4558" i="6" s="1"/>
  <c r="B4559" i="6" s="1"/>
  <c r="B4560" i="6" s="1"/>
  <c r="B4561" i="6" s="1"/>
  <c r="B4562" i="6" s="1"/>
  <c r="B4563" i="6" s="1"/>
  <c r="B4564" i="6" s="1"/>
  <c r="B4565" i="6" s="1"/>
  <c r="B4566" i="6" s="1"/>
  <c r="B4567" i="6" s="1"/>
  <c r="B4568" i="6" s="1"/>
  <c r="B4569" i="6" s="1"/>
  <c r="B4570" i="6" s="1"/>
  <c r="B4571" i="6" s="1"/>
  <c r="B4572" i="6" s="1"/>
  <c r="B4573" i="6" s="1"/>
  <c r="B4574" i="6" s="1"/>
  <c r="B4575" i="6" s="1"/>
  <c r="B4576" i="6" s="1"/>
  <c r="B4577" i="6" s="1"/>
  <c r="B4578" i="6" s="1"/>
  <c r="B4579" i="6" s="1"/>
  <c r="B4580" i="6" s="1"/>
  <c r="B4581" i="6" s="1"/>
  <c r="B4582" i="6" s="1"/>
  <c r="B4583" i="6" s="1"/>
  <c r="B4584" i="6" s="1"/>
  <c r="B4585" i="6" s="1"/>
  <c r="B4586" i="6" s="1"/>
  <c r="B4587" i="6" s="1"/>
  <c r="B4588" i="6" s="1"/>
  <c r="B4589" i="6" s="1"/>
  <c r="B4590" i="6" s="1"/>
  <c r="B4591" i="6" s="1"/>
  <c r="B4592" i="6" s="1"/>
  <c r="B4593" i="6" s="1"/>
  <c r="B4594" i="6" s="1"/>
  <c r="B4595" i="6" s="1"/>
  <c r="B4596" i="6" s="1"/>
  <c r="B4597" i="6" s="1"/>
  <c r="B4598" i="6" s="1"/>
  <c r="B4599" i="6" s="1"/>
  <c r="B4600" i="6" s="1"/>
  <c r="B4601" i="6" s="1"/>
  <c r="B4602" i="6" s="1"/>
  <c r="B4603" i="6" s="1"/>
  <c r="B4604" i="6" s="1"/>
  <c r="B4605" i="6" s="1"/>
  <c r="B4606" i="6" s="1"/>
  <c r="B4607" i="6" s="1"/>
  <c r="B4608" i="6" s="1"/>
  <c r="B4609" i="6" s="1"/>
  <c r="B4610" i="6" s="1"/>
  <c r="B4611" i="6" s="1"/>
  <c r="B4612" i="6" s="1"/>
  <c r="B4613" i="6" s="1"/>
  <c r="B4614" i="6" s="1"/>
  <c r="B4615" i="6" s="1"/>
  <c r="B4616" i="6" s="1"/>
  <c r="B4617" i="6" s="1"/>
  <c r="B4618" i="6" s="1"/>
  <c r="B4619" i="6" s="1"/>
  <c r="B4620" i="6" s="1"/>
  <c r="B4621" i="6" s="1"/>
  <c r="B4622" i="6" s="1"/>
  <c r="B4623" i="6" s="1"/>
  <c r="B4624" i="6" s="1"/>
  <c r="B4625" i="6" s="1"/>
  <c r="B4626" i="6" s="1"/>
  <c r="B4627" i="6" s="1"/>
  <c r="B4628" i="6" s="1"/>
  <c r="B4629" i="6" s="1"/>
  <c r="B4630" i="6" s="1"/>
  <c r="B4631" i="6" s="1"/>
  <c r="B4632" i="6" s="1"/>
  <c r="B4633" i="6" s="1"/>
  <c r="B4634" i="6" s="1"/>
  <c r="B4635" i="6" s="1"/>
  <c r="B4636" i="6" s="1"/>
  <c r="B4637" i="6" s="1"/>
  <c r="B4638" i="6" s="1"/>
  <c r="B4639" i="6" s="1"/>
  <c r="B4640" i="6" s="1"/>
  <c r="B4641" i="6" s="1"/>
  <c r="B4642" i="6" s="1"/>
  <c r="B4643" i="6" s="1"/>
  <c r="B4644" i="6" s="1"/>
  <c r="B4645" i="6" s="1"/>
  <c r="B4646" i="6" s="1"/>
  <c r="B4647" i="6" s="1"/>
  <c r="B4648" i="6" s="1"/>
  <c r="B4649" i="6" s="1"/>
  <c r="B4650" i="6" s="1"/>
  <c r="B4651" i="6" s="1"/>
  <c r="B4652" i="6" s="1"/>
  <c r="B4653" i="6" s="1"/>
  <c r="B4654" i="6" s="1"/>
  <c r="B4655" i="6" s="1"/>
  <c r="B4656" i="6" s="1"/>
  <c r="B4657" i="6" s="1"/>
  <c r="B4658" i="6" s="1"/>
  <c r="B4659" i="6" s="1"/>
  <c r="B4660" i="6" s="1"/>
  <c r="B4661" i="6" s="1"/>
  <c r="B4662" i="6" s="1"/>
  <c r="B4663" i="6" s="1"/>
  <c r="B4664" i="6" s="1"/>
  <c r="B4665" i="6" s="1"/>
  <c r="B4666" i="6" s="1"/>
  <c r="B4667" i="6" s="1"/>
  <c r="B4668" i="6" s="1"/>
  <c r="B4669" i="6" s="1"/>
  <c r="B4670" i="6" s="1"/>
  <c r="B4671" i="6" s="1"/>
  <c r="B4672" i="6" s="1"/>
  <c r="B4673" i="6" s="1"/>
  <c r="B4674" i="6" s="1"/>
  <c r="B4675" i="6" s="1"/>
  <c r="B4676" i="6" s="1"/>
  <c r="B4677" i="6" s="1"/>
  <c r="B4678" i="6" s="1"/>
  <c r="B4679" i="6" s="1"/>
  <c r="B4680" i="6" s="1"/>
  <c r="B4681" i="6" s="1"/>
  <c r="B4682" i="6" s="1"/>
  <c r="B4683" i="6" s="1"/>
  <c r="B4684" i="6" s="1"/>
  <c r="B4685" i="6" s="1"/>
  <c r="B4686" i="6" s="1"/>
  <c r="B4687" i="6" s="1"/>
  <c r="B4688" i="6" s="1"/>
  <c r="B4689" i="6" s="1"/>
  <c r="B4690" i="6" s="1"/>
  <c r="B4691" i="6" s="1"/>
  <c r="B4692" i="6" s="1"/>
  <c r="B4693" i="6" s="1"/>
  <c r="B4694" i="6" s="1"/>
  <c r="B4695" i="6" s="1"/>
  <c r="B4696" i="6" s="1"/>
  <c r="B4697" i="6" s="1"/>
  <c r="B4698" i="6" s="1"/>
  <c r="B4699" i="6" s="1"/>
  <c r="B4700" i="6" s="1"/>
  <c r="B4701" i="6" s="1"/>
  <c r="B4702" i="6" s="1"/>
  <c r="B4703" i="6" s="1"/>
  <c r="B4704" i="6" s="1"/>
  <c r="B4705" i="6" s="1"/>
  <c r="B4706" i="6" s="1"/>
  <c r="B4707" i="6" s="1"/>
  <c r="B4708" i="6" s="1"/>
  <c r="B4709" i="6" s="1"/>
  <c r="B4710" i="6" s="1"/>
  <c r="B4711" i="6" s="1"/>
  <c r="B4712" i="6" s="1"/>
  <c r="B4713" i="6" s="1"/>
  <c r="B4714" i="6" s="1"/>
  <c r="B4715" i="6" s="1"/>
  <c r="B4716" i="6" s="1"/>
  <c r="B4717" i="6" s="1"/>
  <c r="B4718" i="6" s="1"/>
  <c r="B4719" i="6" s="1"/>
  <c r="B4720" i="6" s="1"/>
  <c r="B4721" i="6" s="1"/>
  <c r="B4722" i="6" s="1"/>
  <c r="B4723" i="6" s="1"/>
  <c r="B4724" i="6" s="1"/>
  <c r="B4725" i="6" s="1"/>
  <c r="B4726" i="6" s="1"/>
  <c r="B4727" i="6" s="1"/>
  <c r="B4728" i="6" s="1"/>
  <c r="B4729" i="6" s="1"/>
  <c r="B4730" i="6" s="1"/>
  <c r="B4731" i="6" s="1"/>
  <c r="B4732" i="6" s="1"/>
  <c r="B4733" i="6" s="1"/>
  <c r="B4734" i="6" s="1"/>
  <c r="B4735" i="6" s="1"/>
  <c r="B4736" i="6" s="1"/>
  <c r="B4737" i="6" s="1"/>
  <c r="B4738" i="6" s="1"/>
  <c r="B4739" i="6" s="1"/>
  <c r="B4740" i="6" s="1"/>
  <c r="B4741" i="6" s="1"/>
  <c r="B4742" i="6" s="1"/>
  <c r="B4743" i="6" s="1"/>
  <c r="B4744" i="6" s="1"/>
  <c r="B4745" i="6" s="1"/>
  <c r="B4746" i="6" s="1"/>
  <c r="B4747" i="6" s="1"/>
  <c r="B4748" i="6" s="1"/>
  <c r="B4749" i="6" s="1"/>
  <c r="B4750" i="6" s="1"/>
  <c r="B4751" i="6" s="1"/>
  <c r="B4752" i="6" s="1"/>
  <c r="B4753" i="6" s="1"/>
  <c r="B4754" i="6" s="1"/>
  <c r="B4755" i="6" s="1"/>
  <c r="B4756" i="6" s="1"/>
  <c r="B4757" i="6" s="1"/>
  <c r="B4758" i="6" s="1"/>
  <c r="B4759" i="6" s="1"/>
  <c r="B4760" i="6" s="1"/>
  <c r="B4761" i="6" s="1"/>
  <c r="B4762" i="6" s="1"/>
  <c r="B4763" i="6" s="1"/>
  <c r="B4764" i="6" s="1"/>
  <c r="B4765" i="6" s="1"/>
  <c r="B4766" i="6" s="1"/>
  <c r="B4767" i="6" s="1"/>
  <c r="B4768" i="6" s="1"/>
  <c r="B4769" i="6" s="1"/>
  <c r="B4770" i="6" s="1"/>
  <c r="B4771" i="6" s="1"/>
  <c r="B4772" i="6" s="1"/>
  <c r="B4773" i="6" s="1"/>
  <c r="B4774" i="6" s="1"/>
  <c r="B4775" i="6" s="1"/>
  <c r="B4776" i="6" s="1"/>
  <c r="B4777" i="6" s="1"/>
  <c r="B4778" i="6" s="1"/>
  <c r="B4779" i="6" s="1"/>
  <c r="B4780" i="6" s="1"/>
  <c r="B4781" i="6" s="1"/>
  <c r="B4782" i="6" s="1"/>
  <c r="B4783" i="6" s="1"/>
  <c r="B4784" i="6" s="1"/>
  <c r="B4785" i="6" s="1"/>
  <c r="B4786" i="6" s="1"/>
  <c r="B4787" i="6" s="1"/>
  <c r="B4788" i="6" s="1"/>
  <c r="B4789" i="6" s="1"/>
  <c r="B4790" i="6" s="1"/>
  <c r="B4791" i="6" s="1"/>
  <c r="B4792" i="6" s="1"/>
  <c r="B4793" i="6" s="1"/>
  <c r="B4794" i="6" s="1"/>
  <c r="B4795" i="6" s="1"/>
  <c r="B4796" i="6" s="1"/>
  <c r="B4797" i="6" s="1"/>
  <c r="B4798" i="6" s="1"/>
  <c r="B4799" i="6" s="1"/>
  <c r="B4800" i="6" s="1"/>
  <c r="B4801" i="6" s="1"/>
  <c r="B4802" i="6" s="1"/>
  <c r="B4803" i="6" s="1"/>
  <c r="B4804" i="6" s="1"/>
  <c r="B4805" i="6" s="1"/>
  <c r="B4806" i="6" s="1"/>
  <c r="B4807" i="6" s="1"/>
  <c r="B4808" i="6" s="1"/>
  <c r="B4809" i="6" s="1"/>
  <c r="B4810" i="6" s="1"/>
  <c r="B4811" i="6" s="1"/>
  <c r="B4812" i="6" s="1"/>
  <c r="B4813" i="6" s="1"/>
  <c r="B4814" i="6" s="1"/>
  <c r="B4815" i="6" s="1"/>
  <c r="B4816" i="6" s="1"/>
  <c r="B4817" i="6" s="1"/>
  <c r="B4818" i="6" s="1"/>
  <c r="B4819" i="6" s="1"/>
  <c r="B4820" i="6" s="1"/>
  <c r="B4821" i="6" s="1"/>
  <c r="B4822" i="6" s="1"/>
  <c r="B4823" i="6" s="1"/>
  <c r="B4824" i="6" s="1"/>
  <c r="B4825" i="6" s="1"/>
  <c r="B4826" i="6" s="1"/>
  <c r="B4827" i="6" s="1"/>
  <c r="B4828" i="6" s="1"/>
  <c r="B4829" i="6" s="1"/>
  <c r="B4830" i="6" s="1"/>
  <c r="B4831" i="6" s="1"/>
  <c r="B4832" i="6" s="1"/>
  <c r="B4833" i="6" s="1"/>
  <c r="B4834" i="6" s="1"/>
  <c r="B4835" i="6" s="1"/>
  <c r="B4836" i="6" s="1"/>
  <c r="B4837" i="6" s="1"/>
  <c r="B4838" i="6" s="1"/>
  <c r="B4839" i="6" s="1"/>
  <c r="B4840" i="6" s="1"/>
  <c r="B4841" i="6" s="1"/>
  <c r="B4842" i="6" s="1"/>
  <c r="B4843" i="6" s="1"/>
  <c r="B4844" i="6" s="1"/>
  <c r="B4845" i="6" s="1"/>
  <c r="B4846" i="6" s="1"/>
  <c r="B4847" i="6" s="1"/>
  <c r="B4848" i="6" s="1"/>
  <c r="B4849" i="6" s="1"/>
  <c r="B4850" i="6" s="1"/>
  <c r="B4851" i="6" s="1"/>
  <c r="B4852" i="6" s="1"/>
  <c r="B4853" i="6" s="1"/>
  <c r="B4854" i="6" s="1"/>
  <c r="B4855" i="6" s="1"/>
  <c r="B4856" i="6" s="1"/>
  <c r="B4857" i="6" s="1"/>
  <c r="B4858" i="6" s="1"/>
  <c r="B4859" i="6" s="1"/>
  <c r="B4860" i="6" s="1"/>
  <c r="B4861" i="6" s="1"/>
  <c r="B4862" i="6" s="1"/>
  <c r="B4863" i="6" s="1"/>
  <c r="B4864" i="6" s="1"/>
  <c r="B4865" i="6" s="1"/>
  <c r="B4866" i="6" s="1"/>
  <c r="B4867" i="6" s="1"/>
  <c r="B4868" i="6" s="1"/>
  <c r="B4869" i="6" s="1"/>
  <c r="B4870" i="6" s="1"/>
  <c r="B4871" i="6" s="1"/>
  <c r="B4872" i="6" s="1"/>
  <c r="B4873" i="6" s="1"/>
  <c r="B4874" i="6" s="1"/>
  <c r="B4875" i="6" s="1"/>
  <c r="B4876" i="6" s="1"/>
  <c r="B4877" i="6" s="1"/>
  <c r="B4878" i="6" s="1"/>
  <c r="B4879" i="6" s="1"/>
  <c r="B4880" i="6" s="1"/>
  <c r="B4881" i="6" s="1"/>
  <c r="B4882" i="6" s="1"/>
  <c r="B4883" i="6" s="1"/>
  <c r="B5" i="6"/>
  <c r="G447" i="6"/>
  <c r="G448" i="6"/>
  <c r="G449" i="6"/>
  <c r="G450" i="6"/>
  <c r="G451" i="6"/>
  <c r="G452" i="6"/>
  <c r="G453" i="6"/>
  <c r="G454" i="6"/>
  <c r="G455" i="6"/>
  <c r="G456" i="6"/>
  <c r="G457" i="6"/>
  <c r="G458" i="6"/>
  <c r="G459" i="6"/>
  <c r="G460" i="6"/>
  <c r="G461" i="6"/>
  <c r="G462" i="6"/>
  <c r="G463" i="6"/>
  <c r="G464" i="6"/>
  <c r="G465" i="6"/>
  <c r="G466" i="6"/>
  <c r="G467" i="6"/>
  <c r="G468" i="6"/>
  <c r="G469" i="6"/>
  <c r="G470" i="6"/>
  <c r="G471" i="6"/>
  <c r="G472" i="6"/>
  <c r="G473" i="6"/>
  <c r="G474" i="6"/>
  <c r="G475" i="6"/>
  <c r="G476" i="6"/>
  <c r="G477" i="6"/>
  <c r="G478" i="6"/>
  <c r="G479" i="6"/>
  <c r="G480" i="6"/>
  <c r="G481" i="6"/>
  <c r="G482" i="6"/>
  <c r="G483" i="6"/>
  <c r="G484" i="6"/>
  <c r="G485" i="6"/>
  <c r="G486" i="6"/>
  <c r="G487" i="6"/>
  <c r="G488" i="6"/>
  <c r="G489" i="6"/>
  <c r="G490" i="6"/>
  <c r="G491" i="6"/>
  <c r="G492" i="6"/>
  <c r="G493" i="6"/>
  <c r="G494" i="6"/>
  <c r="G495" i="6"/>
  <c r="G496" i="6"/>
  <c r="G497" i="6"/>
  <c r="G498" i="6"/>
  <c r="G499" i="6"/>
  <c r="G500" i="6"/>
  <c r="G501" i="6"/>
  <c r="G502" i="6"/>
  <c r="G503" i="6"/>
  <c r="G504" i="6"/>
  <c r="G505" i="6"/>
  <c r="G506" i="6"/>
  <c r="G507" i="6"/>
  <c r="G508" i="6"/>
  <c r="G509" i="6"/>
  <c r="G510" i="6"/>
  <c r="G511" i="6"/>
  <c r="G512" i="6"/>
  <c r="G513" i="6"/>
  <c r="G514" i="6"/>
  <c r="G515" i="6"/>
  <c r="G516" i="6"/>
  <c r="G517" i="6"/>
  <c r="G518" i="6"/>
  <c r="G519" i="6"/>
  <c r="G520" i="6"/>
  <c r="G521" i="6"/>
  <c r="G522" i="6"/>
  <c r="G523" i="6"/>
  <c r="G524" i="6"/>
  <c r="G525" i="6"/>
  <c r="G526" i="6"/>
  <c r="G527" i="6"/>
  <c r="G528" i="6"/>
  <c r="G529" i="6"/>
  <c r="G530" i="6"/>
  <c r="G531" i="6"/>
  <c r="G532" i="6"/>
  <c r="G533" i="6"/>
  <c r="G534" i="6"/>
  <c r="G535" i="6"/>
  <c r="G536" i="6"/>
  <c r="G537" i="6"/>
  <c r="G538" i="6"/>
  <c r="G539" i="6"/>
  <c r="G540" i="6"/>
  <c r="G541" i="6"/>
  <c r="G542" i="6"/>
  <c r="G543" i="6"/>
  <c r="G544" i="6"/>
  <c r="G545" i="6"/>
  <c r="G546" i="6"/>
  <c r="G547" i="6"/>
  <c r="G548" i="6"/>
  <c r="G549" i="6"/>
  <c r="G550" i="6"/>
  <c r="G551" i="6"/>
  <c r="G552" i="6"/>
  <c r="G553" i="6"/>
  <c r="G554" i="6"/>
  <c r="G555" i="6"/>
  <c r="G556" i="6"/>
  <c r="G557" i="6"/>
  <c r="G558" i="6"/>
  <c r="G559" i="6"/>
  <c r="G560" i="6"/>
  <c r="G561" i="6"/>
  <c r="G562" i="6"/>
  <c r="G563" i="6"/>
  <c r="G564" i="6"/>
  <c r="G565" i="6"/>
  <c r="G566" i="6"/>
  <c r="G567" i="6"/>
  <c r="G568" i="6"/>
  <c r="G569" i="6"/>
  <c r="G570" i="6"/>
  <c r="G571" i="6"/>
  <c r="G572" i="6"/>
  <c r="G573" i="6"/>
  <c r="G574" i="6"/>
  <c r="G575" i="6"/>
  <c r="G576" i="6"/>
  <c r="G577" i="6"/>
  <c r="G578" i="6"/>
  <c r="G579" i="6"/>
  <c r="G580" i="6"/>
  <c r="G581" i="6"/>
  <c r="G582" i="6"/>
  <c r="G583" i="6"/>
  <c r="G584" i="6"/>
  <c r="G585" i="6"/>
  <c r="G586" i="6"/>
  <c r="G587" i="6"/>
  <c r="G588" i="6"/>
  <c r="G589" i="6"/>
  <c r="G590" i="6"/>
  <c r="G591" i="6"/>
  <c r="G592" i="6"/>
  <c r="G593" i="6"/>
  <c r="G594" i="6"/>
  <c r="G595" i="6"/>
  <c r="G596" i="6"/>
  <c r="G597" i="6"/>
  <c r="G598" i="6"/>
  <c r="G599" i="6"/>
  <c r="G600" i="6"/>
  <c r="G601" i="6"/>
  <c r="G602" i="6"/>
  <c r="G603" i="6"/>
  <c r="G604" i="6"/>
  <c r="G605" i="6"/>
  <c r="G606" i="6"/>
  <c r="G607" i="6"/>
  <c r="G608" i="6"/>
  <c r="G609" i="6"/>
  <c r="G610" i="6"/>
  <c r="G611" i="6"/>
  <c r="G612" i="6"/>
  <c r="G613" i="6"/>
  <c r="G614" i="6"/>
  <c r="G615" i="6"/>
  <c r="G616" i="6"/>
  <c r="G617" i="6"/>
  <c r="G618" i="6"/>
  <c r="G619" i="6"/>
  <c r="G620" i="6"/>
  <c r="G621" i="6"/>
  <c r="G622" i="6"/>
  <c r="G623" i="6"/>
  <c r="G624" i="6"/>
  <c r="G625" i="6"/>
  <c r="G626" i="6"/>
  <c r="G627" i="6"/>
  <c r="G628" i="6"/>
  <c r="G629" i="6"/>
  <c r="G630" i="6"/>
  <c r="G631" i="6"/>
  <c r="G632" i="6"/>
  <c r="G633" i="6"/>
  <c r="G634" i="6"/>
  <c r="G635" i="6"/>
  <c r="G636" i="6"/>
  <c r="G637" i="6"/>
  <c r="G638" i="6"/>
  <c r="G639" i="6"/>
  <c r="G640" i="6"/>
  <c r="G641" i="6"/>
  <c r="G642" i="6"/>
  <c r="G643" i="6"/>
  <c r="G644" i="6"/>
  <c r="G645" i="6"/>
  <c r="G646" i="6"/>
  <c r="G647" i="6"/>
  <c r="G648" i="6"/>
  <c r="G649" i="6"/>
  <c r="G650" i="6"/>
  <c r="G651" i="6"/>
  <c r="G652" i="6"/>
  <c r="G653" i="6"/>
  <c r="G654" i="6"/>
  <c r="G655" i="6"/>
  <c r="G656" i="6"/>
  <c r="G657" i="6"/>
  <c r="G658" i="6"/>
  <c r="G659" i="6"/>
  <c r="G660" i="6"/>
  <c r="G661" i="6"/>
  <c r="G662" i="6"/>
  <c r="G663" i="6"/>
  <c r="G664" i="6"/>
  <c r="G665" i="6"/>
  <c r="G666" i="6"/>
  <c r="G667" i="6"/>
  <c r="G668" i="6"/>
  <c r="G669" i="6"/>
  <c r="G670" i="6"/>
  <c r="G671" i="6"/>
  <c r="G672" i="6"/>
  <c r="G673" i="6"/>
  <c r="G674" i="6"/>
  <c r="G675" i="6"/>
  <c r="G676" i="6"/>
  <c r="G677" i="6"/>
  <c r="G678" i="6"/>
  <c r="G679" i="6"/>
  <c r="G680" i="6"/>
  <c r="G681" i="6"/>
  <c r="G682" i="6"/>
  <c r="G683" i="6"/>
  <c r="G684" i="6"/>
  <c r="G685" i="6"/>
  <c r="G686" i="6"/>
  <c r="G687" i="6"/>
  <c r="G688" i="6"/>
  <c r="G689" i="6"/>
  <c r="G690" i="6"/>
  <c r="G691" i="6"/>
  <c r="G692" i="6"/>
  <c r="G693" i="6"/>
  <c r="G694" i="6"/>
  <c r="G695" i="6"/>
  <c r="G696" i="6"/>
  <c r="G697" i="6"/>
  <c r="G698" i="6"/>
  <c r="G699" i="6"/>
  <c r="G700" i="6"/>
  <c r="G701" i="6"/>
  <c r="G702" i="6"/>
  <c r="G703" i="6"/>
  <c r="G704" i="6"/>
  <c r="G705" i="6"/>
  <c r="G706" i="6"/>
  <c r="G707" i="6"/>
  <c r="G708" i="6"/>
  <c r="G709" i="6"/>
  <c r="G710" i="6"/>
  <c r="G711" i="6"/>
  <c r="G712" i="6"/>
  <c r="G713" i="6"/>
  <c r="G714" i="6"/>
  <c r="G715" i="6"/>
  <c r="G716" i="6"/>
  <c r="G717" i="6"/>
  <c r="G718" i="6"/>
  <c r="G719" i="6"/>
  <c r="G720" i="6"/>
  <c r="G721" i="6"/>
  <c r="G722" i="6"/>
  <c r="G723" i="6"/>
  <c r="G724" i="6"/>
  <c r="G725" i="6"/>
  <c r="G726" i="6"/>
  <c r="G727" i="6"/>
  <c r="G728" i="6"/>
  <c r="G729" i="6"/>
  <c r="G730" i="6"/>
  <c r="G731" i="6"/>
  <c r="G732" i="6"/>
  <c r="G733" i="6"/>
  <c r="G734" i="6"/>
  <c r="G735" i="6"/>
  <c r="G736" i="6"/>
  <c r="G737" i="6"/>
  <c r="G738" i="6"/>
  <c r="G739" i="6"/>
  <c r="G740" i="6"/>
  <c r="G741" i="6"/>
  <c r="G742" i="6"/>
  <c r="G743" i="6"/>
  <c r="G744" i="6"/>
  <c r="G745" i="6"/>
  <c r="G746" i="6"/>
  <c r="G747" i="6"/>
  <c r="G748" i="6"/>
  <c r="G749" i="6"/>
  <c r="G750" i="6"/>
  <c r="G751" i="6"/>
  <c r="G752" i="6"/>
  <c r="G753" i="6"/>
  <c r="G754" i="6"/>
  <c r="G755" i="6"/>
  <c r="G756" i="6"/>
  <c r="G757" i="6"/>
  <c r="G758" i="6"/>
  <c r="G759" i="6"/>
  <c r="G760" i="6"/>
  <c r="G761" i="6"/>
  <c r="G762" i="6"/>
  <c r="G763" i="6"/>
  <c r="G764" i="6"/>
  <c r="G765" i="6"/>
  <c r="G766" i="6"/>
  <c r="G767" i="6"/>
  <c r="G768" i="6"/>
  <c r="G769" i="6"/>
  <c r="G770" i="6"/>
  <c r="G771" i="6"/>
  <c r="G772" i="6"/>
  <c r="G773" i="6"/>
  <c r="G774" i="6"/>
  <c r="G775" i="6"/>
  <c r="G776" i="6"/>
  <c r="G777" i="6"/>
  <c r="G778" i="6"/>
  <c r="G779" i="6"/>
  <c r="G780" i="6"/>
  <c r="G781" i="6"/>
  <c r="G782" i="6"/>
  <c r="G783" i="6"/>
  <c r="G784" i="6"/>
  <c r="G785" i="6"/>
  <c r="G786" i="6"/>
  <c r="G787" i="6"/>
  <c r="G788" i="6"/>
  <c r="G789" i="6"/>
  <c r="G790" i="6"/>
  <c r="G791" i="6"/>
  <c r="G792" i="6"/>
  <c r="G793" i="6"/>
  <c r="G794" i="6"/>
  <c r="G795" i="6"/>
  <c r="G796" i="6"/>
  <c r="G797" i="6"/>
  <c r="G798" i="6"/>
  <c r="G799" i="6"/>
  <c r="G800" i="6"/>
  <c r="G801" i="6"/>
  <c r="G802" i="6"/>
  <c r="G803" i="6"/>
  <c r="G804" i="6"/>
  <c r="G805" i="6"/>
  <c r="G806" i="6"/>
  <c r="G807" i="6"/>
  <c r="G808" i="6"/>
  <c r="G809" i="6"/>
  <c r="G810" i="6"/>
  <c r="G811" i="6"/>
  <c r="G812" i="6"/>
  <c r="G813" i="6"/>
  <c r="G814" i="6"/>
  <c r="G815" i="6"/>
  <c r="G816" i="6"/>
  <c r="G817" i="6"/>
  <c r="G818" i="6"/>
  <c r="G819" i="6"/>
  <c r="G820" i="6"/>
  <c r="G821" i="6"/>
  <c r="G822" i="6"/>
  <c r="G823" i="6"/>
  <c r="G824" i="6"/>
  <c r="G825" i="6"/>
  <c r="G826" i="6"/>
  <c r="G827" i="6"/>
  <c r="G828" i="6"/>
  <c r="G829" i="6"/>
  <c r="G830" i="6"/>
  <c r="G831" i="6"/>
  <c r="G832" i="6"/>
  <c r="G833" i="6"/>
  <c r="G834" i="6"/>
  <c r="G835" i="6"/>
  <c r="G836" i="6"/>
  <c r="G837" i="6"/>
  <c r="G838" i="6"/>
  <c r="G839" i="6"/>
  <c r="G840" i="6"/>
  <c r="G841" i="6"/>
  <c r="G842" i="6"/>
  <c r="G843" i="6"/>
  <c r="G844" i="6"/>
  <c r="G845" i="6"/>
  <c r="G846" i="6"/>
  <c r="G847" i="6"/>
  <c r="G848" i="6"/>
  <c r="G849" i="6"/>
  <c r="G850" i="6"/>
  <c r="G851" i="6"/>
  <c r="G852" i="6"/>
  <c r="G853" i="6"/>
  <c r="G854" i="6"/>
  <c r="G855" i="6"/>
  <c r="G856" i="6"/>
  <c r="G857" i="6"/>
  <c r="G858" i="6"/>
  <c r="G859" i="6"/>
  <c r="G860" i="6"/>
  <c r="G861" i="6"/>
  <c r="G862" i="6"/>
  <c r="G863" i="6"/>
  <c r="G864" i="6"/>
  <c r="G865" i="6"/>
  <c r="G866" i="6"/>
  <c r="G867" i="6"/>
  <c r="G868" i="6"/>
  <c r="G869" i="6"/>
  <c r="G870" i="6"/>
  <c r="G871" i="6"/>
  <c r="G872" i="6"/>
  <c r="G873" i="6"/>
  <c r="G874" i="6"/>
  <c r="G875" i="6"/>
  <c r="G876" i="6"/>
  <c r="G877" i="6"/>
  <c r="G878" i="6"/>
  <c r="G879" i="6"/>
  <c r="G880" i="6"/>
  <c r="G881" i="6"/>
  <c r="G882" i="6"/>
  <c r="G883" i="6"/>
  <c r="G884" i="6"/>
  <c r="G885" i="6"/>
  <c r="G886" i="6"/>
  <c r="G887" i="6"/>
  <c r="G888" i="6"/>
  <c r="G889" i="6"/>
  <c r="G890" i="6"/>
  <c r="G891" i="6"/>
  <c r="G892" i="6"/>
  <c r="G893" i="6"/>
  <c r="G894" i="6"/>
  <c r="G895" i="6"/>
  <c r="G896" i="6"/>
  <c r="G897" i="6"/>
  <c r="G898" i="6"/>
  <c r="G899" i="6"/>
  <c r="G900" i="6"/>
  <c r="G901" i="6"/>
  <c r="G902" i="6"/>
  <c r="G903" i="6"/>
  <c r="G904" i="6"/>
  <c r="G905" i="6"/>
  <c r="G906" i="6"/>
  <c r="G907" i="6"/>
  <c r="G908" i="6"/>
  <c r="G909" i="6"/>
  <c r="G910" i="6"/>
  <c r="G911" i="6"/>
  <c r="G912" i="6"/>
  <c r="G913" i="6"/>
  <c r="G914" i="6"/>
  <c r="G915" i="6"/>
  <c r="G916" i="6"/>
  <c r="G917" i="6"/>
  <c r="G918" i="6"/>
  <c r="G919" i="6"/>
  <c r="G920" i="6"/>
  <c r="G921" i="6"/>
  <c r="G922" i="6"/>
  <c r="G923" i="6"/>
  <c r="G924" i="6"/>
  <c r="G925" i="6"/>
  <c r="G926" i="6"/>
  <c r="G927" i="6"/>
  <c r="G928" i="6"/>
  <c r="G929" i="6"/>
  <c r="G930" i="6"/>
  <c r="G931" i="6"/>
  <c r="G932" i="6"/>
  <c r="G933" i="6"/>
  <c r="G934" i="6"/>
  <c r="G935" i="6"/>
  <c r="G936" i="6"/>
  <c r="G937" i="6"/>
  <c r="G938" i="6"/>
  <c r="G939" i="6"/>
  <c r="G940" i="6"/>
  <c r="G941" i="6"/>
  <c r="G942" i="6"/>
  <c r="G943" i="6"/>
  <c r="G944" i="6"/>
  <c r="G945" i="6"/>
  <c r="G946" i="6"/>
  <c r="G947" i="6"/>
  <c r="G948" i="6"/>
  <c r="G949" i="6"/>
  <c r="G950" i="6"/>
  <c r="G951" i="6"/>
  <c r="G952" i="6"/>
  <c r="G953" i="6"/>
  <c r="G954" i="6"/>
  <c r="G955" i="6"/>
  <c r="G956" i="6"/>
  <c r="G957" i="6"/>
  <c r="G958" i="6"/>
  <c r="G959" i="6"/>
  <c r="G960" i="6"/>
  <c r="G961" i="6"/>
  <c r="G962" i="6"/>
  <c r="G963" i="6"/>
  <c r="G964" i="6"/>
  <c r="G965" i="6"/>
  <c r="G966" i="6"/>
  <c r="G967" i="6"/>
  <c r="G968" i="6"/>
  <c r="G969" i="6"/>
  <c r="G970" i="6"/>
  <c r="G971" i="6"/>
  <c r="G972" i="6"/>
  <c r="G973" i="6"/>
  <c r="G974" i="6"/>
  <c r="G975" i="6"/>
  <c r="G976" i="6"/>
  <c r="G977" i="6"/>
  <c r="G978" i="6"/>
  <c r="G979" i="6"/>
  <c r="G980" i="6"/>
  <c r="G981" i="6"/>
  <c r="G982" i="6"/>
  <c r="G983" i="6"/>
  <c r="G984" i="6"/>
  <c r="G985" i="6"/>
  <c r="G986" i="6"/>
  <c r="G987" i="6"/>
  <c r="G988" i="6"/>
  <c r="G989" i="6"/>
  <c r="G990" i="6"/>
  <c r="G991" i="6"/>
  <c r="G992" i="6"/>
  <c r="G993" i="6"/>
  <c r="G994" i="6"/>
  <c r="G995" i="6"/>
  <c r="G996" i="6"/>
  <c r="G997" i="6"/>
  <c r="G998" i="6"/>
  <c r="G999" i="6"/>
  <c r="G1000" i="6"/>
  <c r="G1001" i="6"/>
  <c r="G1002" i="6"/>
  <c r="G1003" i="6"/>
  <c r="G1004" i="6"/>
  <c r="G1005" i="6"/>
  <c r="G1006" i="6"/>
  <c r="G1007" i="6"/>
  <c r="G1008" i="6"/>
  <c r="G1009" i="6"/>
  <c r="G1010" i="6"/>
  <c r="G1011" i="6"/>
  <c r="G1012" i="6"/>
  <c r="G1013" i="6"/>
  <c r="G1014" i="6"/>
  <c r="G1015" i="6"/>
  <c r="G1016" i="6"/>
  <c r="G1017" i="6"/>
  <c r="G1018" i="6"/>
  <c r="G1019" i="6"/>
  <c r="G1020" i="6"/>
  <c r="G1021" i="6"/>
  <c r="G1022" i="6"/>
  <c r="G1023" i="6"/>
  <c r="G1024" i="6"/>
  <c r="G1025" i="6"/>
  <c r="G1026" i="6"/>
  <c r="G1027" i="6"/>
  <c r="G1028" i="6"/>
  <c r="G1029" i="6"/>
  <c r="G1030" i="6"/>
  <c r="G1031" i="6"/>
  <c r="G1032" i="6"/>
  <c r="G1033" i="6"/>
  <c r="G1034" i="6"/>
  <c r="G1035" i="6"/>
  <c r="G1036" i="6"/>
  <c r="G1037" i="6"/>
  <c r="G1038" i="6"/>
  <c r="G1039" i="6"/>
  <c r="G1040" i="6"/>
  <c r="G1041" i="6"/>
  <c r="G1042" i="6"/>
  <c r="G1043" i="6"/>
  <c r="G1044" i="6"/>
  <c r="G1045" i="6"/>
  <c r="G1046" i="6"/>
  <c r="G1047" i="6"/>
  <c r="G1048" i="6"/>
  <c r="G1049" i="6"/>
  <c r="G1050" i="6"/>
  <c r="G1051" i="6"/>
  <c r="G1052" i="6"/>
  <c r="G1053" i="6"/>
  <c r="G1054" i="6"/>
  <c r="G1055" i="6"/>
  <c r="G1056" i="6"/>
  <c r="G1057" i="6"/>
  <c r="G1058" i="6"/>
  <c r="G1059" i="6"/>
  <c r="G1060" i="6"/>
  <c r="G1061" i="6"/>
  <c r="G1062" i="6"/>
  <c r="G1063" i="6"/>
  <c r="G1064" i="6"/>
  <c r="G1065" i="6"/>
  <c r="G1066" i="6"/>
  <c r="G1067" i="6"/>
  <c r="G1068" i="6"/>
  <c r="G1069" i="6"/>
  <c r="G1070" i="6"/>
  <c r="G1071" i="6"/>
  <c r="G1072" i="6"/>
  <c r="G1073" i="6"/>
  <c r="G1074" i="6"/>
  <c r="G1075" i="6"/>
  <c r="G1076" i="6"/>
  <c r="G1077" i="6"/>
  <c r="G1078" i="6"/>
  <c r="G1079" i="6"/>
  <c r="G1080" i="6"/>
  <c r="G1081" i="6"/>
  <c r="G1082" i="6"/>
  <c r="G1083" i="6"/>
  <c r="G1084" i="6"/>
  <c r="G1085" i="6"/>
  <c r="G1086" i="6"/>
  <c r="G1087" i="6"/>
  <c r="G1088" i="6"/>
  <c r="G1089" i="6"/>
  <c r="G1090" i="6"/>
  <c r="G1091" i="6"/>
  <c r="G1092" i="6"/>
  <c r="G1093" i="6"/>
  <c r="G1094" i="6"/>
  <c r="G1095" i="6"/>
  <c r="G1096" i="6"/>
  <c r="G1097" i="6"/>
  <c r="G1098" i="6"/>
  <c r="G1099" i="6"/>
  <c r="G1100" i="6"/>
  <c r="G1101" i="6"/>
  <c r="G1102" i="6"/>
  <c r="G1103" i="6"/>
  <c r="G1104" i="6"/>
  <c r="G1105" i="6"/>
  <c r="G1106" i="6"/>
  <c r="G1107" i="6"/>
  <c r="G1108" i="6"/>
  <c r="G1109" i="6"/>
  <c r="G1110" i="6"/>
  <c r="G1111" i="6"/>
  <c r="G1112" i="6"/>
  <c r="G1113" i="6"/>
  <c r="G1114" i="6"/>
  <c r="G1115" i="6"/>
  <c r="G1116" i="6"/>
  <c r="G1117" i="6"/>
  <c r="G1118" i="6"/>
  <c r="G1119" i="6"/>
  <c r="G1120" i="6"/>
  <c r="G1121" i="6"/>
  <c r="G1122" i="6"/>
  <c r="G1123" i="6"/>
  <c r="G1124" i="6"/>
  <c r="G1125" i="6"/>
  <c r="G1126" i="6"/>
  <c r="G1127" i="6"/>
  <c r="G1128" i="6"/>
  <c r="G1129" i="6"/>
  <c r="G1130" i="6"/>
  <c r="G1131" i="6"/>
  <c r="G1132" i="6"/>
  <c r="G1133" i="6"/>
  <c r="G1134" i="6"/>
  <c r="G1135" i="6"/>
  <c r="G1136" i="6"/>
  <c r="G1137" i="6"/>
  <c r="G1138" i="6"/>
  <c r="G1139" i="6"/>
  <c r="G1140" i="6"/>
  <c r="G1141" i="6"/>
  <c r="G1142" i="6"/>
  <c r="G1143" i="6"/>
  <c r="G1144" i="6"/>
  <c r="G1145" i="6"/>
  <c r="G1146" i="6"/>
  <c r="G1147" i="6"/>
  <c r="G1148" i="6"/>
  <c r="G1149" i="6"/>
  <c r="G1150" i="6"/>
  <c r="G1151" i="6"/>
  <c r="G1152" i="6"/>
  <c r="G1153" i="6"/>
  <c r="G1154" i="6"/>
  <c r="G1155" i="6"/>
  <c r="G1156" i="6"/>
  <c r="G1157" i="6"/>
  <c r="G1158" i="6"/>
  <c r="G1159" i="6"/>
  <c r="G1160" i="6"/>
  <c r="G1161" i="6"/>
  <c r="G1162" i="6"/>
  <c r="G1163" i="6"/>
  <c r="G1164" i="6"/>
  <c r="G1165" i="6"/>
  <c r="G1166" i="6"/>
  <c r="G1167" i="6"/>
  <c r="G1168" i="6"/>
  <c r="G1169" i="6"/>
  <c r="G1170" i="6"/>
  <c r="G1171" i="6"/>
  <c r="G1172" i="6"/>
  <c r="G1173" i="6"/>
  <c r="G1174" i="6"/>
  <c r="G1175" i="6"/>
  <c r="G1176" i="6"/>
  <c r="G1177" i="6"/>
  <c r="G1178" i="6"/>
  <c r="G1179" i="6"/>
  <c r="G1180" i="6"/>
  <c r="G1181" i="6"/>
  <c r="G1182" i="6"/>
  <c r="G1183" i="6"/>
  <c r="G1184" i="6"/>
  <c r="G1185" i="6"/>
  <c r="G1186" i="6"/>
  <c r="G1187" i="6"/>
  <c r="G1188" i="6"/>
  <c r="G1189" i="6"/>
  <c r="G1190" i="6"/>
  <c r="G1191" i="6"/>
  <c r="G1192" i="6"/>
  <c r="G1193" i="6"/>
  <c r="G1194" i="6"/>
  <c r="G1195" i="6"/>
  <c r="G1196" i="6"/>
  <c r="G1197" i="6"/>
  <c r="G1198" i="6"/>
  <c r="G1199" i="6"/>
  <c r="G1200" i="6"/>
  <c r="G1201" i="6"/>
  <c r="G1202" i="6"/>
  <c r="G1203" i="6"/>
  <c r="G1204" i="6"/>
  <c r="G1205" i="6"/>
  <c r="G1206" i="6"/>
  <c r="G1207" i="6"/>
  <c r="G1208" i="6"/>
  <c r="G1209" i="6"/>
  <c r="G1210" i="6"/>
  <c r="G1211" i="6"/>
  <c r="G1212" i="6"/>
  <c r="G1213" i="6"/>
  <c r="G1214" i="6"/>
  <c r="G1215" i="6"/>
  <c r="G1216" i="6"/>
  <c r="G1217" i="6"/>
  <c r="G1218" i="6"/>
  <c r="G1219" i="6"/>
  <c r="G1220" i="6"/>
  <c r="G1221" i="6"/>
  <c r="G1222" i="6"/>
  <c r="G1223" i="6"/>
  <c r="G1224" i="6"/>
  <c r="G1225" i="6"/>
  <c r="G1226" i="6"/>
  <c r="G1227" i="6"/>
  <c r="G1228" i="6"/>
  <c r="G1229" i="6"/>
  <c r="G1230" i="6"/>
  <c r="G1231" i="6"/>
  <c r="G1232" i="6"/>
  <c r="G1233" i="6"/>
  <c r="G1234" i="6"/>
  <c r="G1235" i="6"/>
  <c r="G1236" i="6"/>
  <c r="G1237" i="6"/>
  <c r="G1238" i="6"/>
  <c r="G1239" i="6"/>
  <c r="G1240" i="6"/>
  <c r="G1241" i="6"/>
  <c r="G1242" i="6"/>
  <c r="G1243" i="6"/>
  <c r="G1244" i="6"/>
  <c r="G1245" i="6"/>
  <c r="G1246" i="6"/>
  <c r="G1247" i="6"/>
  <c r="G1248" i="6"/>
  <c r="G1249" i="6"/>
  <c r="G1250" i="6"/>
  <c r="G1251" i="6"/>
  <c r="G1252" i="6"/>
  <c r="G1253" i="6"/>
  <c r="G1254" i="6"/>
  <c r="G1255" i="6"/>
  <c r="G1256" i="6"/>
  <c r="G1257" i="6"/>
  <c r="G1258" i="6"/>
  <c r="G1259" i="6"/>
  <c r="G1260" i="6"/>
  <c r="G1261" i="6"/>
  <c r="G1262" i="6"/>
  <c r="G1263" i="6"/>
  <c r="G1264" i="6"/>
  <c r="G1265" i="6"/>
  <c r="G1266" i="6"/>
  <c r="G1267" i="6"/>
  <c r="G1268" i="6"/>
  <c r="G1269" i="6"/>
  <c r="G1270" i="6"/>
  <c r="G1271" i="6"/>
  <c r="G1272" i="6"/>
  <c r="G1273" i="6"/>
  <c r="G1274" i="6"/>
  <c r="G1275" i="6"/>
  <c r="G1276" i="6"/>
  <c r="G1277" i="6"/>
  <c r="G1278" i="6"/>
  <c r="G1279" i="6"/>
  <c r="G1280" i="6"/>
  <c r="G1281" i="6"/>
  <c r="G1282" i="6"/>
  <c r="G1283" i="6"/>
  <c r="G1284" i="6"/>
  <c r="G1285" i="6"/>
  <c r="G1286" i="6"/>
  <c r="G1287" i="6"/>
  <c r="G1288" i="6"/>
  <c r="G1289" i="6"/>
  <c r="G1290" i="6"/>
  <c r="G1291" i="6"/>
  <c r="G1292" i="6"/>
  <c r="G1293" i="6"/>
  <c r="G1294" i="6"/>
  <c r="G1295" i="6"/>
  <c r="G1296" i="6"/>
  <c r="G1297" i="6"/>
  <c r="G1298" i="6"/>
  <c r="G1299" i="6"/>
  <c r="G1300" i="6"/>
  <c r="G1301" i="6"/>
  <c r="G1302" i="6"/>
  <c r="G1303" i="6"/>
  <c r="G1304" i="6"/>
  <c r="G1305" i="6"/>
  <c r="G1306" i="6"/>
  <c r="G1307" i="6"/>
  <c r="G1308" i="6"/>
  <c r="G1309" i="6"/>
  <c r="G1310" i="6"/>
  <c r="G1311" i="6"/>
  <c r="G1312" i="6"/>
  <c r="G1313" i="6"/>
  <c r="G1314" i="6"/>
  <c r="G1315" i="6"/>
  <c r="G1316" i="6"/>
  <c r="G1317" i="6"/>
  <c r="G1318" i="6"/>
  <c r="G1319" i="6"/>
  <c r="G1320" i="6"/>
  <c r="G1321" i="6"/>
  <c r="G1322" i="6"/>
  <c r="G1323" i="6"/>
  <c r="G1324" i="6"/>
  <c r="G1325" i="6"/>
  <c r="G1326" i="6"/>
  <c r="G1327" i="6"/>
  <c r="G1328" i="6"/>
  <c r="G1329" i="6"/>
  <c r="G1330" i="6"/>
  <c r="G1331" i="6"/>
  <c r="G1332" i="6"/>
  <c r="G1333" i="6"/>
  <c r="G1334" i="6"/>
  <c r="G1335" i="6"/>
  <c r="G1336" i="6"/>
  <c r="G1337" i="6"/>
  <c r="G1338" i="6"/>
  <c r="G1339" i="6"/>
  <c r="G1340" i="6"/>
  <c r="G1341" i="6"/>
  <c r="G1342" i="6"/>
  <c r="G1343" i="6"/>
  <c r="G1344" i="6"/>
  <c r="G1345" i="6"/>
  <c r="G1346" i="6"/>
  <c r="G1347" i="6"/>
  <c r="G1348" i="6"/>
  <c r="G1349" i="6"/>
  <c r="G1350" i="6"/>
  <c r="G1351" i="6"/>
  <c r="G1352" i="6"/>
  <c r="G1353" i="6"/>
  <c r="G1354" i="6"/>
  <c r="G1355" i="6"/>
  <c r="G1356" i="6"/>
  <c r="G1357" i="6"/>
  <c r="G1358" i="6"/>
  <c r="G1359" i="6"/>
  <c r="G1360" i="6"/>
  <c r="G1361" i="6"/>
  <c r="G1362" i="6"/>
  <c r="G1363" i="6"/>
  <c r="G1364" i="6"/>
  <c r="G1365" i="6"/>
  <c r="G1366" i="6"/>
  <c r="G1367" i="6"/>
  <c r="G1368" i="6"/>
  <c r="G1369" i="6"/>
  <c r="G1370" i="6"/>
  <c r="G1371" i="6"/>
  <c r="G1372" i="6"/>
  <c r="G1373" i="6"/>
  <c r="G1374" i="6"/>
  <c r="G1375" i="6"/>
  <c r="G1376" i="6"/>
  <c r="G1377" i="6"/>
  <c r="G1378" i="6"/>
  <c r="G1379" i="6"/>
  <c r="G1380" i="6"/>
  <c r="G1381" i="6"/>
  <c r="G1382" i="6"/>
  <c r="G1383" i="6"/>
  <c r="G1384" i="6"/>
  <c r="G1385" i="6"/>
  <c r="G1386" i="6"/>
  <c r="G1387" i="6"/>
  <c r="G1388" i="6"/>
  <c r="G1389" i="6"/>
  <c r="G1390" i="6"/>
  <c r="G1391" i="6"/>
  <c r="G1392" i="6"/>
  <c r="G1393" i="6"/>
  <c r="G1394" i="6"/>
  <c r="G1395" i="6"/>
  <c r="G1396" i="6"/>
  <c r="G1397" i="6"/>
  <c r="G1398" i="6"/>
  <c r="G1399" i="6"/>
  <c r="G1400" i="6"/>
  <c r="G1401" i="6"/>
  <c r="G1402" i="6"/>
  <c r="G1403" i="6"/>
  <c r="G1404" i="6"/>
  <c r="G1405" i="6"/>
  <c r="G1406" i="6"/>
  <c r="G1407" i="6"/>
  <c r="G1408" i="6"/>
  <c r="G1409" i="6"/>
  <c r="G1410" i="6"/>
  <c r="G1411" i="6"/>
  <c r="G1412" i="6"/>
  <c r="G1413" i="6"/>
  <c r="G1414" i="6"/>
  <c r="G1415" i="6"/>
  <c r="G1416" i="6"/>
  <c r="G1417" i="6"/>
  <c r="G1418" i="6"/>
  <c r="G1419" i="6"/>
  <c r="G1420" i="6"/>
  <c r="G1421" i="6"/>
  <c r="G1422" i="6"/>
  <c r="G1423" i="6"/>
  <c r="G1424" i="6"/>
  <c r="G1425" i="6"/>
  <c r="G1426" i="6"/>
  <c r="G1427" i="6"/>
  <c r="G1428" i="6"/>
  <c r="G1429" i="6"/>
  <c r="G1430" i="6"/>
  <c r="G1431" i="6"/>
  <c r="G1432" i="6"/>
  <c r="G1433" i="6"/>
  <c r="G1434" i="6"/>
  <c r="G1435" i="6"/>
  <c r="G1436" i="6"/>
  <c r="G1437" i="6"/>
  <c r="G1438" i="6"/>
  <c r="G1439" i="6"/>
  <c r="G1440" i="6"/>
  <c r="G1441" i="6"/>
  <c r="G1442" i="6"/>
  <c r="G1443" i="6"/>
  <c r="G1444" i="6"/>
  <c r="G1445" i="6"/>
  <c r="G1446" i="6"/>
  <c r="G1984" i="6"/>
  <c r="G1985" i="6"/>
  <c r="G1986" i="6"/>
  <c r="G1987" i="6"/>
  <c r="G1988" i="6"/>
  <c r="G1989" i="6"/>
  <c r="G1990" i="6"/>
  <c r="G1991" i="6"/>
  <c r="G1992" i="6"/>
  <c r="G1993" i="6"/>
  <c r="G1994" i="6"/>
  <c r="G1995" i="6"/>
  <c r="G1996" i="6"/>
  <c r="G1997" i="6"/>
  <c r="G1998" i="6"/>
  <c r="G1999" i="6"/>
  <c r="G2000" i="6"/>
  <c r="G2001" i="6"/>
  <c r="G2002" i="6"/>
  <c r="G2003" i="6"/>
  <c r="G2004" i="6"/>
  <c r="G2005" i="6"/>
  <c r="G2006" i="6"/>
  <c r="G2007" i="6"/>
  <c r="G2008" i="6"/>
  <c r="G2009" i="6"/>
  <c r="G2010" i="6"/>
  <c r="G2011" i="6"/>
  <c r="G2012" i="6"/>
  <c r="G2013" i="6"/>
  <c r="G2014" i="6"/>
  <c r="G2015" i="6"/>
  <c r="G2016" i="6"/>
  <c r="G2017" i="6"/>
  <c r="G2018" i="6"/>
  <c r="G2019" i="6"/>
  <c r="G2020" i="6"/>
  <c r="G2021" i="6"/>
  <c r="G2022" i="6"/>
  <c r="G2023" i="6"/>
  <c r="G2024" i="6"/>
  <c r="G2025" i="6"/>
  <c r="G2026" i="6"/>
  <c r="G2027" i="6"/>
  <c r="G2028" i="6"/>
  <c r="G2029" i="6"/>
  <c r="G2030" i="6"/>
  <c r="G2031" i="6"/>
  <c r="G2032" i="6"/>
  <c r="G2033" i="6"/>
  <c r="G2034" i="6"/>
  <c r="G2035" i="6"/>
  <c r="G2036" i="6"/>
  <c r="G2037" i="6"/>
  <c r="G2038" i="6"/>
  <c r="G2039" i="6"/>
  <c r="G2040" i="6"/>
  <c r="G2041" i="6"/>
  <c r="G2042" i="6"/>
  <c r="G2043" i="6"/>
  <c r="G2044" i="6"/>
  <c r="G2045" i="6"/>
  <c r="G2046" i="6"/>
  <c r="G2047" i="6"/>
  <c r="G2048" i="6"/>
  <c r="G2049" i="6"/>
  <c r="G2050" i="6"/>
  <c r="G2051" i="6"/>
  <c r="G2052" i="6"/>
  <c r="G2053" i="6"/>
  <c r="G2054" i="6"/>
  <c r="G2055" i="6"/>
  <c r="G2056" i="6"/>
  <c r="G2057" i="6"/>
  <c r="G2058" i="6"/>
  <c r="G2059" i="6"/>
  <c r="G2060" i="6"/>
  <c r="G2061" i="6"/>
  <c r="G2062" i="6"/>
  <c r="G2063" i="6"/>
  <c r="G2064" i="6"/>
  <c r="G2065" i="6"/>
  <c r="G2066" i="6"/>
  <c r="G2067" i="6"/>
  <c r="G2068" i="6"/>
  <c r="G2069" i="6"/>
  <c r="G2070" i="6"/>
  <c r="G2071" i="6"/>
  <c r="G2072" i="6"/>
  <c r="G2073" i="6"/>
  <c r="G2074" i="6"/>
  <c r="G2075" i="6"/>
  <c r="G2076" i="6"/>
  <c r="G2077" i="6"/>
  <c r="G2078" i="6"/>
  <c r="G2079" i="6"/>
  <c r="G2080" i="6"/>
  <c r="G2081" i="6"/>
  <c r="G2082" i="6"/>
  <c r="G2083" i="6"/>
  <c r="G2084" i="6"/>
  <c r="G2085" i="6"/>
  <c r="G2086" i="6"/>
  <c r="G2087" i="6"/>
  <c r="G2088" i="6"/>
  <c r="G2089" i="6"/>
  <c r="G2090" i="6"/>
  <c r="G2091" i="6"/>
  <c r="G2092" i="6"/>
  <c r="G2093" i="6"/>
  <c r="G2094" i="6"/>
  <c r="G2095" i="6"/>
  <c r="G2096" i="6"/>
  <c r="G2097" i="6"/>
  <c r="G2098" i="6"/>
  <c r="G2099" i="6"/>
  <c r="G2100" i="6"/>
  <c r="G2101" i="6"/>
  <c r="G2102" i="6"/>
  <c r="G2103" i="6"/>
  <c r="G2104" i="6"/>
  <c r="G2105" i="6"/>
  <c r="G2106" i="6"/>
  <c r="G2107" i="6"/>
  <c r="G2108" i="6"/>
  <c r="G2109" i="6"/>
  <c r="G2110" i="6"/>
  <c r="G2111" i="6"/>
  <c r="G2112" i="6"/>
  <c r="G2113" i="6"/>
  <c r="G2114" i="6"/>
  <c r="G2115" i="6"/>
  <c r="G2116" i="6"/>
  <c r="G2117" i="6"/>
  <c r="G2118" i="6"/>
  <c r="G2119" i="6"/>
  <c r="G2120" i="6"/>
  <c r="G2121" i="6"/>
  <c r="G2122" i="6"/>
  <c r="P2135" i="6"/>
  <c r="P2136" i="6"/>
  <c r="P2137" i="6"/>
  <c r="P2138" i="6"/>
  <c r="P2139" i="6"/>
  <c r="P2140" i="6"/>
  <c r="P2141" i="6"/>
  <c r="P2142" i="6"/>
  <c r="P2143" i="6"/>
  <c r="P2144" i="6"/>
  <c r="P2145" i="6"/>
  <c r="P2146" i="6"/>
  <c r="P2147" i="6"/>
  <c r="P2148" i="6"/>
  <c r="P2149" i="6"/>
  <c r="P2150" i="6"/>
  <c r="P2151" i="6"/>
  <c r="P2152" i="6"/>
  <c r="P2153" i="6"/>
  <c r="P2154" i="6"/>
  <c r="P2155" i="6"/>
  <c r="P2156" i="6"/>
  <c r="P2157" i="6"/>
  <c r="P2158" i="6"/>
  <c r="P2159" i="6"/>
  <c r="P2160" i="6"/>
  <c r="P2161" i="6"/>
  <c r="P2162" i="6"/>
  <c r="P2163" i="6"/>
  <c r="P2164" i="6"/>
  <c r="P2165" i="6"/>
  <c r="P2166" i="6"/>
  <c r="P2167" i="6"/>
  <c r="P2168" i="6"/>
  <c r="P2169" i="6"/>
  <c r="P2170" i="6"/>
  <c r="P2171" i="6"/>
  <c r="P2172" i="6"/>
  <c r="P2173" i="6"/>
  <c r="P2174" i="6"/>
  <c r="P2175" i="6"/>
  <c r="P2176" i="6"/>
  <c r="P2177" i="6"/>
  <c r="P2178" i="6"/>
  <c r="P2179" i="6"/>
  <c r="P2180" i="6"/>
  <c r="P2181" i="6"/>
  <c r="P2182" i="6"/>
  <c r="P2183" i="6"/>
  <c r="P2184" i="6"/>
  <c r="P2185" i="6"/>
  <c r="P2186" i="6"/>
  <c r="P2187" i="6"/>
  <c r="P2188" i="6"/>
  <c r="P2189" i="6"/>
  <c r="P2190" i="6"/>
  <c r="P2191" i="6"/>
  <c r="P2192" i="6"/>
  <c r="P2193" i="6"/>
  <c r="P2194" i="6"/>
  <c r="P2195" i="6"/>
  <c r="P2196" i="6"/>
  <c r="P2197" i="6"/>
  <c r="P2198" i="6"/>
  <c r="P2199" i="6"/>
  <c r="P2200" i="6"/>
  <c r="P2201" i="6"/>
  <c r="P2202" i="6"/>
  <c r="P2203" i="6"/>
  <c r="P2204" i="6"/>
  <c r="P2205" i="6"/>
  <c r="P2206" i="6"/>
  <c r="P2207" i="6"/>
  <c r="P2208" i="6"/>
  <c r="P2209" i="6"/>
  <c r="P2210" i="6"/>
  <c r="P2211" i="6"/>
  <c r="P2212" i="6"/>
  <c r="P2213" i="6"/>
  <c r="P2214" i="6"/>
  <c r="P2215" i="6"/>
  <c r="P2216" i="6"/>
  <c r="P2217" i="6"/>
  <c r="P2218" i="6"/>
  <c r="P2219" i="6"/>
  <c r="P2220" i="6"/>
  <c r="P2221" i="6"/>
  <c r="P2222" i="6"/>
  <c r="P2223" i="6"/>
  <c r="P2224" i="6"/>
  <c r="P2225" i="6"/>
  <c r="P2226" i="6"/>
  <c r="P2227" i="6"/>
  <c r="P2228" i="6"/>
  <c r="P2229" i="6"/>
  <c r="P2230" i="6"/>
  <c r="P2231" i="6"/>
  <c r="P2232" i="6"/>
  <c r="P2233" i="6"/>
  <c r="P2234" i="6"/>
  <c r="P2235" i="6"/>
  <c r="P2236" i="6"/>
  <c r="P2237" i="6"/>
  <c r="P2238" i="6"/>
  <c r="P2239" i="6"/>
  <c r="P2240" i="6"/>
  <c r="P2241" i="6"/>
  <c r="P2242" i="6"/>
  <c r="P2243" i="6"/>
  <c r="P2244" i="6"/>
  <c r="P2245" i="6"/>
  <c r="P2246" i="6"/>
  <c r="P2247" i="6"/>
  <c r="P2248" i="6"/>
  <c r="P2249" i="6"/>
  <c r="P2250" i="6"/>
  <c r="P2251" i="6"/>
  <c r="P2252" i="6"/>
  <c r="P2253" i="6"/>
  <c r="P2254" i="6"/>
  <c r="P2255" i="6"/>
  <c r="P2256" i="6"/>
  <c r="P2257" i="6"/>
  <c r="P2258" i="6"/>
  <c r="P2259" i="6"/>
  <c r="P2260" i="6"/>
  <c r="P2261" i="6"/>
  <c r="P2262" i="6"/>
  <c r="P2263" i="6"/>
  <c r="P2264" i="6"/>
  <c r="P2265" i="6"/>
  <c r="P2266" i="6"/>
  <c r="P2267" i="6"/>
  <c r="P2268" i="6"/>
  <c r="P2269" i="6"/>
  <c r="P2270" i="6"/>
  <c r="P2271" i="6"/>
  <c r="P2272" i="6"/>
  <c r="P2273" i="6"/>
  <c r="P2274" i="6"/>
  <c r="P2275" i="6"/>
  <c r="P2276" i="6"/>
  <c r="P2277" i="6"/>
  <c r="P2278" i="6"/>
  <c r="P2279" i="6"/>
  <c r="P2280" i="6"/>
  <c r="P2281" i="6"/>
  <c r="P2282" i="6"/>
  <c r="P2283" i="6"/>
  <c r="P2284" i="6"/>
  <c r="P2285" i="6"/>
  <c r="P2286" i="6"/>
  <c r="P2287" i="6"/>
  <c r="P2288" i="6"/>
  <c r="P2289" i="6"/>
  <c r="P2290" i="6"/>
  <c r="P2291" i="6"/>
  <c r="P2292" i="6"/>
  <c r="P2293" i="6"/>
  <c r="P2294" i="6"/>
  <c r="P2295" i="6"/>
  <c r="P2296" i="6"/>
  <c r="P2297" i="6"/>
  <c r="P2298" i="6"/>
  <c r="P2299" i="6"/>
  <c r="P2300" i="6"/>
  <c r="P2301" i="6"/>
  <c r="P2302" i="6"/>
  <c r="P2123" i="6"/>
  <c r="P2124" i="6"/>
  <c r="P2125" i="6"/>
  <c r="P2126" i="6"/>
  <c r="P2127" i="6"/>
  <c r="P2128" i="6"/>
  <c r="P2129" i="6"/>
  <c r="P2130" i="6"/>
  <c r="P2131" i="6"/>
  <c r="P2132" i="6"/>
  <c r="P2133" i="6"/>
  <c r="P2134" i="6"/>
  <c r="P2122" i="6"/>
  <c r="C1446" i="6"/>
  <c r="C2173" i="6"/>
  <c r="G2173" i="6"/>
  <c r="C2174" i="6"/>
  <c r="G2174" i="6"/>
  <c r="C2175" i="6"/>
  <c r="G2175" i="6"/>
  <c r="C2176" i="6"/>
  <c r="G2176" i="6"/>
  <c r="C2177" i="6"/>
  <c r="G2177" i="6"/>
  <c r="C2178" i="6"/>
  <c r="G2178" i="6"/>
  <c r="C2179" i="6"/>
  <c r="G2179" i="6"/>
  <c r="C2180" i="6"/>
  <c r="G2180" i="6"/>
  <c r="C2181" i="6"/>
  <c r="G2181" i="6"/>
  <c r="C2182" i="6"/>
  <c r="G2182" i="6"/>
  <c r="C2183" i="6"/>
  <c r="G2183" i="6"/>
  <c r="C2184" i="6"/>
  <c r="G2184" i="6"/>
  <c r="C2185" i="6"/>
  <c r="G2185" i="6"/>
  <c r="C2186" i="6"/>
  <c r="G2186" i="6"/>
  <c r="C2187" i="6"/>
  <c r="G2187" i="6"/>
  <c r="C2188" i="6"/>
  <c r="G2188" i="6"/>
  <c r="C2189" i="6"/>
  <c r="G2189" i="6"/>
  <c r="C2190" i="6"/>
  <c r="G2190" i="6"/>
  <c r="C2191" i="6"/>
  <c r="G2191" i="6"/>
  <c r="C2192" i="6"/>
  <c r="G2192" i="6"/>
  <c r="C2193" i="6"/>
  <c r="G2193" i="6"/>
  <c r="C2194" i="6"/>
  <c r="G2194" i="6"/>
  <c r="C2195" i="6"/>
  <c r="G2195" i="6"/>
  <c r="C2196" i="6"/>
  <c r="G2196" i="6"/>
  <c r="C2197" i="6"/>
  <c r="G2197" i="6"/>
  <c r="C2198" i="6"/>
  <c r="G2198" i="6"/>
  <c r="C2199" i="6"/>
  <c r="G2199" i="6"/>
  <c r="C2200" i="6"/>
  <c r="G2200" i="6"/>
  <c r="C2201" i="6"/>
  <c r="G2201" i="6"/>
  <c r="C2202" i="6"/>
  <c r="G2202" i="6"/>
  <c r="C2203" i="6"/>
  <c r="G2203" i="6"/>
  <c r="C2204" i="6"/>
  <c r="G2204" i="6"/>
  <c r="C2205" i="6"/>
  <c r="G2205" i="6"/>
  <c r="C2206" i="6"/>
  <c r="G2206" i="6"/>
  <c r="C2207" i="6"/>
  <c r="G2207" i="6"/>
  <c r="C2208" i="6"/>
  <c r="G2208" i="6"/>
  <c r="C2209" i="6"/>
  <c r="G2209" i="6"/>
  <c r="C2210" i="6"/>
  <c r="G2210" i="6"/>
  <c r="C2211" i="6"/>
  <c r="G2211" i="6"/>
  <c r="C2212" i="6"/>
  <c r="G2212" i="6"/>
  <c r="C2213" i="6"/>
  <c r="G2213" i="6"/>
  <c r="C2214" i="6"/>
  <c r="G2214" i="6"/>
  <c r="C2215" i="6"/>
  <c r="G2215" i="6"/>
  <c r="C2216" i="6"/>
  <c r="G2216" i="6"/>
  <c r="C2217" i="6"/>
  <c r="G2217" i="6"/>
  <c r="C2218" i="6"/>
  <c r="G2218" i="6"/>
  <c r="C2219" i="6"/>
  <c r="G2219" i="6"/>
  <c r="C2220" i="6"/>
  <c r="G2220" i="6"/>
  <c r="C2221" i="6"/>
  <c r="G2221" i="6"/>
  <c r="C2222" i="6"/>
  <c r="G2222" i="6"/>
  <c r="C2223" i="6"/>
  <c r="G2223" i="6"/>
  <c r="C2224" i="6"/>
  <c r="G2224" i="6"/>
  <c r="C2225" i="6"/>
  <c r="G2225" i="6"/>
  <c r="C2226" i="6"/>
  <c r="G2226" i="6"/>
  <c r="C2227" i="6"/>
  <c r="G2227" i="6"/>
  <c r="C2228" i="6"/>
  <c r="G2228" i="6"/>
  <c r="C2229" i="6"/>
  <c r="G2229" i="6"/>
  <c r="C2230" i="6"/>
  <c r="G2230" i="6"/>
  <c r="C2231" i="6"/>
  <c r="G2231" i="6"/>
  <c r="C2232" i="6"/>
  <c r="G2232" i="6"/>
  <c r="C2233" i="6"/>
  <c r="G2233" i="6"/>
  <c r="C2234" i="6"/>
  <c r="G2234" i="6"/>
  <c r="C2235" i="6"/>
  <c r="G2235" i="6"/>
  <c r="C2236" i="6"/>
  <c r="G2236" i="6"/>
  <c r="C2237" i="6"/>
  <c r="G2237" i="6"/>
  <c r="C2238" i="6"/>
  <c r="G2238" i="6"/>
  <c r="C2239" i="6"/>
  <c r="G2239" i="6"/>
  <c r="C2240" i="6"/>
  <c r="G2240" i="6"/>
  <c r="C2241" i="6"/>
  <c r="G2241" i="6"/>
  <c r="C2242" i="6"/>
  <c r="G2242" i="6"/>
  <c r="C2243" i="6"/>
  <c r="G2243" i="6"/>
  <c r="C2244" i="6"/>
  <c r="G2244" i="6"/>
  <c r="C2245" i="6"/>
  <c r="G2245" i="6"/>
  <c r="C2246" i="6"/>
  <c r="G2246" i="6"/>
  <c r="C2247" i="6"/>
  <c r="G2247" i="6"/>
  <c r="C2248" i="6"/>
  <c r="G2248" i="6"/>
  <c r="C2249" i="6"/>
  <c r="G2249" i="6"/>
  <c r="C2250" i="6"/>
  <c r="G2250" i="6"/>
  <c r="C2251" i="6"/>
  <c r="G2251" i="6"/>
  <c r="C2252" i="6"/>
  <c r="G2252" i="6"/>
  <c r="C2253" i="6"/>
  <c r="G2253" i="6"/>
  <c r="C2254" i="6"/>
  <c r="G2254" i="6"/>
  <c r="C2255" i="6"/>
  <c r="G2255" i="6"/>
  <c r="C2256" i="6"/>
  <c r="G2256" i="6"/>
  <c r="C2257" i="6"/>
  <c r="G2257" i="6"/>
  <c r="C2258" i="6"/>
  <c r="G2258" i="6"/>
  <c r="C2259" i="6"/>
  <c r="G2259" i="6"/>
  <c r="C2260" i="6"/>
  <c r="G2260" i="6"/>
  <c r="C2261" i="6"/>
  <c r="G2261" i="6"/>
  <c r="C2262" i="6"/>
  <c r="G2262" i="6"/>
  <c r="C2263" i="6"/>
  <c r="G2263" i="6"/>
  <c r="C2264" i="6"/>
  <c r="G2264" i="6"/>
  <c r="C2265" i="6"/>
  <c r="G2265" i="6"/>
  <c r="C2266" i="6"/>
  <c r="G2266" i="6"/>
  <c r="C2267" i="6"/>
  <c r="G2267" i="6"/>
  <c r="C2268" i="6"/>
  <c r="G2268" i="6"/>
  <c r="C2269" i="6"/>
  <c r="G2269" i="6"/>
  <c r="C2270" i="6"/>
  <c r="G2270" i="6"/>
  <c r="C2271" i="6"/>
  <c r="G2271" i="6"/>
  <c r="C2272" i="6"/>
  <c r="G2272" i="6"/>
  <c r="C2273" i="6"/>
  <c r="G2273" i="6"/>
  <c r="C2274" i="6"/>
  <c r="G2274" i="6"/>
  <c r="C2275" i="6"/>
  <c r="G2275" i="6"/>
  <c r="C2276" i="6"/>
  <c r="G2276" i="6"/>
  <c r="C2277" i="6"/>
  <c r="G2277" i="6"/>
  <c r="C2278" i="6"/>
  <c r="G2278" i="6"/>
  <c r="C2279" i="6"/>
  <c r="G2279" i="6"/>
  <c r="C2280" i="6"/>
  <c r="G2280" i="6"/>
  <c r="C2281" i="6"/>
  <c r="G2281" i="6"/>
  <c r="C2282" i="6"/>
  <c r="G2282" i="6"/>
  <c r="C2283" i="6"/>
  <c r="G2283" i="6"/>
  <c r="C2284" i="6"/>
  <c r="G2284" i="6"/>
  <c r="C2285" i="6"/>
  <c r="G2285" i="6"/>
  <c r="C2286" i="6"/>
  <c r="G2286" i="6"/>
  <c r="C2287" i="6"/>
  <c r="G2287" i="6"/>
  <c r="C2288" i="6"/>
  <c r="G2288" i="6"/>
  <c r="C2289" i="6"/>
  <c r="G2289" i="6"/>
  <c r="C2290" i="6"/>
  <c r="G2290" i="6"/>
  <c r="C2291" i="6"/>
  <c r="G2291" i="6"/>
  <c r="C2292" i="6"/>
  <c r="G2292" i="6"/>
  <c r="C2293" i="6"/>
  <c r="G2293" i="6"/>
  <c r="C2294" i="6"/>
  <c r="G2294" i="6"/>
  <c r="C2295" i="6"/>
  <c r="G2295" i="6"/>
  <c r="C2296" i="6"/>
  <c r="G2296" i="6"/>
  <c r="C2297" i="6"/>
  <c r="G2297" i="6"/>
  <c r="C2298" i="6"/>
  <c r="G2298" i="6"/>
  <c r="C2299" i="6"/>
  <c r="G2299" i="6"/>
  <c r="C2300" i="6"/>
  <c r="G2300" i="6"/>
  <c r="C2301" i="6"/>
  <c r="G2301" i="6"/>
  <c r="C2302" i="6"/>
  <c r="G2302" i="6"/>
  <c r="C1984" i="6"/>
  <c r="C1985" i="6"/>
  <c r="C1986" i="6"/>
  <c r="C1987" i="6"/>
  <c r="C1988" i="6"/>
  <c r="C1989" i="6"/>
  <c r="C1990" i="6"/>
  <c r="C1991" i="6"/>
  <c r="C1992" i="6"/>
  <c r="C1993" i="6"/>
  <c r="C1994" i="6"/>
  <c r="C1995" i="6"/>
  <c r="C1996" i="6"/>
  <c r="C1997" i="6"/>
  <c r="C1998" i="6"/>
  <c r="C1999" i="6"/>
  <c r="C2000" i="6"/>
  <c r="C2001" i="6"/>
  <c r="C2002" i="6"/>
  <c r="C2003" i="6"/>
  <c r="C2004" i="6"/>
  <c r="C2005" i="6"/>
  <c r="C2006" i="6"/>
  <c r="C2007" i="6"/>
  <c r="C2008" i="6"/>
  <c r="C2009" i="6"/>
  <c r="C2010" i="6"/>
  <c r="C2011" i="6"/>
  <c r="C2012" i="6"/>
  <c r="C2013" i="6"/>
  <c r="C2014" i="6"/>
  <c r="C2015" i="6"/>
  <c r="C2016" i="6"/>
  <c r="C2017" i="6"/>
  <c r="C2018" i="6"/>
  <c r="C2019" i="6"/>
  <c r="C2020" i="6"/>
  <c r="C2021" i="6"/>
  <c r="C2022" i="6"/>
  <c r="C2023" i="6"/>
  <c r="C2024" i="6"/>
  <c r="C2025" i="6"/>
  <c r="C2026" i="6"/>
  <c r="C2027" i="6"/>
  <c r="C2028" i="6"/>
  <c r="C2029" i="6"/>
  <c r="C2030" i="6"/>
  <c r="C2031" i="6"/>
  <c r="C2032" i="6"/>
  <c r="C2033" i="6"/>
  <c r="C2034" i="6"/>
  <c r="C2035" i="6"/>
  <c r="C2036" i="6"/>
  <c r="C2037" i="6"/>
  <c r="C2038" i="6"/>
  <c r="C2039" i="6"/>
  <c r="C2040" i="6"/>
  <c r="C2041" i="6"/>
  <c r="C2042" i="6"/>
  <c r="C2043" i="6"/>
  <c r="C2044" i="6"/>
  <c r="C2045" i="6"/>
  <c r="C2046" i="6"/>
  <c r="C2047" i="6"/>
  <c r="C2048" i="6"/>
  <c r="C2049" i="6"/>
  <c r="C2050" i="6"/>
  <c r="C2051" i="6"/>
  <c r="C2052" i="6"/>
  <c r="C2053" i="6"/>
  <c r="C2054" i="6"/>
  <c r="C2055" i="6"/>
  <c r="C2056" i="6"/>
  <c r="C2057" i="6"/>
  <c r="C2058" i="6"/>
  <c r="C2059" i="6"/>
  <c r="C2060" i="6"/>
  <c r="C2061" i="6"/>
  <c r="C2062" i="6"/>
  <c r="C2063" i="6"/>
  <c r="C2064" i="6"/>
  <c r="C2065" i="6"/>
  <c r="C2066" i="6"/>
  <c r="C2067" i="6"/>
  <c r="C2068" i="6"/>
  <c r="C2069" i="6"/>
  <c r="C2070" i="6"/>
  <c r="C2071" i="6"/>
  <c r="C2072" i="6"/>
  <c r="C2073" i="6"/>
  <c r="C2074" i="6"/>
  <c r="C2075" i="6"/>
  <c r="C2076" i="6"/>
  <c r="C2077" i="6"/>
  <c r="C2078" i="6"/>
  <c r="C2079" i="6"/>
  <c r="C2080" i="6"/>
  <c r="C2081" i="6"/>
  <c r="C2082" i="6"/>
  <c r="C2083" i="6"/>
  <c r="C2084" i="6"/>
  <c r="C2085" i="6"/>
  <c r="C2086" i="6"/>
  <c r="C2087" i="6"/>
  <c r="C2088" i="6"/>
  <c r="C2089" i="6"/>
  <c r="C2090" i="6"/>
  <c r="C2091" i="6"/>
  <c r="C2092" i="6"/>
  <c r="C2093" i="6"/>
  <c r="C2094" i="6"/>
  <c r="C2095" i="6"/>
  <c r="C2096" i="6"/>
  <c r="C2097" i="6"/>
  <c r="C2098" i="6"/>
  <c r="C2099" i="6"/>
  <c r="C2100" i="6"/>
  <c r="C2101" i="6"/>
  <c r="C2102" i="6"/>
  <c r="C2103" i="6"/>
  <c r="C2104" i="6"/>
  <c r="C2105" i="6"/>
  <c r="C2106" i="6"/>
  <c r="C2107" i="6"/>
  <c r="C2108" i="6"/>
  <c r="C2109" i="6"/>
  <c r="C2110" i="6"/>
  <c r="C2111" i="6"/>
  <c r="C2112" i="6"/>
  <c r="C2113" i="6"/>
  <c r="C2114" i="6"/>
  <c r="C2115" i="6"/>
  <c r="C2116" i="6"/>
  <c r="C2117" i="6"/>
  <c r="C2118" i="6"/>
  <c r="C2119" i="6"/>
  <c r="C2120" i="6"/>
  <c r="C2121" i="6"/>
  <c r="C2122" i="6"/>
  <c r="C2123" i="6"/>
  <c r="C2124" i="6"/>
  <c r="C2125" i="6"/>
  <c r="C2126" i="6"/>
  <c r="C2127" i="6"/>
  <c r="C2128" i="6"/>
  <c r="C2129" i="6"/>
  <c r="C2130" i="6"/>
  <c r="C2131" i="6"/>
  <c r="C2132" i="6"/>
  <c r="C2133" i="6"/>
  <c r="C2134" i="6"/>
  <c r="C2135" i="6"/>
  <c r="C2136" i="6"/>
  <c r="C2137" i="6"/>
  <c r="C2138" i="6"/>
  <c r="C2139" i="6"/>
  <c r="C2140" i="6"/>
  <c r="C2141" i="6"/>
  <c r="C2142" i="6"/>
  <c r="C2143" i="6"/>
  <c r="C2144" i="6"/>
  <c r="C2145" i="6"/>
  <c r="C2146" i="6"/>
  <c r="C2147" i="6"/>
  <c r="C2148" i="6"/>
  <c r="C2149" i="6"/>
  <c r="C2150" i="6"/>
  <c r="C2151" i="6"/>
  <c r="C2152" i="6"/>
  <c r="C2153" i="6"/>
  <c r="C2154" i="6"/>
  <c r="C2155" i="6"/>
  <c r="C2156" i="6"/>
  <c r="C2157" i="6"/>
  <c r="C2158" i="6"/>
  <c r="C2159" i="6"/>
  <c r="C2160" i="6"/>
  <c r="C2161" i="6"/>
  <c r="C2162" i="6"/>
  <c r="C2163" i="6"/>
  <c r="C2164" i="6"/>
  <c r="C2165" i="6"/>
  <c r="C2166" i="6"/>
  <c r="C2167" i="6"/>
  <c r="C2168" i="6"/>
  <c r="C2169" i="6"/>
  <c r="C2170" i="6"/>
  <c r="C2171" i="6"/>
  <c r="C2172" i="6"/>
  <c r="C2357" i="6"/>
  <c r="C2358" i="6"/>
  <c r="C2359" i="6"/>
  <c r="C2360" i="6"/>
  <c r="C2361" i="6"/>
  <c r="C2362" i="6"/>
  <c r="C2363" i="6"/>
  <c r="C2364" i="6"/>
  <c r="C2365" i="6"/>
  <c r="C2366" i="6"/>
  <c r="C2367" i="6"/>
  <c r="C2368" i="6"/>
  <c r="C2369" i="6"/>
  <c r="C2370" i="6"/>
  <c r="C2371" i="6"/>
  <c r="C2372" i="6"/>
  <c r="C2373" i="6"/>
  <c r="C2374" i="6"/>
  <c r="C2375" i="6"/>
  <c r="C2376" i="6"/>
  <c r="C2377" i="6"/>
  <c r="C2378" i="6"/>
  <c r="C2379" i="6"/>
  <c r="C2380" i="6"/>
  <c r="C2381" i="6"/>
  <c r="C2382" i="6"/>
  <c r="C2383" i="6"/>
  <c r="C2384" i="6"/>
  <c r="C2385" i="6"/>
  <c r="C2386" i="6"/>
  <c r="C2387" i="6"/>
  <c r="C2388" i="6"/>
  <c r="C2389" i="6"/>
  <c r="C2390" i="6"/>
  <c r="C2391" i="6"/>
  <c r="C2392" i="6"/>
  <c r="C2393" i="6"/>
  <c r="C2394" i="6"/>
  <c r="C2395" i="6"/>
  <c r="C2396" i="6"/>
  <c r="C2397" i="6"/>
  <c r="C2398" i="6"/>
  <c r="C2399" i="6"/>
  <c r="C2400" i="6"/>
  <c r="C2401" i="6"/>
  <c r="C2402" i="6"/>
  <c r="C2403" i="6"/>
  <c r="C2404" i="6"/>
  <c r="C2405" i="6"/>
  <c r="C2406" i="6"/>
  <c r="C2407" i="6"/>
  <c r="C2408" i="6"/>
  <c r="C2409" i="6"/>
  <c r="C2410" i="6"/>
  <c r="C2411" i="6"/>
  <c r="C2412" i="6"/>
  <c r="C2413" i="6"/>
  <c r="C2414" i="6"/>
  <c r="C2415" i="6"/>
  <c r="C2416" i="6"/>
  <c r="C2417" i="6"/>
  <c r="C2418" i="6"/>
  <c r="C2419" i="6"/>
  <c r="C2420" i="6"/>
  <c r="C2421" i="6"/>
  <c r="C2422" i="6"/>
  <c r="C2423" i="6"/>
  <c r="C2424" i="6"/>
  <c r="C2425" i="6"/>
  <c r="C2426" i="6"/>
  <c r="C2427" i="6"/>
  <c r="C2428" i="6"/>
  <c r="C2429" i="6"/>
  <c r="C2430" i="6"/>
  <c r="C2431" i="6"/>
  <c r="C2432" i="6"/>
  <c r="C2433" i="6"/>
  <c r="C2434" i="6"/>
  <c r="C2435" i="6"/>
  <c r="C2436" i="6"/>
  <c r="C2437" i="6"/>
  <c r="C2438" i="6"/>
  <c r="C2439" i="6"/>
  <c r="C2440" i="6"/>
  <c r="C2441" i="6"/>
  <c r="C2442" i="6"/>
  <c r="C2443" i="6"/>
  <c r="C2444" i="6"/>
  <c r="C2445" i="6"/>
  <c r="C2446" i="6"/>
  <c r="C2447" i="6"/>
  <c r="C2448" i="6"/>
  <c r="C2449" i="6"/>
  <c r="C2450" i="6"/>
  <c r="C2451" i="6"/>
  <c r="C2452" i="6"/>
  <c r="C2453" i="6"/>
  <c r="C2454" i="6"/>
  <c r="C2455" i="6"/>
  <c r="C2456" i="6"/>
  <c r="C2457" i="6"/>
  <c r="C2458" i="6"/>
  <c r="C2459" i="6"/>
  <c r="C2460" i="6"/>
  <c r="C2461" i="6"/>
  <c r="C2462" i="6"/>
  <c r="C2463" i="6"/>
  <c r="C2464" i="6"/>
  <c r="C2465" i="6"/>
  <c r="C2466" i="6"/>
  <c r="C2467" i="6"/>
  <c r="C2468" i="6"/>
  <c r="C2469" i="6"/>
  <c r="C2470" i="6"/>
  <c r="C2471" i="6"/>
  <c r="C2472" i="6"/>
  <c r="C2473" i="6"/>
  <c r="C2474" i="6"/>
  <c r="C2475" i="6"/>
  <c r="C2476" i="6"/>
  <c r="C2477" i="6"/>
  <c r="C2478" i="6"/>
  <c r="C2479" i="6"/>
  <c r="C2480" i="6"/>
  <c r="C2481" i="6"/>
  <c r="C2482" i="6"/>
  <c r="C2483" i="6"/>
  <c r="C2484" i="6"/>
  <c r="C2485" i="6"/>
  <c r="C2486" i="6"/>
  <c r="C2487" i="6"/>
  <c r="C2488" i="6"/>
  <c r="C2489" i="6"/>
  <c r="C2490" i="6"/>
  <c r="C2491" i="6"/>
  <c r="C2492" i="6"/>
  <c r="C2493" i="6"/>
  <c r="C2494" i="6"/>
  <c r="C2495" i="6"/>
  <c r="C2496" i="6"/>
  <c r="C2497" i="6"/>
  <c r="C2498" i="6"/>
  <c r="C2499" i="6"/>
  <c r="C2500" i="6"/>
  <c r="C2501" i="6"/>
  <c r="C2502" i="6"/>
  <c r="C2503" i="6"/>
  <c r="C2504" i="6"/>
  <c r="C2505" i="6"/>
  <c r="C2506" i="6"/>
  <c r="C2507" i="6"/>
  <c r="C2508" i="6"/>
  <c r="C2509" i="6"/>
  <c r="C2510" i="6"/>
  <c r="C2511" i="6"/>
  <c r="C2512" i="6"/>
  <c r="C2513" i="6"/>
  <c r="C2514" i="6"/>
  <c r="C2515" i="6"/>
  <c r="C2516" i="6"/>
  <c r="C2517" i="6"/>
  <c r="C2518" i="6"/>
  <c r="C2519" i="6"/>
  <c r="C2520" i="6"/>
  <c r="C2521" i="6"/>
  <c r="C2522" i="6"/>
  <c r="C2523" i="6"/>
  <c r="C2524" i="6"/>
  <c r="C2525" i="6"/>
  <c r="C2526" i="6"/>
  <c r="C2527" i="6"/>
  <c r="C2528" i="6"/>
  <c r="C2529" i="6"/>
  <c r="C2530" i="6"/>
  <c r="C2531" i="6"/>
  <c r="C2532" i="6"/>
  <c r="C2533" i="6"/>
  <c r="C2534" i="6"/>
  <c r="C2535" i="6"/>
  <c r="C2536" i="6"/>
  <c r="C2537" i="6"/>
  <c r="C2538" i="6"/>
  <c r="C2539" i="6"/>
  <c r="C2540" i="6"/>
  <c r="C2541" i="6"/>
  <c r="C2542" i="6"/>
  <c r="C2543" i="6"/>
  <c r="C2544" i="6"/>
  <c r="C2545" i="6"/>
  <c r="C2546" i="6"/>
  <c r="C2547" i="6"/>
  <c r="C2548" i="6"/>
  <c r="C2549" i="6"/>
  <c r="C2550" i="6"/>
  <c r="C2551" i="6"/>
  <c r="C2552" i="6"/>
  <c r="C2553" i="6"/>
  <c r="C2554" i="6"/>
  <c r="C2555" i="6"/>
  <c r="C2556" i="6"/>
  <c r="C2557" i="6"/>
  <c r="C2558" i="6"/>
  <c r="C2559" i="6"/>
  <c r="C2560" i="6"/>
  <c r="C2561" i="6"/>
  <c r="C2562" i="6"/>
  <c r="C2563" i="6"/>
  <c r="C2564" i="6"/>
  <c r="C2565" i="6"/>
  <c r="C2566" i="6"/>
  <c r="C2567" i="6"/>
  <c r="C2568" i="6"/>
  <c r="C2569" i="6"/>
  <c r="C2570" i="6"/>
  <c r="C2571" i="6"/>
  <c r="C2572" i="6"/>
  <c r="C2573" i="6"/>
  <c r="C2574" i="6"/>
  <c r="C2575" i="6"/>
  <c r="C2576" i="6"/>
  <c r="C2577" i="6"/>
  <c r="C2578" i="6"/>
  <c r="C2579" i="6"/>
  <c r="C2580" i="6"/>
  <c r="C2581" i="6"/>
  <c r="C2582" i="6"/>
  <c r="C2583" i="6"/>
  <c r="C2584" i="6"/>
  <c r="C2585" i="6"/>
  <c r="C2586" i="6"/>
  <c r="C2587" i="6"/>
  <c r="C2588" i="6"/>
  <c r="C2589" i="6"/>
  <c r="C2590" i="6"/>
  <c r="C2591" i="6"/>
  <c r="C2592" i="6"/>
  <c r="C2593" i="6"/>
  <c r="C2594" i="6"/>
  <c r="C2595" i="6"/>
  <c r="C2596" i="6"/>
  <c r="C2597" i="6"/>
  <c r="C2598" i="6"/>
  <c r="C2599" i="6"/>
  <c r="C2600" i="6"/>
  <c r="C2601" i="6"/>
  <c r="C2602" i="6"/>
  <c r="C2603" i="6"/>
  <c r="C2604" i="6"/>
  <c r="C2605" i="6"/>
  <c r="C2606" i="6"/>
  <c r="C2607" i="6"/>
  <c r="C2608" i="6"/>
  <c r="C2609" i="6"/>
  <c r="C2610" i="6"/>
  <c r="C2611" i="6"/>
  <c r="C2612" i="6"/>
  <c r="C2613" i="6"/>
  <c r="C2614" i="6"/>
  <c r="C2615" i="6"/>
  <c r="C2616" i="6"/>
  <c r="C2617" i="6"/>
  <c r="C2618" i="6"/>
  <c r="C2619" i="6"/>
  <c r="C2620" i="6"/>
  <c r="C2621" i="6"/>
  <c r="C2622" i="6"/>
  <c r="C2623" i="6"/>
  <c r="C2624" i="6"/>
  <c r="C2625" i="6"/>
  <c r="C2626" i="6"/>
  <c r="C2627" i="6"/>
  <c r="C2628" i="6"/>
  <c r="C2629" i="6"/>
  <c r="C2630" i="6"/>
  <c r="C2631" i="6"/>
  <c r="C2632" i="6"/>
  <c r="C2633" i="6"/>
  <c r="C2634" i="6"/>
  <c r="C2635" i="6"/>
  <c r="C2636" i="6"/>
  <c r="C2637" i="6"/>
  <c r="C2638" i="6"/>
  <c r="C2639" i="6"/>
  <c r="C2640" i="6"/>
  <c r="C2641" i="6"/>
  <c r="C2642" i="6"/>
  <c r="C2643" i="6"/>
  <c r="C2644" i="6"/>
  <c r="C2645" i="6"/>
  <c r="C2646" i="6"/>
  <c r="C2647" i="6"/>
  <c r="C2648" i="6"/>
  <c r="C2649" i="6"/>
  <c r="C2650" i="6"/>
  <c r="C2651" i="6"/>
  <c r="C2652" i="6"/>
  <c r="C2653" i="6"/>
  <c r="C2654" i="6"/>
  <c r="C2655" i="6"/>
  <c r="C2656" i="6"/>
  <c r="C2657" i="6"/>
  <c r="C2658" i="6"/>
  <c r="C2659" i="6"/>
  <c r="C2660" i="6"/>
  <c r="C2661" i="6"/>
  <c r="C2662" i="6"/>
  <c r="C2663" i="6"/>
  <c r="C2664" i="6"/>
  <c r="C2665" i="6"/>
  <c r="C2666" i="6"/>
  <c r="C2667" i="6"/>
  <c r="C2668" i="6"/>
  <c r="C2669" i="6"/>
  <c r="C2670" i="6"/>
  <c r="C2671" i="6"/>
  <c r="C2672" i="6"/>
  <c r="C2673" i="6"/>
  <c r="C2674" i="6"/>
  <c r="C2675" i="6"/>
  <c r="C2676" i="6"/>
  <c r="C2677" i="6"/>
  <c r="C2678" i="6"/>
  <c r="C2679" i="6"/>
  <c r="C2680" i="6"/>
  <c r="C2681" i="6"/>
  <c r="C2682" i="6"/>
  <c r="C2683" i="6"/>
  <c r="C2684" i="6"/>
  <c r="C2685" i="6"/>
  <c r="C2686" i="6"/>
  <c r="C2687" i="6"/>
  <c r="C2688" i="6"/>
  <c r="C2689" i="6"/>
  <c r="C2690" i="6"/>
  <c r="C2691" i="6"/>
  <c r="C2692" i="6"/>
  <c r="C2693" i="6"/>
  <c r="C2694" i="6"/>
  <c r="C2695" i="6"/>
  <c r="C2696" i="6"/>
  <c r="C2697" i="6"/>
  <c r="C2698" i="6"/>
  <c r="C2699" i="6"/>
  <c r="C2700" i="6"/>
  <c r="C2701" i="6"/>
  <c r="C2702" i="6"/>
  <c r="C2703" i="6"/>
  <c r="C2704" i="6"/>
  <c r="C2705" i="6"/>
  <c r="C2706" i="6"/>
  <c r="C2707" i="6"/>
  <c r="C2708" i="6"/>
  <c r="C2709" i="6"/>
  <c r="C2710" i="6"/>
  <c r="C2711" i="6"/>
  <c r="C2712" i="6"/>
  <c r="C2713" i="6"/>
  <c r="C2714" i="6"/>
  <c r="C2715" i="6"/>
  <c r="C2716" i="6"/>
  <c r="C2717" i="6"/>
  <c r="C2718" i="6"/>
  <c r="C2719" i="6"/>
  <c r="C2720" i="6"/>
  <c r="C2721" i="6"/>
  <c r="C2722" i="6"/>
  <c r="C2723" i="6"/>
  <c r="C2724" i="6"/>
  <c r="C2725" i="6"/>
  <c r="C2726" i="6"/>
  <c r="C2727" i="6"/>
  <c r="C2728" i="6"/>
  <c r="C2729" i="6"/>
  <c r="C2730" i="6"/>
  <c r="C2731" i="6"/>
  <c r="C2732" i="6"/>
  <c r="C2733" i="6"/>
  <c r="C2734" i="6"/>
  <c r="C2735" i="6"/>
  <c r="C2736" i="6"/>
  <c r="C2737" i="6"/>
  <c r="C2738" i="6"/>
  <c r="C2739" i="6"/>
  <c r="C2740" i="6"/>
  <c r="C2741" i="6"/>
  <c r="C2742" i="6"/>
  <c r="C2743" i="6"/>
  <c r="C2744" i="6"/>
  <c r="C2745" i="6"/>
  <c r="C2746" i="6"/>
  <c r="C2747" i="6"/>
  <c r="C2748" i="6"/>
  <c r="C2749" i="6"/>
  <c r="C2750" i="6"/>
  <c r="C2751" i="6"/>
  <c r="C2752" i="6"/>
  <c r="C2753" i="6"/>
  <c r="C2754" i="6"/>
  <c r="C2755" i="6"/>
  <c r="C2756" i="6"/>
  <c r="C2757" i="6"/>
  <c r="C2758" i="6"/>
  <c r="C2759" i="6"/>
  <c r="C2760" i="6"/>
  <c r="C2761" i="6"/>
  <c r="C2762" i="6"/>
  <c r="C2763" i="6"/>
  <c r="C2764" i="6"/>
  <c r="C2765" i="6"/>
  <c r="C2766" i="6"/>
  <c r="C2767" i="6"/>
  <c r="C2768" i="6"/>
  <c r="C2769" i="6"/>
  <c r="C2770" i="6"/>
  <c r="C2771" i="6"/>
  <c r="C2772" i="6"/>
  <c r="C2773" i="6"/>
  <c r="C2774" i="6"/>
  <c r="C2775" i="6"/>
  <c r="C2776" i="6"/>
  <c r="C2777" i="6"/>
  <c r="C2778" i="6"/>
  <c r="C2779" i="6"/>
  <c r="C2780" i="6"/>
  <c r="C2781" i="6"/>
  <c r="C2782" i="6"/>
  <c r="C2783" i="6"/>
  <c r="C2784" i="6"/>
  <c r="C2785" i="6"/>
  <c r="C2786" i="6"/>
  <c r="C2787" i="6"/>
  <c r="C2788" i="6"/>
  <c r="C2789" i="6"/>
  <c r="C2790" i="6"/>
  <c r="C2791" i="6"/>
  <c r="C2792" i="6"/>
  <c r="C2793" i="6"/>
  <c r="C2794" i="6"/>
  <c r="C2795" i="6"/>
  <c r="C2796" i="6"/>
  <c r="C2797" i="6"/>
  <c r="C2798" i="6"/>
  <c r="C2799" i="6"/>
  <c r="C2800" i="6"/>
  <c r="C2801" i="6"/>
  <c r="C2802" i="6"/>
  <c r="C2803" i="6"/>
  <c r="C2804" i="6"/>
  <c r="C2805" i="6"/>
  <c r="C2806" i="6"/>
  <c r="C2807" i="6"/>
  <c r="C2808" i="6"/>
  <c r="C2809" i="6"/>
  <c r="C2810" i="6"/>
  <c r="C2811" i="6"/>
  <c r="C2812" i="6"/>
  <c r="C2813" i="6"/>
  <c r="C2814" i="6"/>
  <c r="C2815" i="6"/>
  <c r="C2816" i="6"/>
  <c r="C2817" i="6"/>
  <c r="C2818" i="6"/>
  <c r="C2819" i="6"/>
  <c r="C2820" i="6"/>
  <c r="C2821" i="6"/>
  <c r="C2822" i="6"/>
  <c r="C2823" i="6"/>
  <c r="C2824" i="6"/>
  <c r="C2825" i="6"/>
  <c r="C2826" i="6"/>
  <c r="C2827" i="6"/>
  <c r="C2828" i="6"/>
  <c r="C2829" i="6"/>
  <c r="C2830" i="6"/>
  <c r="C2831" i="6"/>
  <c r="C2832" i="6"/>
  <c r="C2833" i="6"/>
  <c r="C2834" i="6"/>
  <c r="C2835" i="6"/>
  <c r="C2836" i="6"/>
  <c r="C2837" i="6"/>
  <c r="C2838" i="6"/>
  <c r="C2839" i="6"/>
  <c r="C2840" i="6"/>
  <c r="C2841" i="6"/>
  <c r="C2842" i="6"/>
  <c r="C2843" i="6"/>
  <c r="C2844" i="6"/>
  <c r="C2845" i="6"/>
  <c r="C2846" i="6"/>
  <c r="C2847" i="6"/>
  <c r="C2848" i="6"/>
  <c r="C2849" i="6"/>
  <c r="C2850" i="6"/>
  <c r="C2851" i="6"/>
  <c r="C2852" i="6"/>
  <c r="C2853" i="6"/>
  <c r="C2854" i="6"/>
  <c r="C2855" i="6"/>
  <c r="C2856" i="6"/>
  <c r="C2857" i="6"/>
  <c r="C2858" i="6"/>
  <c r="C2859" i="6"/>
  <c r="C2860" i="6"/>
  <c r="C2861" i="6"/>
  <c r="C2862" i="6"/>
  <c r="C2863" i="6"/>
  <c r="C2864" i="6"/>
  <c r="C2865" i="6"/>
  <c r="C2866" i="6"/>
  <c r="C2867" i="6"/>
  <c r="C2868" i="6"/>
  <c r="C2869" i="6"/>
  <c r="C2870" i="6"/>
  <c r="C2871" i="6"/>
  <c r="C2872" i="6"/>
  <c r="C2873" i="6"/>
  <c r="C2874" i="6"/>
  <c r="C2875" i="6"/>
  <c r="C2876" i="6"/>
  <c r="C2877" i="6"/>
  <c r="C2878" i="6"/>
  <c r="C2879" i="6"/>
  <c r="C2880" i="6"/>
  <c r="C2881" i="6"/>
  <c r="C2882" i="6"/>
  <c r="C2883" i="6"/>
  <c r="C2884" i="6"/>
  <c r="C2885" i="6"/>
  <c r="C2886" i="6"/>
  <c r="C2887" i="6"/>
  <c r="C2888" i="6"/>
  <c r="C2889" i="6"/>
  <c r="C2890" i="6"/>
  <c r="C2891" i="6"/>
  <c r="C2892" i="6"/>
  <c r="C2893" i="6"/>
  <c r="C2894" i="6"/>
  <c r="C2895" i="6"/>
  <c r="C2896" i="6"/>
  <c r="C2897" i="6"/>
  <c r="C2898" i="6"/>
  <c r="C2899" i="6"/>
  <c r="C2900" i="6"/>
  <c r="C2901" i="6"/>
  <c r="C2902" i="6"/>
  <c r="C2903" i="6"/>
  <c r="C2904" i="6"/>
  <c r="C2905" i="6"/>
  <c r="C2906" i="6"/>
  <c r="C2907" i="6"/>
  <c r="C2908" i="6"/>
  <c r="C2909" i="6"/>
  <c r="C2910" i="6"/>
  <c r="C2911" i="6"/>
  <c r="C2912" i="6"/>
  <c r="C2913" i="6"/>
  <c r="C2914" i="6"/>
  <c r="C2915" i="6"/>
  <c r="C2916" i="6"/>
  <c r="C2917" i="6"/>
  <c r="C2918" i="6"/>
  <c r="C2919" i="6"/>
  <c r="C2920" i="6"/>
  <c r="C2921" i="6"/>
  <c r="C2922" i="6"/>
  <c r="C2923" i="6"/>
  <c r="C2924" i="6"/>
  <c r="C2925" i="6"/>
  <c r="C2926" i="6"/>
  <c r="C2927" i="6"/>
  <c r="C2928" i="6"/>
  <c r="C2929" i="6"/>
  <c r="C2930" i="6"/>
  <c r="C2931" i="6"/>
  <c r="C2932" i="6"/>
  <c r="C2933" i="6"/>
  <c r="C2934" i="6"/>
  <c r="C2935" i="6"/>
  <c r="C2936" i="6"/>
  <c r="C2937" i="6"/>
  <c r="C2938" i="6"/>
  <c r="C2939" i="6"/>
  <c r="C2940" i="6"/>
  <c r="C2941" i="6"/>
  <c r="C2942" i="6"/>
  <c r="C2943" i="6"/>
  <c r="C2944" i="6"/>
  <c r="C2945" i="6"/>
  <c r="C2946" i="6"/>
  <c r="C2947" i="6"/>
  <c r="C2948" i="6"/>
  <c r="C2949" i="6"/>
  <c r="C2950" i="6"/>
  <c r="C2951" i="6"/>
  <c r="C2952" i="6"/>
  <c r="C2953" i="6"/>
  <c r="C2954" i="6"/>
  <c r="C2955" i="6"/>
  <c r="C2956" i="6"/>
  <c r="C2957" i="6"/>
  <c r="C2958" i="6"/>
  <c r="C2959" i="6"/>
  <c r="C2960" i="6"/>
  <c r="C2961" i="6"/>
  <c r="C2962" i="6"/>
  <c r="C2963" i="6"/>
  <c r="C2964" i="6"/>
  <c r="C2965" i="6"/>
  <c r="C2966" i="6"/>
  <c r="C2967" i="6"/>
  <c r="C2968" i="6"/>
  <c r="C2969" i="6"/>
  <c r="C2970" i="6"/>
  <c r="C2971" i="6"/>
  <c r="C2972" i="6"/>
  <c r="C2973" i="6"/>
  <c r="C2974" i="6"/>
  <c r="C2975" i="6"/>
  <c r="C2976" i="6"/>
  <c r="C2977" i="6"/>
  <c r="C2978" i="6"/>
  <c r="C2979" i="6"/>
  <c r="C2980" i="6"/>
  <c r="C2981" i="6"/>
  <c r="C2982" i="6"/>
  <c r="C2983" i="6"/>
  <c r="C2984" i="6"/>
  <c r="C2985" i="6"/>
  <c r="C2986" i="6"/>
  <c r="C2987" i="6"/>
  <c r="C2988" i="6"/>
  <c r="C2989" i="6"/>
  <c r="C2990" i="6"/>
  <c r="C2991" i="6"/>
  <c r="C2992" i="6"/>
  <c r="C2993" i="6"/>
  <c r="C2994" i="6"/>
  <c r="C2995" i="6"/>
  <c r="C2996" i="6"/>
  <c r="C2997" i="6"/>
  <c r="C2998" i="6"/>
  <c r="C2999" i="6"/>
  <c r="C3000" i="6"/>
  <c r="C3001" i="6"/>
  <c r="C3002" i="6"/>
  <c r="C3003" i="6"/>
  <c r="C3004" i="6"/>
  <c r="C3005" i="6"/>
  <c r="C3006" i="6"/>
  <c r="C3007" i="6"/>
  <c r="C3008" i="6"/>
  <c r="C3009" i="6"/>
  <c r="C3010" i="6"/>
  <c r="C3011" i="6"/>
  <c r="C3012" i="6"/>
  <c r="C3013" i="6"/>
  <c r="C3014" i="6"/>
  <c r="C3015" i="6"/>
  <c r="C3016" i="6"/>
  <c r="C3017" i="6"/>
  <c r="C3018" i="6"/>
  <c r="C3019" i="6"/>
  <c r="C3020" i="6"/>
  <c r="C3021" i="6"/>
  <c r="C3022" i="6"/>
  <c r="C3023" i="6"/>
  <c r="C3024" i="6"/>
  <c r="C3025" i="6"/>
  <c r="C3026" i="6"/>
  <c r="C3027" i="6"/>
  <c r="C3028" i="6"/>
  <c r="C3029" i="6"/>
  <c r="C3030" i="6"/>
  <c r="C3031" i="6"/>
  <c r="C3032" i="6"/>
  <c r="C3033" i="6"/>
  <c r="C3034" i="6"/>
  <c r="C3035" i="6"/>
  <c r="C3036" i="6"/>
  <c r="C3037" i="6"/>
  <c r="C3038" i="6"/>
  <c r="C3039" i="6"/>
  <c r="C3040" i="6"/>
  <c r="C3041" i="6"/>
  <c r="C3042" i="6"/>
  <c r="C3043" i="6"/>
  <c r="C3044" i="6"/>
  <c r="C3045" i="6"/>
  <c r="C3046" i="6"/>
  <c r="C3047" i="6"/>
  <c r="C3048" i="6"/>
  <c r="C3049" i="6"/>
  <c r="C3050" i="6"/>
  <c r="C3051" i="6"/>
  <c r="C3052" i="6"/>
  <c r="C3053" i="6"/>
  <c r="C3054" i="6"/>
  <c r="C3055" i="6"/>
  <c r="C3056" i="6"/>
  <c r="C3057" i="6"/>
  <c r="C3058" i="6"/>
  <c r="C3059" i="6"/>
  <c r="C3060" i="6"/>
  <c r="C3061" i="6"/>
  <c r="C3062" i="6"/>
  <c r="C3063" i="6"/>
  <c r="C3064" i="6"/>
  <c r="C3065" i="6"/>
  <c r="C3066" i="6"/>
  <c r="C3067" i="6"/>
  <c r="C3068" i="6"/>
  <c r="C3069" i="6"/>
  <c r="C3070" i="6"/>
  <c r="C3071" i="6"/>
  <c r="C3072" i="6"/>
  <c r="C3073" i="6"/>
  <c r="C3074" i="6"/>
  <c r="C3075" i="6"/>
  <c r="C3076" i="6"/>
  <c r="C3077" i="6"/>
  <c r="C3078" i="6"/>
  <c r="C3079" i="6"/>
  <c r="C3080" i="6"/>
  <c r="C3081" i="6"/>
  <c r="C3082" i="6"/>
  <c r="C3083" i="6"/>
  <c r="C3084" i="6"/>
  <c r="C3085" i="6"/>
  <c r="C3086" i="6"/>
  <c r="C3087" i="6"/>
  <c r="C3088" i="6"/>
  <c r="C3089" i="6"/>
  <c r="C3090" i="6"/>
  <c r="C3091" i="6"/>
  <c r="C3092" i="6"/>
  <c r="C3093" i="6"/>
  <c r="C3094" i="6"/>
  <c r="C3095" i="6"/>
  <c r="C3096" i="6"/>
  <c r="C3097" i="6"/>
  <c r="C3098" i="6"/>
  <c r="C3099" i="6"/>
  <c r="C3100" i="6"/>
  <c r="C3101" i="6"/>
  <c r="C3102" i="6"/>
  <c r="C3103" i="6"/>
  <c r="C3104" i="6"/>
  <c r="C3105" i="6"/>
  <c r="C3106" i="6"/>
  <c r="C3107" i="6"/>
  <c r="C3108" i="6"/>
  <c r="C3109" i="6"/>
  <c r="C3110" i="6"/>
  <c r="C3111" i="6"/>
  <c r="C3112" i="6"/>
  <c r="C3113" i="6"/>
  <c r="C3114" i="6"/>
  <c r="C3115" i="6"/>
  <c r="C3116" i="6"/>
  <c r="C3117" i="6"/>
  <c r="C3118" i="6"/>
  <c r="C3119" i="6"/>
  <c r="C3120" i="6"/>
  <c r="C3121" i="6"/>
  <c r="C3122" i="6"/>
  <c r="C3123" i="6"/>
  <c r="C3124" i="6"/>
  <c r="C3125" i="6"/>
  <c r="C3126" i="6"/>
  <c r="C3127" i="6"/>
  <c r="C3128" i="6"/>
  <c r="C3129" i="6"/>
  <c r="C3130" i="6"/>
  <c r="C3131" i="6"/>
  <c r="C3132" i="6"/>
  <c r="C3133" i="6"/>
  <c r="C3134" i="6"/>
  <c r="C3135" i="6"/>
  <c r="C3136" i="6"/>
  <c r="C3137" i="6"/>
  <c r="C3138" i="6"/>
  <c r="C3139" i="6"/>
  <c r="C3140" i="6"/>
  <c r="C3141" i="6"/>
  <c r="C3142" i="6"/>
  <c r="C3143" i="6"/>
  <c r="C3144" i="6"/>
  <c r="C3145" i="6"/>
  <c r="C3146" i="6"/>
  <c r="C3147" i="6"/>
  <c r="C3148" i="6"/>
  <c r="C3149" i="6"/>
  <c r="C3150" i="6"/>
  <c r="C3151" i="6"/>
  <c r="C3152" i="6"/>
  <c r="C3153" i="6"/>
  <c r="C3154" i="6"/>
  <c r="C3155" i="6"/>
  <c r="C3156" i="6"/>
  <c r="C3157" i="6"/>
  <c r="C3158" i="6"/>
  <c r="C3159" i="6"/>
  <c r="C3160" i="6"/>
  <c r="C3161" i="6"/>
  <c r="C3162" i="6"/>
  <c r="C3163" i="6"/>
  <c r="C3164" i="6"/>
  <c r="C3165" i="6"/>
  <c r="C3166" i="6"/>
  <c r="C3167" i="6"/>
  <c r="C3168" i="6"/>
  <c r="C3169" i="6"/>
  <c r="C3170" i="6"/>
  <c r="C3171" i="6"/>
  <c r="C3172" i="6"/>
  <c r="C3173" i="6"/>
  <c r="C3174" i="6"/>
  <c r="C3175" i="6"/>
  <c r="C3176" i="6"/>
  <c r="C3177" i="6"/>
  <c r="C3178" i="6"/>
  <c r="C3179" i="6"/>
  <c r="C3180" i="6"/>
  <c r="C3181" i="6"/>
  <c r="C3182" i="6"/>
  <c r="C3183" i="6"/>
  <c r="C3184" i="6"/>
  <c r="C3185" i="6"/>
  <c r="C3186" i="6"/>
  <c r="C3187" i="6"/>
  <c r="C3188" i="6"/>
  <c r="C3189" i="6"/>
  <c r="C3190" i="6"/>
  <c r="C3191" i="6"/>
  <c r="C3192" i="6"/>
  <c r="C3193" i="6"/>
  <c r="C3194" i="6"/>
  <c r="C3195" i="6"/>
  <c r="C3196" i="6"/>
  <c r="C3197" i="6"/>
  <c r="C3198" i="6"/>
  <c r="C3199" i="6"/>
  <c r="C3200" i="6"/>
  <c r="C3201" i="6"/>
  <c r="C3202" i="6"/>
  <c r="C3203" i="6"/>
  <c r="C3204" i="6"/>
  <c r="C3205" i="6"/>
  <c r="C3206" i="6"/>
  <c r="C3207" i="6"/>
  <c r="C3208" i="6"/>
  <c r="C3209" i="6"/>
  <c r="C3210" i="6"/>
  <c r="C3211" i="6"/>
  <c r="C3212" i="6"/>
  <c r="C3213" i="6"/>
  <c r="C3214" i="6"/>
  <c r="C3215" i="6"/>
  <c r="C3216" i="6"/>
  <c r="C3217" i="6"/>
  <c r="C3218" i="6"/>
  <c r="C3219" i="6"/>
  <c r="C3220" i="6"/>
  <c r="C3221" i="6"/>
  <c r="C3222" i="6"/>
  <c r="C3223" i="6"/>
  <c r="C3224" i="6"/>
  <c r="C3225" i="6"/>
  <c r="C3226" i="6"/>
  <c r="C3227" i="6"/>
  <c r="C3228" i="6"/>
  <c r="C3229" i="6"/>
  <c r="C3230" i="6"/>
  <c r="C3231" i="6"/>
  <c r="C3232" i="6"/>
  <c r="C3233" i="6"/>
  <c r="C3234" i="6"/>
  <c r="C3235" i="6"/>
  <c r="C3236" i="6"/>
  <c r="C3237" i="6"/>
  <c r="C3238" i="6"/>
  <c r="C3239" i="6"/>
  <c r="C3240" i="6"/>
  <c r="C3241" i="6"/>
  <c r="C3242" i="6"/>
  <c r="C3243" i="6"/>
  <c r="C3244" i="6"/>
  <c r="C3245" i="6"/>
  <c r="C3246" i="6"/>
  <c r="C3247" i="6"/>
  <c r="C3248" i="6"/>
  <c r="C3249" i="6"/>
  <c r="C3250" i="6"/>
  <c r="C3251" i="6"/>
  <c r="C3252" i="6"/>
  <c r="C3253" i="6"/>
  <c r="C3254" i="6"/>
  <c r="C3255" i="6"/>
  <c r="C3256" i="6"/>
  <c r="C3257" i="6"/>
  <c r="C3258" i="6"/>
  <c r="C3259" i="6"/>
  <c r="C3260" i="6"/>
  <c r="C3261" i="6"/>
  <c r="C3262" i="6"/>
  <c r="C3263" i="6"/>
  <c r="C3264" i="6"/>
  <c r="C3265" i="6"/>
  <c r="C3266" i="6"/>
  <c r="C3267" i="6"/>
  <c r="C3268" i="6"/>
  <c r="C3269" i="6"/>
  <c r="C3270" i="6"/>
  <c r="C3271" i="6"/>
  <c r="C3272" i="6"/>
  <c r="C3273" i="6"/>
  <c r="C3274" i="6"/>
  <c r="C3275" i="6"/>
  <c r="C3276" i="6"/>
  <c r="C3277" i="6"/>
  <c r="C3278" i="6"/>
  <c r="C3279" i="6"/>
  <c r="C3280" i="6"/>
  <c r="C3281" i="6"/>
  <c r="C3282" i="6"/>
  <c r="C3283" i="6"/>
  <c r="C3284" i="6"/>
  <c r="C3285" i="6"/>
  <c r="C3286" i="6"/>
  <c r="C3287" i="6"/>
  <c r="C3288" i="6"/>
  <c r="C3289" i="6"/>
  <c r="C3290" i="6"/>
  <c r="C3291" i="6"/>
  <c r="C3292" i="6"/>
  <c r="C3293" i="6"/>
  <c r="C3294" i="6"/>
  <c r="C3295" i="6"/>
  <c r="C3296" i="6"/>
  <c r="C3297" i="6"/>
  <c r="C3298" i="6"/>
  <c r="C3299" i="6"/>
  <c r="C3300" i="6"/>
  <c r="C3301" i="6"/>
  <c r="C3302" i="6"/>
  <c r="C3303" i="6"/>
  <c r="C3304" i="6"/>
  <c r="C3305" i="6"/>
  <c r="C3306" i="6"/>
  <c r="C3307" i="6"/>
  <c r="C3308" i="6"/>
  <c r="C3309" i="6"/>
  <c r="C3310" i="6"/>
  <c r="C3311" i="6"/>
  <c r="C3312" i="6"/>
  <c r="C3313" i="6"/>
  <c r="C3314" i="6"/>
  <c r="C3315" i="6"/>
  <c r="C3316" i="6"/>
  <c r="C3317" i="6"/>
  <c r="C3318" i="6"/>
  <c r="C3319" i="6"/>
  <c r="C3320" i="6"/>
  <c r="C3321" i="6"/>
  <c r="C3322" i="6"/>
  <c r="C3323" i="6"/>
  <c r="C3324" i="6"/>
  <c r="C3325" i="6"/>
  <c r="C3326" i="6"/>
  <c r="C3327" i="6"/>
  <c r="C3328" i="6"/>
  <c r="C3329" i="6"/>
  <c r="C3330" i="6"/>
  <c r="C3331" i="6"/>
  <c r="C3332" i="6"/>
  <c r="C3333" i="6"/>
  <c r="C3334" i="6"/>
  <c r="C3335" i="6"/>
  <c r="C3336" i="6"/>
  <c r="C3337" i="6"/>
  <c r="C3338" i="6"/>
  <c r="C3339" i="6"/>
  <c r="C3340" i="6"/>
  <c r="C3341" i="6"/>
  <c r="C3342" i="6"/>
  <c r="C3343" i="6"/>
  <c r="C3344" i="6"/>
  <c r="C3345" i="6"/>
  <c r="C3346" i="6"/>
  <c r="C3347" i="6"/>
  <c r="C3348" i="6"/>
  <c r="C3349" i="6"/>
  <c r="C3350" i="6"/>
  <c r="C3351" i="6"/>
  <c r="C3352" i="6"/>
  <c r="C3353" i="6"/>
  <c r="C3354" i="6"/>
  <c r="C3355" i="6"/>
  <c r="C3356" i="6"/>
  <c r="C3357" i="6"/>
  <c r="C3358" i="6"/>
  <c r="C3359" i="6"/>
  <c r="C3360" i="6"/>
  <c r="C3361" i="6"/>
  <c r="C3362" i="6"/>
  <c r="C3363" i="6"/>
  <c r="C3364" i="6"/>
  <c r="C3365" i="6"/>
  <c r="C3366" i="6"/>
  <c r="C3367" i="6"/>
  <c r="C3368" i="6"/>
  <c r="C3369" i="6"/>
  <c r="C3370" i="6"/>
  <c r="C3371" i="6"/>
  <c r="C3372" i="6"/>
  <c r="C3373" i="6"/>
  <c r="C3374" i="6"/>
  <c r="C3375" i="6"/>
  <c r="C3376" i="6"/>
  <c r="C3377" i="6"/>
  <c r="C3378" i="6"/>
  <c r="C3379" i="6"/>
  <c r="C3380" i="6"/>
  <c r="C3381" i="6"/>
  <c r="C3382" i="6"/>
  <c r="C3383" i="6"/>
  <c r="C3384" i="6"/>
  <c r="C3385" i="6"/>
  <c r="C3386" i="6"/>
  <c r="C3387" i="6"/>
  <c r="C3388" i="6"/>
  <c r="C3389" i="6"/>
  <c r="C3390" i="6"/>
  <c r="C3391" i="6"/>
  <c r="C3392" i="6"/>
  <c r="C3393" i="6"/>
  <c r="C3394" i="6"/>
  <c r="C3395" i="6"/>
  <c r="C3396" i="6"/>
  <c r="C3397" i="6"/>
  <c r="C3398" i="6"/>
  <c r="C3399" i="6"/>
  <c r="C3400" i="6"/>
  <c r="C3401" i="6"/>
  <c r="C3402" i="6"/>
  <c r="C3403" i="6"/>
  <c r="C3404" i="6"/>
  <c r="C3405" i="6"/>
  <c r="C3406" i="6"/>
  <c r="C3407" i="6"/>
  <c r="C3408" i="6"/>
  <c r="C3409" i="6"/>
  <c r="C3410" i="6"/>
  <c r="C3411" i="6"/>
  <c r="C3412" i="6"/>
  <c r="C3413" i="6"/>
  <c r="C3414" i="6"/>
  <c r="C3415" i="6"/>
  <c r="C3416" i="6"/>
  <c r="C3417" i="6"/>
  <c r="C3418" i="6"/>
  <c r="C3419" i="6"/>
  <c r="C3420" i="6"/>
  <c r="C3421" i="6"/>
  <c r="C3422" i="6"/>
  <c r="C3423" i="6"/>
  <c r="C3424" i="6"/>
  <c r="C3425" i="6"/>
  <c r="C3426" i="6"/>
  <c r="C3427" i="6"/>
  <c r="C3428" i="6"/>
  <c r="C3429" i="6"/>
  <c r="C3430" i="6"/>
  <c r="C3431" i="6"/>
  <c r="C3432" i="6"/>
  <c r="C3433" i="6"/>
  <c r="C3434" i="6"/>
  <c r="C3435" i="6"/>
  <c r="C3436" i="6"/>
  <c r="C3437" i="6"/>
  <c r="C3438" i="6"/>
  <c r="C3439" i="6"/>
  <c r="C3440" i="6"/>
  <c r="C3441" i="6"/>
  <c r="C3442" i="6"/>
  <c r="C3443" i="6"/>
  <c r="C3444" i="6"/>
  <c r="C3445" i="6"/>
  <c r="C3446" i="6"/>
  <c r="C3447" i="6"/>
  <c r="C3448" i="6"/>
  <c r="C3449" i="6"/>
  <c r="C3450" i="6"/>
  <c r="C3451" i="6"/>
  <c r="C3452" i="6"/>
  <c r="C3453" i="6"/>
  <c r="C3454" i="6"/>
  <c r="C3455" i="6"/>
  <c r="C3456" i="6"/>
  <c r="C3457" i="6"/>
  <c r="C3458" i="6"/>
  <c r="C3459" i="6"/>
  <c r="C3460" i="6"/>
  <c r="C3461" i="6"/>
  <c r="C3462" i="6"/>
  <c r="C3463" i="6"/>
  <c r="C3464" i="6"/>
  <c r="C3465" i="6"/>
  <c r="C3466" i="6"/>
  <c r="C3467" i="6"/>
  <c r="C3468" i="6"/>
  <c r="C3469" i="6"/>
  <c r="C3470" i="6"/>
  <c r="C3471" i="6"/>
  <c r="C3472" i="6"/>
  <c r="C3473" i="6"/>
  <c r="C3474" i="6"/>
  <c r="C3475" i="6"/>
  <c r="C3476" i="6"/>
  <c r="C3477" i="6"/>
  <c r="C3478" i="6"/>
  <c r="C3479" i="6"/>
  <c r="C3480" i="6"/>
  <c r="C3481" i="6"/>
  <c r="C3482" i="6"/>
  <c r="C3483" i="6"/>
  <c r="C3484" i="6"/>
  <c r="C3485" i="6"/>
  <c r="C3486" i="6"/>
  <c r="C3487" i="6"/>
  <c r="C3488" i="6"/>
  <c r="C3489" i="6"/>
  <c r="C3490" i="6"/>
  <c r="C3491" i="6"/>
  <c r="C3492" i="6"/>
  <c r="C3493" i="6"/>
  <c r="C3494" i="6"/>
  <c r="C3495" i="6"/>
  <c r="C3496" i="6"/>
  <c r="C3497" i="6"/>
  <c r="C3498" i="6"/>
  <c r="C3499" i="6"/>
  <c r="C3500" i="6"/>
  <c r="C3501" i="6"/>
  <c r="C3502" i="6"/>
  <c r="C3503" i="6"/>
  <c r="C3504" i="6"/>
  <c r="C3505" i="6"/>
  <c r="C3506" i="6"/>
  <c r="C3507" i="6"/>
  <c r="C3508" i="6"/>
  <c r="C3509" i="6"/>
  <c r="C3510" i="6"/>
  <c r="C3511" i="6"/>
  <c r="C3512" i="6"/>
  <c r="C3513" i="6"/>
  <c r="C3514" i="6"/>
  <c r="C3515" i="6"/>
  <c r="C3516" i="6"/>
  <c r="C3517" i="6"/>
  <c r="C3518" i="6"/>
  <c r="C3519" i="6"/>
  <c r="C3520" i="6"/>
  <c r="C3521" i="6"/>
  <c r="C3522" i="6"/>
  <c r="C3523" i="6"/>
  <c r="C3524" i="6"/>
  <c r="C3525" i="6"/>
  <c r="C3526" i="6"/>
  <c r="C3527" i="6"/>
  <c r="C3528" i="6"/>
  <c r="C3529" i="6"/>
  <c r="C3530" i="6"/>
  <c r="C3531" i="6"/>
  <c r="C3532" i="6"/>
  <c r="C3533" i="6"/>
  <c r="C3534" i="6"/>
  <c r="C3535" i="6"/>
  <c r="C3536" i="6"/>
  <c r="C3537" i="6"/>
  <c r="C3538" i="6"/>
  <c r="C3539" i="6"/>
  <c r="C3540" i="6"/>
  <c r="C3541" i="6"/>
  <c r="C3542" i="6"/>
  <c r="C3543" i="6"/>
  <c r="C3544" i="6"/>
  <c r="C3545" i="6"/>
  <c r="C3546" i="6"/>
  <c r="C3547" i="6"/>
  <c r="C3548" i="6"/>
  <c r="C3549" i="6"/>
  <c r="C3550" i="6"/>
  <c r="C3551" i="6"/>
  <c r="C3552" i="6"/>
  <c r="C3553" i="6"/>
  <c r="C3554" i="6"/>
  <c r="C3555" i="6"/>
  <c r="C3556" i="6"/>
  <c r="C3557" i="6"/>
  <c r="C3558" i="6"/>
  <c r="C3559" i="6"/>
  <c r="C3560" i="6"/>
  <c r="C3561" i="6"/>
  <c r="C3562" i="6"/>
  <c r="C3563" i="6"/>
  <c r="C3564" i="6"/>
  <c r="C3565" i="6"/>
  <c r="C3566" i="6"/>
  <c r="C3567" i="6"/>
  <c r="C3568" i="6"/>
  <c r="C3569" i="6"/>
  <c r="C3570" i="6"/>
  <c r="C3571" i="6"/>
  <c r="C3572" i="6"/>
  <c r="C3573" i="6"/>
  <c r="C3574" i="6"/>
  <c r="C3575" i="6"/>
  <c r="C3576" i="6"/>
  <c r="C3577" i="6"/>
  <c r="C3578" i="6"/>
  <c r="C3579" i="6"/>
  <c r="C3580" i="6"/>
  <c r="C3581" i="6"/>
  <c r="C3582" i="6"/>
  <c r="C3583" i="6"/>
  <c r="C3584" i="6"/>
  <c r="C3585" i="6"/>
  <c r="C3586" i="6"/>
  <c r="C3587" i="6"/>
  <c r="C3588" i="6"/>
  <c r="C3589" i="6"/>
  <c r="C3590" i="6"/>
  <c r="C3591" i="6"/>
  <c r="C3592" i="6"/>
  <c r="C3593" i="6"/>
  <c r="C3594" i="6"/>
  <c r="C3595" i="6"/>
  <c r="C3596" i="6"/>
  <c r="C3597" i="6"/>
  <c r="C3598" i="6"/>
  <c r="C3599" i="6"/>
  <c r="C3600" i="6"/>
  <c r="C3601" i="6"/>
  <c r="C3602" i="6"/>
  <c r="C3603" i="6"/>
  <c r="C3604" i="6"/>
  <c r="C3605" i="6"/>
  <c r="C3606" i="6"/>
  <c r="C3607" i="6"/>
  <c r="C3608" i="6"/>
  <c r="C3609" i="6"/>
  <c r="C3610" i="6"/>
  <c r="C3611" i="6"/>
  <c r="C3612" i="6"/>
  <c r="C3613" i="6"/>
  <c r="C3614" i="6"/>
  <c r="C3615" i="6"/>
  <c r="C3616" i="6"/>
  <c r="C3617" i="6"/>
  <c r="C3618" i="6"/>
  <c r="C3619" i="6"/>
  <c r="C3620" i="6"/>
  <c r="C3621" i="6"/>
  <c r="C3622" i="6"/>
  <c r="C3623" i="6"/>
  <c r="C3624" i="6"/>
  <c r="C3625" i="6"/>
  <c r="C3626" i="6"/>
  <c r="C3627" i="6"/>
  <c r="C3628" i="6"/>
  <c r="C3629" i="6"/>
  <c r="C3630" i="6"/>
  <c r="C3631" i="6"/>
  <c r="C3632" i="6"/>
  <c r="C3633" i="6"/>
  <c r="C3634" i="6"/>
  <c r="C3635" i="6"/>
  <c r="C3636" i="6"/>
  <c r="C3637" i="6"/>
  <c r="C3638" i="6"/>
  <c r="C3639" i="6"/>
  <c r="C3640" i="6"/>
  <c r="C3641" i="6"/>
  <c r="C3642" i="6"/>
  <c r="C3643" i="6"/>
  <c r="C3644" i="6"/>
  <c r="C3645" i="6"/>
  <c r="C3646" i="6"/>
  <c r="C3647" i="6"/>
  <c r="C3648" i="6"/>
  <c r="C3649" i="6"/>
  <c r="C3650" i="6"/>
  <c r="C3651" i="6"/>
  <c r="C3652" i="6"/>
  <c r="C3653" i="6"/>
  <c r="C3654" i="6"/>
  <c r="C3655" i="6"/>
  <c r="C3656" i="6"/>
  <c r="C3657" i="6"/>
  <c r="C3658" i="6"/>
  <c r="C3659" i="6"/>
  <c r="C3660" i="6"/>
  <c r="C3661" i="6"/>
  <c r="C3662" i="6"/>
  <c r="C3663" i="6"/>
  <c r="C3664" i="6"/>
  <c r="C3665" i="6"/>
  <c r="C3666" i="6"/>
  <c r="C3667" i="6"/>
  <c r="C3668" i="6"/>
  <c r="C3669" i="6"/>
  <c r="C3670" i="6"/>
  <c r="C3671" i="6"/>
  <c r="C3672" i="6"/>
  <c r="C3673" i="6"/>
  <c r="C3674" i="6"/>
  <c r="C3675" i="6"/>
  <c r="C3676" i="6"/>
  <c r="C3677" i="6"/>
  <c r="C3678" i="6"/>
  <c r="C3679" i="6"/>
  <c r="C3680" i="6"/>
  <c r="C3681" i="6"/>
  <c r="C3682" i="6"/>
  <c r="C3683" i="6"/>
  <c r="C3684" i="6"/>
  <c r="C3685" i="6"/>
  <c r="C3686" i="6"/>
  <c r="C3687" i="6"/>
  <c r="C3688" i="6"/>
  <c r="C3689" i="6"/>
  <c r="C3690" i="6"/>
  <c r="C3691" i="6"/>
  <c r="C3692" i="6"/>
  <c r="C3693" i="6"/>
  <c r="C3694" i="6"/>
  <c r="C3695" i="6"/>
  <c r="C3696" i="6"/>
  <c r="C3697" i="6"/>
  <c r="C3698" i="6"/>
  <c r="C3699" i="6"/>
  <c r="C3700" i="6"/>
  <c r="C3701" i="6"/>
  <c r="C3702" i="6"/>
  <c r="C3703" i="6"/>
  <c r="C3704" i="6"/>
  <c r="C3705" i="6"/>
  <c r="C3706" i="6"/>
  <c r="C3707" i="6"/>
  <c r="C3708" i="6"/>
  <c r="C3709" i="6"/>
  <c r="C3710" i="6"/>
  <c r="C3711" i="6"/>
  <c r="C3712" i="6"/>
  <c r="C3713" i="6"/>
  <c r="C3714" i="6"/>
  <c r="C3715" i="6"/>
  <c r="C3716" i="6"/>
  <c r="C3717" i="6"/>
  <c r="C3718" i="6"/>
  <c r="C3719" i="6"/>
  <c r="C3720" i="6"/>
  <c r="C3721" i="6"/>
  <c r="C3722" i="6"/>
  <c r="C3723" i="6"/>
  <c r="C3724" i="6"/>
  <c r="C3725" i="6"/>
  <c r="C3726" i="6"/>
  <c r="C3727" i="6"/>
  <c r="C3728" i="6"/>
  <c r="C3729" i="6"/>
  <c r="C3730" i="6"/>
  <c r="C3731" i="6"/>
  <c r="C3732" i="6"/>
  <c r="C3733" i="6"/>
  <c r="C3734" i="6"/>
  <c r="C3735" i="6"/>
  <c r="C3736" i="6"/>
  <c r="C3737" i="6"/>
  <c r="C3738" i="6"/>
  <c r="C3739" i="6"/>
  <c r="C3740" i="6"/>
  <c r="C3741" i="6"/>
  <c r="C3742" i="6"/>
  <c r="C3743" i="6"/>
  <c r="C3744" i="6"/>
  <c r="C3745" i="6"/>
  <c r="C3746" i="6"/>
  <c r="C3747" i="6"/>
  <c r="C3748" i="6"/>
  <c r="C3749" i="6"/>
  <c r="C3750" i="6"/>
  <c r="C3751" i="6"/>
  <c r="C3752" i="6"/>
  <c r="C3753" i="6"/>
  <c r="C3754" i="6"/>
  <c r="C3755" i="6"/>
  <c r="C3756" i="6"/>
  <c r="C3757" i="6"/>
  <c r="C3758" i="6"/>
  <c r="C3759" i="6"/>
  <c r="C3760" i="6"/>
  <c r="C3761" i="6"/>
  <c r="C3762" i="6"/>
  <c r="C3763" i="6"/>
  <c r="C3764" i="6"/>
  <c r="C3765" i="6"/>
  <c r="C3766" i="6"/>
  <c r="C3767" i="6"/>
  <c r="C3768" i="6"/>
  <c r="C3769" i="6"/>
  <c r="C3770" i="6"/>
  <c r="C3771" i="6"/>
  <c r="C3772" i="6"/>
  <c r="C3773" i="6"/>
  <c r="C3774" i="6"/>
  <c r="C3775" i="6"/>
  <c r="C3776" i="6"/>
  <c r="C3777" i="6"/>
  <c r="C3778" i="6"/>
  <c r="C3779" i="6"/>
  <c r="C3780" i="6"/>
  <c r="C3781" i="6"/>
  <c r="C3782" i="6"/>
  <c r="C3783" i="6"/>
  <c r="C3784" i="6"/>
  <c r="C3785" i="6"/>
  <c r="C3786" i="6"/>
  <c r="C3787" i="6"/>
  <c r="C3788" i="6"/>
  <c r="C3789" i="6"/>
  <c r="C3790" i="6"/>
  <c r="C3791" i="6"/>
  <c r="C3792" i="6"/>
  <c r="C3793" i="6"/>
  <c r="C3794" i="6"/>
  <c r="C3795" i="6"/>
  <c r="C3796" i="6"/>
  <c r="C3797" i="6"/>
  <c r="C3798" i="6"/>
  <c r="C3799" i="6"/>
  <c r="C3800" i="6"/>
  <c r="C3801" i="6"/>
  <c r="C3802" i="6"/>
  <c r="C3803" i="6"/>
  <c r="C3804" i="6"/>
  <c r="C3805" i="6"/>
  <c r="C3806" i="6"/>
  <c r="C3807" i="6"/>
  <c r="C3808" i="6"/>
  <c r="C3809" i="6"/>
  <c r="C3810" i="6"/>
  <c r="C3811" i="6"/>
  <c r="C3812" i="6"/>
  <c r="C3813" i="6"/>
  <c r="C3814" i="6"/>
  <c r="C3815" i="6"/>
  <c r="C3816" i="6"/>
  <c r="C3817" i="6"/>
  <c r="C3818" i="6"/>
  <c r="C3819" i="6"/>
  <c r="C3820" i="6"/>
  <c r="C3821" i="6"/>
  <c r="C3822" i="6"/>
  <c r="C3823" i="6"/>
  <c r="C3824" i="6"/>
  <c r="C3825" i="6"/>
  <c r="C3826" i="6"/>
  <c r="C3827" i="6"/>
  <c r="C3828" i="6"/>
  <c r="C3829" i="6"/>
  <c r="C3830" i="6"/>
  <c r="C3831" i="6"/>
  <c r="C3832" i="6"/>
  <c r="C3833" i="6"/>
  <c r="C3834" i="6"/>
  <c r="C3835" i="6"/>
  <c r="C3836" i="6"/>
  <c r="C3837" i="6"/>
  <c r="C3838" i="6"/>
  <c r="C3839" i="6"/>
  <c r="C3840" i="6"/>
  <c r="C3841" i="6"/>
  <c r="C3842" i="6"/>
  <c r="C3843" i="6"/>
  <c r="C3844" i="6"/>
  <c r="C3845" i="6"/>
  <c r="C3846" i="6"/>
  <c r="C3847" i="6"/>
  <c r="C3848" i="6"/>
  <c r="C3849" i="6"/>
  <c r="C3850" i="6"/>
  <c r="C3851" i="6"/>
  <c r="C3852" i="6"/>
  <c r="C3853" i="6"/>
  <c r="C3854" i="6"/>
  <c r="C3855" i="6"/>
  <c r="C3856" i="6"/>
  <c r="C3857" i="6"/>
  <c r="C3858" i="6"/>
  <c r="C3859" i="6"/>
  <c r="C3860" i="6"/>
  <c r="C3861" i="6"/>
  <c r="C3862" i="6"/>
  <c r="C3863" i="6"/>
  <c r="C3864" i="6"/>
  <c r="C3865" i="6"/>
  <c r="C3866" i="6"/>
  <c r="C3867" i="6"/>
  <c r="C3868" i="6"/>
  <c r="C3869" i="6"/>
  <c r="C3870" i="6"/>
  <c r="C3871" i="6"/>
  <c r="C3872" i="6"/>
  <c r="C3873" i="6"/>
  <c r="C3874" i="6"/>
  <c r="C3875" i="6"/>
  <c r="C3876" i="6"/>
  <c r="C3877" i="6"/>
  <c r="C3878" i="6"/>
  <c r="C3879" i="6"/>
  <c r="C3880" i="6"/>
  <c r="C3881" i="6"/>
  <c r="C3882" i="6"/>
  <c r="C3883" i="6"/>
  <c r="C3884" i="6"/>
  <c r="C3885" i="6"/>
  <c r="C3886" i="6"/>
  <c r="C3887" i="6"/>
  <c r="C3888" i="6"/>
  <c r="C3889" i="6"/>
  <c r="C3890" i="6"/>
  <c r="C3891" i="6"/>
  <c r="C3892" i="6"/>
  <c r="C3893" i="6"/>
  <c r="C3894" i="6"/>
  <c r="C3895" i="6"/>
  <c r="C3896" i="6"/>
  <c r="C3897" i="6"/>
  <c r="C3898" i="6"/>
  <c r="C3899" i="6"/>
  <c r="C3900" i="6"/>
  <c r="C3901" i="6"/>
  <c r="C3902" i="6"/>
  <c r="C3903" i="6"/>
  <c r="C3904" i="6"/>
  <c r="C3905" i="6"/>
  <c r="C3906" i="6"/>
  <c r="C3907" i="6"/>
  <c r="C3908" i="6"/>
  <c r="C3909" i="6"/>
  <c r="C3910" i="6"/>
  <c r="C3911" i="6"/>
  <c r="C3912" i="6"/>
  <c r="C3913" i="6"/>
  <c r="C3914" i="6"/>
  <c r="C3915" i="6"/>
  <c r="C3916" i="6"/>
  <c r="C3917" i="6"/>
  <c r="C3918" i="6"/>
  <c r="C3919" i="6"/>
  <c r="C3920" i="6"/>
  <c r="C3921" i="6"/>
  <c r="C3922" i="6"/>
  <c r="C3923" i="6"/>
  <c r="C3924" i="6"/>
  <c r="C3925" i="6"/>
  <c r="C3926" i="6"/>
  <c r="C3927" i="6"/>
  <c r="C3928" i="6"/>
  <c r="C3929" i="6"/>
  <c r="C3930" i="6"/>
  <c r="C3931" i="6"/>
  <c r="C3932" i="6"/>
  <c r="C3933" i="6"/>
  <c r="C3934" i="6"/>
  <c r="C3935" i="6"/>
  <c r="C3936" i="6"/>
  <c r="C3937" i="6"/>
  <c r="C3938" i="6"/>
  <c r="C3939" i="6"/>
  <c r="C3940" i="6"/>
  <c r="C3941" i="6"/>
  <c r="C3942" i="6"/>
  <c r="C3943" i="6"/>
  <c r="C3944" i="6"/>
  <c r="C3945" i="6"/>
  <c r="C3946" i="6"/>
  <c r="C3947" i="6"/>
  <c r="C3948" i="6"/>
  <c r="C3949" i="6"/>
  <c r="C3950" i="6"/>
  <c r="C3951" i="6"/>
  <c r="C3952" i="6"/>
  <c r="C3953" i="6"/>
  <c r="C3954" i="6"/>
  <c r="C3955" i="6"/>
  <c r="C3956" i="6"/>
  <c r="C3957" i="6"/>
  <c r="C3958" i="6"/>
  <c r="C3959" i="6"/>
  <c r="C3960" i="6"/>
  <c r="C3961" i="6"/>
  <c r="C3962" i="6"/>
  <c r="C3963" i="6"/>
  <c r="C3964" i="6"/>
  <c r="C3965" i="6"/>
  <c r="C3966" i="6"/>
  <c r="C3967" i="6"/>
  <c r="C3968" i="6"/>
  <c r="C3969" i="6"/>
  <c r="C3970" i="6"/>
  <c r="C3971" i="6"/>
  <c r="C3972" i="6"/>
  <c r="C3973" i="6"/>
  <c r="C3974" i="6"/>
  <c r="C3975" i="6"/>
  <c r="C3976" i="6"/>
  <c r="C3977" i="6"/>
  <c r="C3978" i="6"/>
  <c r="C3979" i="6"/>
  <c r="C3980" i="6"/>
  <c r="C3981" i="6"/>
  <c r="C3982" i="6"/>
  <c r="C3983" i="6"/>
  <c r="C3984" i="6"/>
  <c r="C3985" i="6"/>
  <c r="C3986" i="6"/>
  <c r="C3987" i="6"/>
  <c r="C3988" i="6"/>
  <c r="C3989" i="6"/>
  <c r="C3990" i="6"/>
  <c r="C3991" i="6"/>
  <c r="C3992" i="6"/>
  <c r="C3993" i="6"/>
  <c r="C3994" i="6"/>
  <c r="C3995" i="6"/>
  <c r="C3996" i="6"/>
  <c r="C3997" i="6"/>
  <c r="C3998" i="6"/>
  <c r="C3999" i="6"/>
  <c r="C4000" i="6"/>
  <c r="C4001" i="6"/>
  <c r="C4002" i="6"/>
  <c r="C4003" i="6"/>
  <c r="C4004" i="6"/>
  <c r="C4005" i="6"/>
  <c r="C4006" i="6"/>
  <c r="C4007" i="6"/>
  <c r="C4008" i="6"/>
  <c r="C4009" i="6"/>
  <c r="C4010" i="6"/>
  <c r="C4011" i="6"/>
  <c r="C4012" i="6"/>
  <c r="C4013" i="6"/>
  <c r="C4014" i="6"/>
  <c r="C4015" i="6"/>
  <c r="C4016" i="6"/>
  <c r="C4017" i="6"/>
  <c r="C4018" i="6"/>
  <c r="C4019" i="6"/>
  <c r="C4020" i="6"/>
  <c r="C4021" i="6"/>
  <c r="C4022" i="6"/>
  <c r="C4023" i="6"/>
  <c r="C4024" i="6"/>
  <c r="C4025" i="6"/>
  <c r="C4026" i="6"/>
  <c r="C4027" i="6"/>
  <c r="C4028" i="6"/>
  <c r="C4029" i="6"/>
  <c r="C4030" i="6"/>
  <c r="C4031" i="6"/>
  <c r="C4032" i="6"/>
  <c r="C4033" i="6"/>
  <c r="C4034" i="6"/>
  <c r="C4035" i="6"/>
  <c r="C4036" i="6"/>
  <c r="C4037" i="6"/>
  <c r="C4038" i="6"/>
  <c r="C4039" i="6"/>
  <c r="C4040" i="6"/>
  <c r="C4041" i="6"/>
  <c r="C4042" i="6"/>
  <c r="C4043" i="6"/>
  <c r="C4044" i="6"/>
  <c r="C4045" i="6"/>
  <c r="C4046" i="6"/>
  <c r="C4047" i="6"/>
  <c r="C4048" i="6"/>
  <c r="C4049" i="6"/>
  <c r="C4050" i="6"/>
  <c r="C4051" i="6"/>
  <c r="C4052" i="6"/>
  <c r="C4053" i="6"/>
  <c r="C4054" i="6"/>
  <c r="C4055" i="6"/>
  <c r="C4056" i="6"/>
  <c r="C4057" i="6"/>
  <c r="C4058" i="6"/>
  <c r="C4059" i="6"/>
  <c r="C4060" i="6"/>
  <c r="C4061" i="6"/>
  <c r="C4062" i="6"/>
  <c r="C4063" i="6"/>
  <c r="C4064" i="6"/>
  <c r="C4065" i="6"/>
  <c r="C4066" i="6"/>
  <c r="C4067" i="6"/>
  <c r="C4068" i="6"/>
  <c r="C4069" i="6"/>
  <c r="C4070" i="6"/>
  <c r="C4071" i="6"/>
  <c r="C4072" i="6"/>
  <c r="C4073" i="6"/>
  <c r="C4074" i="6"/>
  <c r="C4075" i="6"/>
  <c r="C4076" i="6"/>
  <c r="C4077" i="6"/>
  <c r="C4078" i="6"/>
  <c r="C4079" i="6"/>
  <c r="C4080" i="6"/>
  <c r="C4081" i="6"/>
  <c r="C4082" i="6"/>
  <c r="C4083" i="6"/>
  <c r="C4084" i="6"/>
  <c r="C4085" i="6"/>
  <c r="C4086" i="6"/>
  <c r="C4087" i="6"/>
  <c r="C4088" i="6"/>
  <c r="C4089" i="6"/>
  <c r="C4090" i="6"/>
  <c r="C4091" i="6"/>
  <c r="C4092" i="6"/>
  <c r="C4093" i="6"/>
  <c r="C4094" i="6"/>
  <c r="C4095" i="6"/>
  <c r="C4096" i="6"/>
  <c r="C4097" i="6"/>
  <c r="C4098" i="6"/>
  <c r="C4099" i="6"/>
  <c r="C4100" i="6"/>
  <c r="C4101" i="6"/>
  <c r="C4102" i="6"/>
  <c r="C4103" i="6"/>
  <c r="C4104" i="6"/>
  <c r="C4105" i="6"/>
  <c r="C4106" i="6"/>
  <c r="C4107" i="6"/>
  <c r="C4108" i="6"/>
  <c r="C4109" i="6"/>
  <c r="C4110" i="6"/>
  <c r="C4111" i="6"/>
  <c r="C4112" i="6"/>
  <c r="C4113" i="6"/>
  <c r="C4114" i="6"/>
  <c r="C4115" i="6"/>
  <c r="C4116" i="6"/>
  <c r="C4117" i="6"/>
  <c r="C4118" i="6"/>
  <c r="C4119" i="6"/>
  <c r="C4120" i="6"/>
  <c r="C4121" i="6"/>
  <c r="C4122" i="6"/>
  <c r="C4123" i="6"/>
  <c r="C4124" i="6"/>
  <c r="C4125" i="6"/>
  <c r="C4126" i="6"/>
  <c r="C4127" i="6"/>
  <c r="C4128" i="6"/>
  <c r="C4129" i="6"/>
  <c r="C4130" i="6"/>
  <c r="C4131" i="6"/>
  <c r="C4132" i="6"/>
  <c r="C4133" i="6"/>
  <c r="C4134" i="6"/>
  <c r="C4135" i="6"/>
  <c r="C4136" i="6"/>
  <c r="C4137" i="6"/>
  <c r="C4138" i="6"/>
  <c r="C4139" i="6"/>
  <c r="C4140" i="6"/>
  <c r="C4141" i="6"/>
  <c r="C4142" i="6"/>
  <c r="C4143" i="6"/>
  <c r="C4144" i="6"/>
  <c r="C4145" i="6"/>
  <c r="C4146" i="6"/>
  <c r="C4147" i="6"/>
  <c r="C4148" i="6"/>
  <c r="C4149" i="6"/>
  <c r="C4150" i="6"/>
  <c r="C4151" i="6"/>
  <c r="C4152" i="6"/>
  <c r="C4153" i="6"/>
  <c r="C4154" i="6"/>
  <c r="C4155" i="6"/>
  <c r="C4156" i="6"/>
  <c r="C4157" i="6"/>
  <c r="C4158" i="6"/>
  <c r="C4159" i="6"/>
  <c r="C4160" i="6"/>
  <c r="C4161" i="6"/>
  <c r="C4162" i="6"/>
  <c r="C4163" i="6"/>
  <c r="C4164" i="6"/>
  <c r="C4165" i="6"/>
  <c r="C4166" i="6"/>
  <c r="C4167" i="6"/>
  <c r="C4168" i="6"/>
  <c r="C4169" i="6"/>
  <c r="C4170" i="6"/>
  <c r="C4171" i="6"/>
  <c r="C4172" i="6"/>
  <c r="C4173" i="6"/>
  <c r="C4174" i="6"/>
  <c r="C4175" i="6"/>
  <c r="C4176" i="6"/>
  <c r="C4177" i="6"/>
  <c r="C4178" i="6"/>
  <c r="C4179" i="6"/>
  <c r="C4180" i="6"/>
  <c r="C4181" i="6"/>
  <c r="C4182" i="6"/>
  <c r="C4183" i="6"/>
  <c r="C4184" i="6"/>
  <c r="C4185" i="6"/>
  <c r="C4186" i="6"/>
  <c r="C4187" i="6"/>
  <c r="C4188" i="6"/>
  <c r="C4189" i="6"/>
  <c r="C4190" i="6"/>
  <c r="C4191" i="6"/>
  <c r="C4192" i="6"/>
  <c r="C4193" i="6"/>
  <c r="C4194" i="6"/>
  <c r="C4195" i="6"/>
  <c r="C4196" i="6"/>
  <c r="C4197" i="6"/>
  <c r="C4198" i="6"/>
  <c r="C4199" i="6"/>
  <c r="C4200" i="6"/>
  <c r="C4201" i="6"/>
  <c r="C4202" i="6"/>
  <c r="C4203" i="6"/>
  <c r="C4204" i="6"/>
  <c r="C4205" i="6"/>
  <c r="C4206" i="6"/>
  <c r="C4207" i="6"/>
  <c r="C4208" i="6"/>
  <c r="C4209" i="6"/>
  <c r="C4210" i="6"/>
  <c r="C4211" i="6"/>
  <c r="C4212" i="6"/>
  <c r="C4213" i="6"/>
  <c r="C4214" i="6"/>
  <c r="C4215" i="6"/>
  <c r="C4216" i="6"/>
  <c r="C4217" i="6"/>
  <c r="C4218" i="6"/>
  <c r="C4219" i="6"/>
  <c r="C4220" i="6"/>
  <c r="C4221" i="6"/>
  <c r="C4222" i="6"/>
  <c r="C4223" i="6"/>
  <c r="C4224" i="6"/>
  <c r="C4225" i="6"/>
  <c r="C4226" i="6"/>
  <c r="C4227" i="6"/>
  <c r="C4228" i="6"/>
  <c r="C4229" i="6"/>
  <c r="C4230" i="6"/>
  <c r="C4231" i="6"/>
  <c r="C4232" i="6"/>
  <c r="C4233" i="6"/>
  <c r="C4234" i="6"/>
  <c r="C4235" i="6"/>
  <c r="C4236" i="6"/>
  <c r="C4237" i="6"/>
  <c r="C4238" i="6"/>
  <c r="C4239" i="6"/>
  <c r="C4240" i="6"/>
  <c r="C4241" i="6"/>
  <c r="C4242" i="6"/>
  <c r="C4243" i="6"/>
  <c r="C4244" i="6"/>
  <c r="C4245" i="6"/>
  <c r="C4246" i="6"/>
  <c r="C4247" i="6"/>
  <c r="C4248" i="6"/>
  <c r="C4249" i="6"/>
  <c r="C4250" i="6"/>
  <c r="C4251" i="6"/>
  <c r="C4252" i="6"/>
  <c r="C4253" i="6"/>
  <c r="C4254" i="6"/>
  <c r="C4255" i="6"/>
  <c r="C4256" i="6"/>
  <c r="C4257" i="6"/>
  <c r="C4258" i="6"/>
  <c r="C4259" i="6"/>
  <c r="C4260" i="6"/>
  <c r="C4261" i="6"/>
  <c r="C4262" i="6"/>
  <c r="C4263" i="6"/>
  <c r="C4264" i="6"/>
  <c r="C4265" i="6"/>
  <c r="C4266" i="6"/>
  <c r="C4267" i="6"/>
  <c r="C4268" i="6"/>
  <c r="C4269" i="6"/>
  <c r="C4270" i="6"/>
  <c r="C4271" i="6"/>
  <c r="C4272" i="6"/>
  <c r="C4273" i="6"/>
  <c r="C4274" i="6"/>
  <c r="C4275" i="6"/>
  <c r="C4276" i="6"/>
  <c r="C4277" i="6"/>
  <c r="C4278" i="6"/>
  <c r="C4279" i="6"/>
  <c r="C4280" i="6"/>
  <c r="C4281" i="6"/>
  <c r="C4282" i="6"/>
  <c r="C4283" i="6"/>
  <c r="C4284" i="6"/>
  <c r="C4285" i="6"/>
  <c r="C4286" i="6"/>
  <c r="C4287" i="6"/>
  <c r="C4288" i="6"/>
  <c r="C4289" i="6"/>
  <c r="C4290" i="6"/>
  <c r="C4291" i="6"/>
  <c r="C4292" i="6"/>
  <c r="C4293" i="6"/>
  <c r="C4294" i="6"/>
  <c r="C4295" i="6"/>
  <c r="C4296" i="6"/>
  <c r="C4297" i="6"/>
  <c r="C4298" i="6"/>
  <c r="C4299" i="6"/>
  <c r="C4300" i="6"/>
  <c r="C4301" i="6"/>
  <c r="C4302" i="6"/>
  <c r="C4303" i="6"/>
  <c r="C4304" i="6"/>
  <c r="C4305" i="6"/>
  <c r="C4306" i="6"/>
  <c r="C4307" i="6"/>
  <c r="C4308" i="6"/>
  <c r="C4309" i="6"/>
  <c r="C4310" i="6"/>
  <c r="C4311" i="6"/>
  <c r="C4312" i="6"/>
  <c r="C4313" i="6"/>
  <c r="C4314" i="6"/>
  <c r="C4315" i="6"/>
  <c r="C4316" i="6"/>
  <c r="C4317" i="6"/>
  <c r="C4318" i="6"/>
  <c r="C4319" i="6"/>
  <c r="C4320" i="6"/>
  <c r="C4321" i="6"/>
  <c r="C4322" i="6"/>
  <c r="C4323" i="6"/>
  <c r="C4324" i="6"/>
  <c r="C4325" i="6"/>
  <c r="C4326" i="6"/>
  <c r="C4327" i="6"/>
  <c r="C4328" i="6"/>
  <c r="C4329" i="6"/>
  <c r="C4330" i="6"/>
  <c r="C4331" i="6"/>
  <c r="C4332" i="6"/>
  <c r="C4333" i="6"/>
  <c r="C4334" i="6"/>
  <c r="C4335" i="6"/>
  <c r="C4336" i="6"/>
  <c r="C4337" i="6"/>
  <c r="C4338" i="6"/>
  <c r="C4339" i="6"/>
  <c r="C4340" i="6"/>
  <c r="C4341" i="6"/>
  <c r="C4342" i="6"/>
  <c r="C4343" i="6"/>
  <c r="C4344" i="6"/>
  <c r="C4345" i="6"/>
  <c r="C4346" i="6"/>
  <c r="C4347" i="6"/>
  <c r="C4348" i="6"/>
  <c r="C4349" i="6"/>
  <c r="C4350" i="6"/>
  <c r="C4351" i="6"/>
  <c r="C4352" i="6"/>
  <c r="C4353" i="6"/>
  <c r="C4354" i="6"/>
  <c r="C4355" i="6"/>
  <c r="C4356" i="6"/>
  <c r="C4357" i="6"/>
  <c r="C4358" i="6"/>
  <c r="C4359" i="6"/>
  <c r="C4360" i="6"/>
  <c r="C4361" i="6"/>
  <c r="C4362" i="6"/>
  <c r="C4363" i="6"/>
  <c r="C4364" i="6"/>
  <c r="C4365" i="6"/>
  <c r="C4366" i="6"/>
  <c r="C4367" i="6"/>
  <c r="C4368" i="6"/>
  <c r="C4369" i="6"/>
  <c r="C4370" i="6"/>
  <c r="C4371" i="6"/>
  <c r="C4372" i="6"/>
  <c r="C4373" i="6"/>
  <c r="C4374" i="6"/>
  <c r="C4375" i="6"/>
  <c r="C4376" i="6"/>
  <c r="C4377" i="6"/>
  <c r="C4378" i="6"/>
  <c r="C4379" i="6"/>
  <c r="C4380" i="6"/>
  <c r="C4381" i="6"/>
  <c r="C4382" i="6"/>
  <c r="C4383" i="6"/>
  <c r="C4384" i="6"/>
  <c r="C4385" i="6"/>
  <c r="C4386" i="6"/>
  <c r="C4387" i="6"/>
  <c r="C4388" i="6"/>
  <c r="C4389" i="6"/>
  <c r="C4390" i="6"/>
  <c r="C4391" i="6"/>
  <c r="C4392" i="6"/>
  <c r="C4393" i="6"/>
  <c r="C4394" i="6"/>
  <c r="C4395" i="6"/>
  <c r="C4396" i="6"/>
  <c r="C4397" i="6"/>
  <c r="C4398" i="6"/>
  <c r="C4399" i="6"/>
  <c r="C4400" i="6"/>
  <c r="C4401" i="6"/>
  <c r="C4402" i="6"/>
  <c r="C4403" i="6"/>
  <c r="C4404" i="6"/>
  <c r="C4405" i="6"/>
  <c r="C4406" i="6"/>
  <c r="C4407" i="6"/>
  <c r="C4408" i="6"/>
  <c r="C4409" i="6"/>
  <c r="C4410" i="6"/>
  <c r="C4411" i="6"/>
  <c r="C4412" i="6"/>
  <c r="C4413" i="6"/>
  <c r="C4414" i="6"/>
  <c r="C4415" i="6"/>
  <c r="C4416" i="6"/>
  <c r="C4417" i="6"/>
  <c r="C4418" i="6"/>
  <c r="C4419" i="6"/>
  <c r="C4420" i="6"/>
  <c r="C4421" i="6"/>
  <c r="C4422" i="6"/>
  <c r="C4423" i="6"/>
  <c r="C4424" i="6"/>
  <c r="C4425" i="6"/>
  <c r="C4426" i="6"/>
  <c r="C4427" i="6"/>
  <c r="C4428" i="6"/>
  <c r="C4429" i="6"/>
  <c r="C4430" i="6"/>
  <c r="C4431" i="6"/>
  <c r="C4432" i="6"/>
  <c r="C4433" i="6"/>
  <c r="C4434" i="6"/>
  <c r="C4435" i="6"/>
  <c r="C4436" i="6"/>
  <c r="C4437" i="6"/>
  <c r="C4438" i="6"/>
  <c r="C4439" i="6"/>
  <c r="C4440" i="6"/>
  <c r="C4441" i="6"/>
  <c r="C4442" i="6"/>
  <c r="C4443" i="6"/>
  <c r="C4444" i="6"/>
  <c r="C4445" i="6"/>
  <c r="C4446" i="6"/>
  <c r="C4447" i="6"/>
  <c r="C4448" i="6"/>
  <c r="C4449" i="6"/>
  <c r="C4450" i="6"/>
  <c r="C4451" i="6"/>
  <c r="C4452" i="6"/>
  <c r="C4453" i="6"/>
  <c r="C4454" i="6"/>
  <c r="C4455" i="6"/>
  <c r="C4456" i="6"/>
  <c r="C4457" i="6"/>
  <c r="C4458" i="6"/>
  <c r="C4459" i="6"/>
  <c r="C4460" i="6"/>
  <c r="C4461" i="6"/>
  <c r="C4462" i="6"/>
  <c r="C4463" i="6"/>
  <c r="C4464" i="6"/>
  <c r="C4465" i="6"/>
  <c r="C4466" i="6"/>
  <c r="C4467" i="6"/>
  <c r="C4468" i="6"/>
  <c r="C4469" i="6"/>
  <c r="C4470" i="6"/>
  <c r="C4471" i="6"/>
  <c r="C4472" i="6"/>
  <c r="C4473" i="6"/>
  <c r="C4474" i="6"/>
  <c r="C4475" i="6"/>
  <c r="C4476" i="6"/>
  <c r="C4477" i="6"/>
  <c r="C4478" i="6"/>
  <c r="C4479" i="6"/>
  <c r="C4480" i="6"/>
  <c r="C4481" i="6"/>
  <c r="C4482" i="6"/>
  <c r="C4483" i="6"/>
  <c r="C4484" i="6"/>
  <c r="C4485" i="6"/>
  <c r="C4486" i="6"/>
  <c r="C4487" i="6"/>
  <c r="C4488" i="6"/>
  <c r="C4489" i="6"/>
  <c r="C4490" i="6"/>
  <c r="C4491" i="6"/>
  <c r="C4492" i="6"/>
  <c r="C4493" i="6"/>
  <c r="C4494" i="6"/>
  <c r="C4495" i="6"/>
  <c r="C4496" i="6"/>
  <c r="C4497" i="6"/>
  <c r="C4498" i="6"/>
  <c r="C4499" i="6"/>
  <c r="C4500" i="6"/>
  <c r="C4501" i="6"/>
  <c r="C4502" i="6"/>
  <c r="C4503" i="6"/>
  <c r="C4504" i="6"/>
  <c r="C4505" i="6"/>
  <c r="C4506" i="6"/>
  <c r="C4507" i="6"/>
  <c r="C4508" i="6"/>
  <c r="C4509" i="6"/>
  <c r="C4510" i="6"/>
  <c r="C4511" i="6"/>
  <c r="C4512" i="6"/>
  <c r="C4513" i="6"/>
  <c r="C4514" i="6"/>
  <c r="C4515" i="6"/>
  <c r="C4516" i="6"/>
  <c r="C4517" i="6"/>
  <c r="C4518" i="6"/>
  <c r="C4519" i="6"/>
  <c r="C4520" i="6"/>
  <c r="C4521" i="6"/>
  <c r="C4522" i="6"/>
  <c r="C4523" i="6"/>
  <c r="C4524" i="6"/>
  <c r="C4525" i="6"/>
  <c r="C4526" i="6"/>
  <c r="C4527" i="6"/>
  <c r="C4528" i="6"/>
  <c r="C4529" i="6"/>
  <c r="C4530" i="6"/>
  <c r="C4531" i="6"/>
  <c r="C4532" i="6"/>
  <c r="C4533" i="6"/>
  <c r="C4534" i="6"/>
  <c r="C4535" i="6"/>
  <c r="C4536" i="6"/>
  <c r="C4537" i="6"/>
  <c r="C4538" i="6"/>
  <c r="C4539" i="6"/>
  <c r="C4540" i="6"/>
  <c r="C4541" i="6"/>
  <c r="C4542" i="6"/>
  <c r="C4543" i="6"/>
  <c r="C4544" i="6"/>
  <c r="C4545" i="6"/>
  <c r="C4546" i="6"/>
  <c r="C4547" i="6"/>
  <c r="C4548" i="6"/>
  <c r="C4549" i="6"/>
  <c r="C4550" i="6"/>
  <c r="C4551" i="6"/>
  <c r="C4552" i="6"/>
  <c r="C4553" i="6"/>
  <c r="C4554" i="6"/>
  <c r="C4555" i="6"/>
  <c r="C4556" i="6"/>
  <c r="C4557" i="6"/>
  <c r="C4558" i="6"/>
  <c r="C4559" i="6"/>
  <c r="C4560" i="6"/>
  <c r="C4561" i="6"/>
  <c r="C4562" i="6"/>
  <c r="C4563" i="6"/>
  <c r="C4564" i="6"/>
  <c r="C4565" i="6"/>
  <c r="C4566" i="6"/>
  <c r="C4567" i="6"/>
  <c r="C4568" i="6"/>
  <c r="C4569" i="6"/>
  <c r="C4570" i="6"/>
  <c r="C4571" i="6"/>
  <c r="C4572" i="6"/>
  <c r="C4573" i="6"/>
  <c r="C4574" i="6"/>
  <c r="C4575" i="6"/>
  <c r="C4576" i="6"/>
  <c r="C4577" i="6"/>
  <c r="C4578" i="6"/>
  <c r="C4579" i="6"/>
  <c r="C4580" i="6"/>
  <c r="C4581" i="6"/>
  <c r="C4582" i="6"/>
  <c r="C4583" i="6"/>
  <c r="C4584" i="6"/>
  <c r="C4585" i="6"/>
  <c r="C4586" i="6"/>
  <c r="C4587" i="6"/>
  <c r="C4588" i="6"/>
  <c r="C4589" i="6"/>
  <c r="C4590" i="6"/>
  <c r="C4591" i="6"/>
  <c r="C4592" i="6"/>
  <c r="C4593" i="6"/>
  <c r="C4594" i="6"/>
  <c r="C4595" i="6"/>
  <c r="C4596" i="6"/>
  <c r="C4597" i="6"/>
  <c r="C4598" i="6"/>
  <c r="C4599" i="6"/>
  <c r="C4600" i="6"/>
  <c r="C4601" i="6"/>
  <c r="C4602" i="6"/>
  <c r="C4603" i="6"/>
  <c r="C4604" i="6"/>
  <c r="C4605" i="6"/>
  <c r="C4606" i="6"/>
  <c r="C4607" i="6"/>
  <c r="C4608" i="6"/>
  <c r="C4609" i="6"/>
  <c r="C4610" i="6"/>
  <c r="C4611" i="6"/>
  <c r="C4612" i="6"/>
  <c r="C4613" i="6"/>
  <c r="C4614" i="6"/>
  <c r="C4615" i="6"/>
  <c r="C4616" i="6"/>
  <c r="C4617" i="6"/>
  <c r="C4618" i="6"/>
  <c r="C4619" i="6"/>
  <c r="C4620" i="6"/>
  <c r="C4621" i="6"/>
  <c r="C4622" i="6"/>
  <c r="C4623" i="6"/>
  <c r="C4624" i="6"/>
  <c r="C4625" i="6"/>
  <c r="C4626" i="6"/>
  <c r="C4627" i="6"/>
  <c r="C4628" i="6"/>
  <c r="C4629" i="6"/>
  <c r="C4630" i="6"/>
  <c r="C4631" i="6"/>
  <c r="C4632" i="6"/>
  <c r="C4633" i="6"/>
  <c r="C4634" i="6"/>
  <c r="C4635" i="6"/>
  <c r="C4636" i="6"/>
  <c r="C4637" i="6"/>
  <c r="C4638" i="6"/>
  <c r="C4639" i="6"/>
  <c r="C4640" i="6"/>
  <c r="C4641" i="6"/>
  <c r="C4642" i="6"/>
  <c r="C4643" i="6"/>
  <c r="C4644" i="6"/>
  <c r="C4645" i="6"/>
  <c r="C4646" i="6"/>
  <c r="C4647" i="6"/>
  <c r="C4648" i="6"/>
  <c r="C4649" i="6"/>
  <c r="C4650" i="6"/>
  <c r="C4651" i="6"/>
  <c r="C4652" i="6"/>
  <c r="C4653" i="6"/>
  <c r="C4654" i="6"/>
  <c r="C4655" i="6"/>
  <c r="C4656" i="6"/>
  <c r="C4657" i="6"/>
  <c r="C4658" i="6"/>
  <c r="C4659" i="6"/>
  <c r="C4660" i="6"/>
  <c r="C4661" i="6"/>
  <c r="C4662" i="6"/>
  <c r="C4663" i="6"/>
  <c r="C4664" i="6"/>
  <c r="C4665" i="6"/>
  <c r="C4666" i="6"/>
  <c r="C4667" i="6"/>
  <c r="C4668" i="6"/>
  <c r="C4669" i="6"/>
  <c r="C4670" i="6"/>
  <c r="C4671" i="6"/>
  <c r="C4672" i="6"/>
  <c r="C4673" i="6"/>
  <c r="C4674" i="6"/>
  <c r="C4675" i="6"/>
  <c r="C4676" i="6"/>
  <c r="C4677" i="6"/>
  <c r="C4678" i="6"/>
  <c r="C4679" i="6"/>
  <c r="C4680" i="6"/>
  <c r="C4681" i="6"/>
  <c r="C4682" i="6"/>
  <c r="C4683" i="6"/>
  <c r="C4684" i="6"/>
  <c r="C4685" i="6"/>
  <c r="C4686" i="6"/>
  <c r="C4687" i="6"/>
  <c r="C4688" i="6"/>
  <c r="C4689" i="6"/>
  <c r="C4690" i="6"/>
  <c r="C4691" i="6"/>
  <c r="C4692" i="6"/>
  <c r="C4693" i="6"/>
  <c r="C4694" i="6"/>
  <c r="C4695" i="6"/>
  <c r="C4696" i="6"/>
  <c r="C4697" i="6"/>
  <c r="C4698" i="6"/>
  <c r="C4699" i="6"/>
  <c r="C4700" i="6"/>
  <c r="C4701" i="6"/>
  <c r="C4702" i="6"/>
  <c r="C4703" i="6"/>
  <c r="C4704" i="6"/>
  <c r="C4705" i="6"/>
  <c r="C4706" i="6"/>
  <c r="C4707" i="6"/>
  <c r="C4708" i="6"/>
  <c r="C4709" i="6"/>
  <c r="C4710" i="6"/>
  <c r="C4711" i="6"/>
  <c r="C4712" i="6"/>
  <c r="C4713" i="6"/>
  <c r="C4714" i="6"/>
  <c r="C4715" i="6"/>
  <c r="C4716" i="6"/>
  <c r="C4717" i="6"/>
  <c r="C4718" i="6"/>
  <c r="C4719" i="6"/>
  <c r="C4720" i="6"/>
  <c r="C4721" i="6"/>
  <c r="C4722" i="6"/>
  <c r="C4723" i="6"/>
  <c r="C4724" i="6"/>
  <c r="C4725" i="6"/>
  <c r="C4726" i="6"/>
  <c r="C4727" i="6"/>
  <c r="C4728" i="6"/>
  <c r="C4729" i="6"/>
  <c r="C4730" i="6"/>
  <c r="C4731" i="6"/>
  <c r="C4732" i="6"/>
  <c r="C4733" i="6"/>
  <c r="C4734" i="6"/>
  <c r="C4735" i="6"/>
  <c r="C4736" i="6"/>
  <c r="C4737" i="6"/>
  <c r="C4738" i="6"/>
  <c r="C4739" i="6"/>
  <c r="C4740" i="6"/>
  <c r="C4741" i="6"/>
  <c r="C4742" i="6"/>
  <c r="C4743" i="6"/>
  <c r="C4744" i="6"/>
  <c r="C4745" i="6"/>
  <c r="C4746" i="6"/>
  <c r="C4747" i="6"/>
  <c r="C4748" i="6"/>
  <c r="C4749" i="6"/>
  <c r="C4750" i="6"/>
  <c r="C4751" i="6"/>
  <c r="C4752" i="6"/>
  <c r="C4753" i="6"/>
  <c r="C4754" i="6"/>
  <c r="C4755" i="6"/>
  <c r="C4756" i="6"/>
  <c r="C4757" i="6"/>
  <c r="C4758" i="6"/>
  <c r="C4759" i="6"/>
  <c r="C4760" i="6"/>
  <c r="C4761" i="6"/>
  <c r="C4762" i="6"/>
  <c r="C4763" i="6"/>
  <c r="C4764" i="6"/>
  <c r="C4765" i="6"/>
  <c r="C4766" i="6"/>
  <c r="C4767" i="6"/>
  <c r="C4768" i="6"/>
  <c r="C4769" i="6"/>
  <c r="C4770" i="6"/>
  <c r="C4771" i="6"/>
  <c r="C4772" i="6"/>
  <c r="C4773" i="6"/>
  <c r="C4774" i="6"/>
  <c r="C4775" i="6"/>
  <c r="C4776" i="6"/>
  <c r="C4777" i="6"/>
  <c r="C4778" i="6"/>
  <c r="C4779" i="6"/>
  <c r="C4780" i="6"/>
  <c r="C4781" i="6"/>
  <c r="C4782" i="6"/>
  <c r="C4783" i="6"/>
  <c r="C4784" i="6"/>
  <c r="C4785" i="6"/>
  <c r="C4786" i="6"/>
  <c r="C4787" i="6"/>
  <c r="C4788" i="6"/>
  <c r="C4789" i="6"/>
  <c r="C4790" i="6"/>
  <c r="C4791" i="6"/>
  <c r="C4792" i="6"/>
  <c r="C4793" i="6"/>
  <c r="C4794" i="6"/>
  <c r="C4795" i="6"/>
  <c r="C4796" i="6"/>
  <c r="C4797" i="6"/>
  <c r="C4798" i="6"/>
  <c r="C4799" i="6"/>
  <c r="C4800" i="6"/>
  <c r="C4801" i="6"/>
  <c r="C4802" i="6"/>
  <c r="C4803" i="6"/>
  <c r="C4804" i="6"/>
  <c r="C4805" i="6"/>
  <c r="C4806" i="6"/>
  <c r="C4807" i="6"/>
  <c r="C4808" i="6"/>
  <c r="C4809" i="6"/>
  <c r="C4810" i="6"/>
  <c r="C4811" i="6"/>
  <c r="C4812" i="6"/>
  <c r="C4813" i="6"/>
  <c r="C4814" i="6"/>
  <c r="C4815" i="6"/>
  <c r="C4816" i="6"/>
  <c r="C4817" i="6"/>
  <c r="C4818" i="6"/>
  <c r="C4819" i="6"/>
  <c r="C4820" i="6"/>
  <c r="C4821" i="6"/>
  <c r="C4822" i="6"/>
  <c r="C4823" i="6"/>
  <c r="C4824" i="6"/>
  <c r="C4825" i="6"/>
  <c r="C4826" i="6"/>
  <c r="C4827" i="6"/>
  <c r="C4828" i="6"/>
  <c r="C4829" i="6"/>
  <c r="C4830" i="6"/>
  <c r="C4831" i="6"/>
  <c r="C4832" i="6"/>
  <c r="C4833" i="6"/>
  <c r="C4834" i="6"/>
  <c r="C4835" i="6"/>
  <c r="C4836" i="6"/>
  <c r="C4837" i="6"/>
  <c r="C4838" i="6"/>
  <c r="C4839" i="6"/>
  <c r="C4840" i="6"/>
  <c r="C4841" i="6"/>
  <c r="C4842" i="6"/>
  <c r="C4843" i="6"/>
  <c r="C4844" i="6"/>
  <c r="C4845" i="6"/>
  <c r="C4846" i="6"/>
  <c r="C4847" i="6"/>
  <c r="C4848" i="6"/>
  <c r="C4849" i="6"/>
  <c r="C4850" i="6"/>
  <c r="C4851" i="6"/>
  <c r="C4852" i="6"/>
  <c r="C4853" i="6"/>
  <c r="C4854" i="6"/>
  <c r="C4855" i="6"/>
  <c r="C4856" i="6"/>
  <c r="C4857" i="6"/>
  <c r="C4858" i="6"/>
  <c r="C4859" i="6"/>
  <c r="C4860" i="6"/>
  <c r="C4861" i="6"/>
  <c r="C4862" i="6"/>
  <c r="C4863" i="6"/>
  <c r="C4864" i="6"/>
  <c r="C4865" i="6"/>
  <c r="C4866" i="6"/>
  <c r="C4867" i="6"/>
  <c r="C4868" i="6"/>
  <c r="C4869" i="6"/>
  <c r="C4870" i="6"/>
  <c r="C4871" i="6"/>
  <c r="C4872" i="6"/>
  <c r="C4873" i="6"/>
  <c r="C4874" i="6"/>
  <c r="C4875" i="6"/>
  <c r="C4876" i="6"/>
  <c r="C4877" i="6"/>
  <c r="C4878" i="6"/>
  <c r="C4879" i="6"/>
  <c r="C4880" i="6"/>
  <c r="C4881" i="6"/>
  <c r="C4882" i="6"/>
  <c r="C4883" i="6"/>
  <c r="P1219" i="6"/>
  <c r="P1220" i="6"/>
  <c r="P1221" i="6"/>
  <c r="P1222" i="6"/>
  <c r="P1223" i="6"/>
  <c r="P1224" i="6"/>
  <c r="P1225" i="6"/>
  <c r="P1226" i="6"/>
  <c r="P1227" i="6"/>
  <c r="P1228" i="6"/>
  <c r="P1229" i="6"/>
  <c r="P1230" i="6"/>
  <c r="P1231" i="6"/>
  <c r="P1232" i="6"/>
  <c r="P1233" i="6"/>
  <c r="P1234" i="6"/>
  <c r="P1235" i="6"/>
  <c r="P1236" i="6"/>
  <c r="P1237" i="6"/>
  <c r="P1238" i="6"/>
  <c r="P1239" i="6"/>
  <c r="P1240" i="6"/>
  <c r="P1241" i="6"/>
  <c r="P1242" i="6"/>
  <c r="P1243" i="6"/>
  <c r="P1244" i="6"/>
  <c r="P1245" i="6"/>
  <c r="P1246" i="6"/>
  <c r="P1247" i="6"/>
  <c r="P1248" i="6"/>
  <c r="P1249" i="6"/>
  <c r="P1250" i="6"/>
  <c r="P1251" i="6"/>
  <c r="P1252" i="6"/>
  <c r="P1253" i="6"/>
  <c r="P1254" i="6"/>
  <c r="P1255" i="6"/>
  <c r="P1256" i="6"/>
  <c r="P1257" i="6"/>
  <c r="P1258" i="6"/>
  <c r="P1259" i="6"/>
  <c r="P1260" i="6"/>
  <c r="P1261" i="6"/>
  <c r="P1262" i="6"/>
  <c r="P1263" i="6"/>
  <c r="P1264" i="6"/>
  <c r="P1265" i="6"/>
  <c r="P1266" i="6"/>
  <c r="P1267" i="6"/>
  <c r="P1268" i="6"/>
  <c r="P1269" i="6"/>
  <c r="P1270" i="6"/>
  <c r="P1271" i="6"/>
  <c r="P1272" i="6"/>
  <c r="P1273" i="6"/>
  <c r="P1274" i="6"/>
  <c r="P1275" i="6"/>
  <c r="P1276" i="6"/>
  <c r="P1277" i="6"/>
  <c r="P1278" i="6"/>
  <c r="P1279" i="6"/>
  <c r="P1280" i="6"/>
  <c r="P1281" i="6"/>
  <c r="P1282" i="6"/>
  <c r="P1283" i="6"/>
  <c r="P1284" i="6"/>
  <c r="P1285" i="6"/>
  <c r="P1286" i="6"/>
  <c r="P1287" i="6"/>
  <c r="P1288" i="6"/>
  <c r="P1289" i="6"/>
  <c r="P1290" i="6"/>
  <c r="P1291" i="6"/>
  <c r="P1292" i="6"/>
  <c r="P1293" i="6"/>
  <c r="P1294" i="6"/>
  <c r="P1295" i="6"/>
  <c r="P1296" i="6"/>
  <c r="P1297" i="6"/>
  <c r="P1298" i="6"/>
  <c r="P1299" i="6"/>
  <c r="P1300" i="6"/>
  <c r="P1301" i="6"/>
  <c r="P1302" i="6"/>
  <c r="P1303" i="6"/>
  <c r="P1304" i="6"/>
  <c r="P1305" i="6"/>
  <c r="P1306" i="6"/>
  <c r="P1307" i="6"/>
  <c r="P1308" i="6"/>
  <c r="P1309" i="6"/>
  <c r="P1310" i="6"/>
  <c r="P1311" i="6"/>
  <c r="P1312" i="6"/>
  <c r="P1313" i="6"/>
  <c r="P1314" i="6"/>
  <c r="P1315" i="6"/>
  <c r="P1316" i="6"/>
  <c r="P1317" i="6"/>
  <c r="P1318" i="6"/>
  <c r="P1319" i="6"/>
  <c r="P1320" i="6"/>
  <c r="P1321" i="6"/>
  <c r="P1322" i="6"/>
  <c r="P1323" i="6"/>
  <c r="P1324" i="6"/>
  <c r="P1325" i="6"/>
  <c r="P1326" i="6"/>
  <c r="P1327" i="6"/>
  <c r="P1328" i="6"/>
  <c r="P1329" i="6"/>
  <c r="P1330" i="6"/>
  <c r="P1331" i="6"/>
  <c r="P1332" i="6"/>
  <c r="P1333" i="6"/>
  <c r="P1334" i="6"/>
  <c r="P1335" i="6"/>
  <c r="P1336" i="6"/>
  <c r="P1337" i="6"/>
  <c r="P1338" i="6"/>
  <c r="P1339" i="6"/>
  <c r="P1340" i="6"/>
  <c r="P1341" i="6"/>
  <c r="P1342" i="6"/>
  <c r="P1343" i="6"/>
  <c r="P1344" i="6"/>
  <c r="P1345" i="6"/>
  <c r="P1346" i="6"/>
  <c r="P1347" i="6"/>
  <c r="P1348" i="6"/>
  <c r="P1349" i="6"/>
  <c r="P1350" i="6"/>
  <c r="P1351" i="6"/>
  <c r="P1352" i="6"/>
  <c r="P1353" i="6"/>
  <c r="P1354" i="6"/>
  <c r="P1355" i="6"/>
  <c r="P1356" i="6"/>
  <c r="P1357" i="6"/>
  <c r="P1358" i="6"/>
  <c r="P1359" i="6"/>
  <c r="P1360" i="6"/>
  <c r="P1361" i="6"/>
  <c r="P1362" i="6"/>
  <c r="P1363" i="6"/>
  <c r="P1364" i="6"/>
  <c r="P1365" i="6"/>
  <c r="P1366" i="6"/>
  <c r="P1367" i="6"/>
  <c r="P1368" i="6"/>
  <c r="P1369" i="6"/>
  <c r="P1370" i="6"/>
  <c r="P1371" i="6"/>
  <c r="P1372" i="6"/>
  <c r="P1373" i="6"/>
  <c r="P1374" i="6"/>
  <c r="P1375" i="6"/>
  <c r="P1376" i="6"/>
  <c r="P1377" i="6"/>
  <c r="P1378" i="6"/>
  <c r="P1379" i="6"/>
  <c r="P1380" i="6"/>
  <c r="P1381" i="6"/>
  <c r="P1382" i="6"/>
  <c r="P1383" i="6"/>
  <c r="P1384" i="6"/>
  <c r="P1385" i="6"/>
  <c r="P1386" i="6"/>
  <c r="P1387" i="6"/>
  <c r="P1388" i="6"/>
  <c r="P1389" i="6"/>
  <c r="P1390" i="6"/>
  <c r="P1391" i="6"/>
  <c r="P1392" i="6"/>
  <c r="P1393" i="6"/>
  <c r="P1394" i="6"/>
  <c r="P1395" i="6"/>
  <c r="P1396" i="6"/>
  <c r="P1397" i="6"/>
  <c r="P1398" i="6"/>
  <c r="P1399" i="6"/>
  <c r="P1400" i="6"/>
  <c r="P1401" i="6"/>
  <c r="P1402" i="6"/>
  <c r="P1403" i="6"/>
  <c r="P1404" i="6"/>
  <c r="P1405" i="6"/>
  <c r="P1406" i="6"/>
  <c r="P1407" i="6"/>
  <c r="P1408" i="6"/>
  <c r="P1409" i="6"/>
  <c r="P1410" i="6"/>
  <c r="P1411" i="6"/>
  <c r="P1412" i="6"/>
  <c r="P1413" i="6"/>
  <c r="P1414" i="6"/>
  <c r="P1415" i="6"/>
  <c r="P1416" i="6"/>
  <c r="P1417" i="6"/>
  <c r="P1418" i="6"/>
  <c r="P1419" i="6"/>
  <c r="P1420" i="6"/>
  <c r="P1421" i="6"/>
  <c r="P1422" i="6"/>
  <c r="P1423" i="6"/>
  <c r="P1424" i="6"/>
  <c r="P1425" i="6"/>
  <c r="P1426" i="6"/>
  <c r="P1427" i="6"/>
  <c r="P1428" i="6"/>
  <c r="P1429" i="6"/>
  <c r="P1430" i="6"/>
  <c r="P1431" i="6"/>
  <c r="P1432" i="6"/>
  <c r="P1433" i="6"/>
  <c r="P1434" i="6"/>
  <c r="P1435" i="6"/>
  <c r="P1436" i="6"/>
  <c r="P1437" i="6"/>
  <c r="P1438" i="6"/>
  <c r="P1439" i="6"/>
  <c r="P1440" i="6"/>
  <c r="P1441" i="6"/>
  <c r="P1442" i="6"/>
  <c r="P1443" i="6"/>
  <c r="P1444" i="6"/>
  <c r="P1445" i="6"/>
  <c r="P1193" i="6"/>
  <c r="P1194" i="6"/>
  <c r="P1195" i="6"/>
  <c r="P1196" i="6"/>
  <c r="P1197" i="6"/>
  <c r="P1198" i="6"/>
  <c r="P1199" i="6"/>
  <c r="P1200" i="6"/>
  <c r="P1201" i="6"/>
  <c r="P1202" i="6"/>
  <c r="P1203" i="6"/>
  <c r="P1204" i="6"/>
  <c r="P1205" i="6"/>
  <c r="P1206" i="6"/>
  <c r="P1207" i="6"/>
  <c r="P1208" i="6"/>
  <c r="P1209" i="6"/>
  <c r="P1210" i="6"/>
  <c r="P1211" i="6"/>
  <c r="P1212" i="6"/>
  <c r="P1213" i="6"/>
  <c r="P1214" i="6"/>
  <c r="P1215" i="6"/>
  <c r="P1216" i="6"/>
  <c r="P1217" i="6"/>
  <c r="P1218" i="6"/>
  <c r="H804" i="6"/>
  <c r="H805" i="6"/>
  <c r="H806" i="6"/>
  <c r="H807" i="6"/>
  <c r="H808" i="6"/>
  <c r="H811" i="6"/>
  <c r="H838" i="6"/>
  <c r="H855" i="6"/>
  <c r="H867" i="6"/>
  <c r="H882" i="6"/>
  <c r="H901" i="6"/>
  <c r="H909" i="6"/>
  <c r="H926" i="6"/>
  <c r="P947" i="6"/>
  <c r="H998" i="6"/>
  <c r="H1078" i="6"/>
  <c r="H1122" i="6"/>
  <c r="H1134" i="6"/>
  <c r="H1190" i="6"/>
  <c r="H1191" i="6"/>
  <c r="P1192" i="6"/>
  <c r="H681" i="6"/>
  <c r="H680" i="6"/>
  <c r="P680" i="6" s="1"/>
  <c r="P681" i="6"/>
  <c r="C681" i="6"/>
  <c r="C1192" i="6"/>
  <c r="C1193" i="6"/>
  <c r="C1194" i="6"/>
  <c r="C1195" i="6"/>
  <c r="C1196" i="6"/>
  <c r="C1197" i="6"/>
  <c r="C1198" i="6"/>
  <c r="C1199" i="6"/>
  <c r="C1200" i="6"/>
  <c r="C1201" i="6"/>
  <c r="C1202" i="6"/>
  <c r="C1203" i="6"/>
  <c r="C1204" i="6"/>
  <c r="C1205" i="6"/>
  <c r="C1206" i="6"/>
  <c r="C1207" i="6"/>
  <c r="C1208" i="6"/>
  <c r="C1209" i="6"/>
  <c r="C1210" i="6"/>
  <c r="C1211" i="6"/>
  <c r="C1212" i="6"/>
  <c r="C1213" i="6"/>
  <c r="C1214" i="6"/>
  <c r="C1215" i="6"/>
  <c r="C1216" i="6"/>
  <c r="C1217" i="6"/>
  <c r="C1218" i="6"/>
  <c r="C1219" i="6"/>
  <c r="C1220" i="6"/>
  <c r="C1221" i="6"/>
  <c r="C1222" i="6"/>
  <c r="C1223" i="6"/>
  <c r="C1224" i="6"/>
  <c r="C1225" i="6"/>
  <c r="C1226" i="6"/>
  <c r="C1227" i="6"/>
  <c r="C1228" i="6"/>
  <c r="C1229" i="6"/>
  <c r="C1230" i="6"/>
  <c r="C1231" i="6"/>
  <c r="C1232" i="6"/>
  <c r="C1233" i="6"/>
  <c r="C1234" i="6"/>
  <c r="C1235" i="6"/>
  <c r="C1236" i="6"/>
  <c r="C1237" i="6"/>
  <c r="C1238" i="6"/>
  <c r="C1239" i="6"/>
  <c r="C1240" i="6"/>
  <c r="C1241" i="6"/>
  <c r="C1242" i="6"/>
  <c r="C1243" i="6"/>
  <c r="C1244" i="6"/>
  <c r="C1245" i="6"/>
  <c r="C1246" i="6"/>
  <c r="C1247" i="6"/>
  <c r="C1248" i="6"/>
  <c r="C1249" i="6"/>
  <c r="C1250" i="6"/>
  <c r="C1251" i="6"/>
  <c r="C1252" i="6"/>
  <c r="C1253" i="6"/>
  <c r="C1254" i="6"/>
  <c r="C1255" i="6"/>
  <c r="C1256" i="6"/>
  <c r="C1257" i="6"/>
  <c r="C1258" i="6"/>
  <c r="C1259" i="6"/>
  <c r="C1260" i="6"/>
  <c r="C1261" i="6"/>
  <c r="C1262" i="6"/>
  <c r="C1263" i="6"/>
  <c r="C1264" i="6"/>
  <c r="C1265" i="6"/>
  <c r="C1266" i="6"/>
  <c r="C1267" i="6"/>
  <c r="C1268" i="6"/>
  <c r="C1269" i="6"/>
  <c r="C1270" i="6"/>
  <c r="C1271" i="6"/>
  <c r="C1272" i="6"/>
  <c r="C1273" i="6"/>
  <c r="C1274" i="6"/>
  <c r="C1275" i="6"/>
  <c r="C1276" i="6"/>
  <c r="C1277" i="6"/>
  <c r="C1278" i="6"/>
  <c r="C1279" i="6"/>
  <c r="C1280" i="6"/>
  <c r="C1281" i="6"/>
  <c r="C1282" i="6"/>
  <c r="C1283" i="6"/>
  <c r="C1284" i="6"/>
  <c r="C1285" i="6"/>
  <c r="C1286" i="6"/>
  <c r="C1287" i="6"/>
  <c r="C1288" i="6"/>
  <c r="C1289" i="6"/>
  <c r="C1290" i="6"/>
  <c r="C1291" i="6"/>
  <c r="C1292" i="6"/>
  <c r="C1293" i="6"/>
  <c r="C1294" i="6"/>
  <c r="C1295" i="6"/>
  <c r="C1296" i="6"/>
  <c r="C1297" i="6"/>
  <c r="C1298" i="6"/>
  <c r="C1299" i="6"/>
  <c r="C1300" i="6"/>
  <c r="C1301" i="6"/>
  <c r="C1302" i="6"/>
  <c r="C1303" i="6"/>
  <c r="C1304" i="6"/>
  <c r="C1305" i="6"/>
  <c r="C1306" i="6"/>
  <c r="C1307" i="6"/>
  <c r="C1308" i="6"/>
  <c r="C1309" i="6"/>
  <c r="C1310" i="6"/>
  <c r="C1311" i="6"/>
  <c r="C1312" i="6"/>
  <c r="C1313" i="6"/>
  <c r="C1314" i="6"/>
  <c r="C1315" i="6"/>
  <c r="C1316" i="6"/>
  <c r="C1317" i="6"/>
  <c r="C1318" i="6"/>
  <c r="C1319" i="6"/>
  <c r="C1320" i="6"/>
  <c r="C1321" i="6"/>
  <c r="C1322" i="6"/>
  <c r="C1323" i="6"/>
  <c r="C1324" i="6"/>
  <c r="C1325" i="6"/>
  <c r="C1326" i="6"/>
  <c r="C1327" i="6"/>
  <c r="C1328" i="6"/>
  <c r="C1329" i="6"/>
  <c r="C1330" i="6"/>
  <c r="C1331" i="6"/>
  <c r="C1332" i="6"/>
  <c r="C1333" i="6"/>
  <c r="C1334" i="6"/>
  <c r="C1335" i="6"/>
  <c r="C1336" i="6"/>
  <c r="C1337" i="6"/>
  <c r="C1338" i="6"/>
  <c r="C1339" i="6"/>
  <c r="C1340" i="6"/>
  <c r="C1341" i="6"/>
  <c r="C1342" i="6"/>
  <c r="C1343" i="6"/>
  <c r="C1344" i="6"/>
  <c r="C1345" i="6"/>
  <c r="C1346" i="6"/>
  <c r="C1347" i="6"/>
  <c r="C1348" i="6"/>
  <c r="C1349" i="6"/>
  <c r="C1350" i="6"/>
  <c r="C1351" i="6"/>
  <c r="C1352" i="6"/>
  <c r="C1353" i="6"/>
  <c r="C1354" i="6"/>
  <c r="C1355" i="6"/>
  <c r="C1356" i="6"/>
  <c r="C1357" i="6"/>
  <c r="C1358" i="6"/>
  <c r="C1359" i="6"/>
  <c r="C1360" i="6"/>
  <c r="C1361" i="6"/>
  <c r="C1362" i="6"/>
  <c r="C1363" i="6"/>
  <c r="C1364" i="6"/>
  <c r="C1365" i="6"/>
  <c r="C1366" i="6"/>
  <c r="C1367" i="6"/>
  <c r="C1368" i="6"/>
  <c r="C1369" i="6"/>
  <c r="C1370" i="6"/>
  <c r="C1371" i="6"/>
  <c r="C1372" i="6"/>
  <c r="C1373" i="6"/>
  <c r="C1374" i="6"/>
  <c r="C1375" i="6"/>
  <c r="C1376" i="6"/>
  <c r="C1377" i="6"/>
  <c r="C1378" i="6"/>
  <c r="C1379" i="6"/>
  <c r="C1380" i="6"/>
  <c r="C1381" i="6"/>
  <c r="C1382" i="6"/>
  <c r="C1383" i="6"/>
  <c r="C1384" i="6"/>
  <c r="C1385" i="6"/>
  <c r="C1386" i="6"/>
  <c r="C1387" i="6"/>
  <c r="C1388" i="6"/>
  <c r="C1389" i="6"/>
  <c r="C1390" i="6"/>
  <c r="C1391" i="6"/>
  <c r="C1392" i="6"/>
  <c r="C1393" i="6"/>
  <c r="C1394" i="6"/>
  <c r="C1395" i="6"/>
  <c r="C1396" i="6"/>
  <c r="C1397" i="6"/>
  <c r="C1398" i="6"/>
  <c r="C1399" i="6"/>
  <c r="C1400" i="6"/>
  <c r="C1401" i="6"/>
  <c r="C1402" i="6"/>
  <c r="C1403" i="6"/>
  <c r="C1404" i="6"/>
  <c r="C1405" i="6"/>
  <c r="C1406" i="6"/>
  <c r="C1407" i="6"/>
  <c r="C1408" i="6"/>
  <c r="C1409" i="6"/>
  <c r="C1410" i="6"/>
  <c r="C1411" i="6"/>
  <c r="C1412" i="6"/>
  <c r="C1413" i="6"/>
  <c r="C1414" i="6"/>
  <c r="C1415" i="6"/>
  <c r="C1416" i="6"/>
  <c r="C1417" i="6"/>
  <c r="C1418" i="6"/>
  <c r="C1419" i="6"/>
  <c r="C1420" i="6"/>
  <c r="C1421" i="6"/>
  <c r="C1422" i="6"/>
  <c r="C1423" i="6"/>
  <c r="C1424" i="6"/>
  <c r="C1425" i="6"/>
  <c r="C1426" i="6"/>
  <c r="C1427" i="6"/>
  <c r="C1428" i="6"/>
  <c r="C1429" i="6"/>
  <c r="C1430" i="6"/>
  <c r="C1431" i="6"/>
  <c r="C1432" i="6"/>
  <c r="C1433" i="6"/>
  <c r="C1434" i="6"/>
  <c r="C1435" i="6"/>
  <c r="C1436" i="6"/>
  <c r="C1437" i="6"/>
  <c r="C1438" i="6"/>
  <c r="C1439" i="6"/>
  <c r="C1440" i="6"/>
  <c r="C1441" i="6"/>
  <c r="C1442" i="6"/>
  <c r="C1443" i="6"/>
  <c r="C1444" i="6"/>
  <c r="C1445" i="6"/>
  <c r="G2123" i="6"/>
  <c r="G2124" i="6"/>
  <c r="G2125" i="6"/>
  <c r="G2126" i="6"/>
  <c r="G2127" i="6"/>
  <c r="G2128" i="6"/>
  <c r="G2129" i="6"/>
  <c r="G2130" i="6"/>
  <c r="G2131" i="6"/>
  <c r="G2132" i="6"/>
  <c r="G2133" i="6"/>
  <c r="G2134" i="6"/>
  <c r="G2135" i="6"/>
  <c r="G2136" i="6"/>
  <c r="G2137" i="6"/>
  <c r="G2138" i="6"/>
  <c r="G2139" i="6"/>
  <c r="G2140" i="6"/>
  <c r="G2141" i="6"/>
  <c r="G2142" i="6"/>
  <c r="G2143" i="6"/>
  <c r="G2144" i="6"/>
  <c r="G2145" i="6"/>
  <c r="G2146" i="6"/>
  <c r="G2147" i="6"/>
  <c r="G2148" i="6"/>
  <c r="G2149" i="6"/>
  <c r="G2150" i="6"/>
  <c r="G2151" i="6"/>
  <c r="G2152" i="6"/>
  <c r="G2153" i="6"/>
  <c r="G2154" i="6"/>
  <c r="G2155" i="6"/>
  <c r="G2156" i="6"/>
  <c r="G2157" i="6"/>
  <c r="G2158" i="6"/>
  <c r="G2159" i="6"/>
  <c r="G2160" i="6"/>
  <c r="G2161" i="6"/>
  <c r="G2162" i="6"/>
  <c r="G2163" i="6"/>
  <c r="G2164" i="6"/>
  <c r="G2165" i="6"/>
  <c r="G2166" i="6"/>
  <c r="G2167" i="6"/>
  <c r="G2168" i="6"/>
  <c r="G2169" i="6"/>
  <c r="G2170" i="6"/>
  <c r="G2171" i="6"/>
  <c r="G2172" i="6"/>
  <c r="G2357" i="6"/>
  <c r="G2358" i="6"/>
  <c r="G2359" i="6"/>
  <c r="G2360" i="6"/>
  <c r="G2361" i="6"/>
  <c r="G2362" i="6"/>
  <c r="G2363" i="6"/>
  <c r="G2364" i="6"/>
  <c r="G2365" i="6"/>
  <c r="G2366" i="6"/>
  <c r="G2367" i="6"/>
  <c r="G2368" i="6"/>
  <c r="G2369" i="6"/>
  <c r="G2370" i="6"/>
  <c r="G2371" i="6"/>
  <c r="G2372" i="6"/>
  <c r="G2373" i="6"/>
  <c r="G2374" i="6"/>
  <c r="G2375" i="6"/>
  <c r="G2376" i="6"/>
  <c r="G2377" i="6"/>
  <c r="G2378" i="6"/>
  <c r="G2379" i="6"/>
  <c r="G2380" i="6"/>
  <c r="G2381" i="6"/>
  <c r="G2382" i="6"/>
  <c r="G2383" i="6"/>
  <c r="G2384" i="6"/>
  <c r="G2385" i="6"/>
  <c r="G2386" i="6"/>
  <c r="G2387" i="6"/>
  <c r="G2388" i="6"/>
  <c r="G2389" i="6"/>
  <c r="G2390" i="6"/>
  <c r="G2391" i="6"/>
  <c r="G2392" i="6"/>
  <c r="G2393" i="6"/>
  <c r="G2394" i="6"/>
  <c r="G2395" i="6"/>
  <c r="G2396" i="6"/>
  <c r="G2397" i="6"/>
  <c r="G2398" i="6"/>
  <c r="G2399" i="6"/>
  <c r="G2400" i="6"/>
  <c r="G2401" i="6"/>
  <c r="G2402" i="6"/>
  <c r="G2403" i="6"/>
  <c r="G2404" i="6"/>
  <c r="G2405" i="6"/>
  <c r="G2406" i="6"/>
  <c r="G2407" i="6"/>
  <c r="G2408" i="6"/>
  <c r="G2409" i="6"/>
  <c r="G2410" i="6"/>
  <c r="G2411" i="6"/>
  <c r="G2412" i="6"/>
  <c r="G2413" i="6"/>
  <c r="G2414" i="6"/>
  <c r="G2415" i="6"/>
  <c r="G2416" i="6"/>
  <c r="G2417" i="6"/>
  <c r="G2418" i="6"/>
  <c r="G2419" i="6"/>
  <c r="G2420" i="6"/>
  <c r="G2421" i="6"/>
  <c r="G2422" i="6"/>
  <c r="G2423" i="6"/>
  <c r="G2424" i="6"/>
  <c r="G2425" i="6"/>
  <c r="G2426" i="6"/>
  <c r="G2427" i="6"/>
  <c r="G2428" i="6"/>
  <c r="G2429" i="6"/>
  <c r="G2430" i="6"/>
  <c r="G2431" i="6"/>
  <c r="G2432" i="6"/>
  <c r="G2433" i="6"/>
  <c r="G2434" i="6"/>
  <c r="G2435" i="6"/>
  <c r="G2436" i="6"/>
  <c r="G2437" i="6"/>
  <c r="G2438" i="6"/>
  <c r="G2439" i="6"/>
  <c r="G2440" i="6"/>
  <c r="G2441" i="6"/>
  <c r="G2442" i="6"/>
  <c r="G2443" i="6"/>
  <c r="G2444" i="6"/>
  <c r="G2445" i="6"/>
  <c r="G2446" i="6"/>
  <c r="G2447" i="6"/>
  <c r="G2448" i="6"/>
  <c r="G2449" i="6"/>
  <c r="G2450" i="6"/>
  <c r="G2451" i="6"/>
  <c r="G2452" i="6"/>
  <c r="G2453" i="6"/>
  <c r="G2454" i="6"/>
  <c r="G2455" i="6"/>
  <c r="G2456" i="6"/>
  <c r="G2457" i="6"/>
  <c r="G2458" i="6"/>
  <c r="G2459" i="6"/>
  <c r="G2460" i="6"/>
  <c r="G2461" i="6"/>
  <c r="G2462" i="6"/>
  <c r="G2463" i="6"/>
  <c r="G2464" i="6"/>
  <c r="G2465" i="6"/>
  <c r="G2466" i="6"/>
  <c r="G2467" i="6"/>
  <c r="G2468" i="6"/>
  <c r="G2469" i="6"/>
  <c r="G2470" i="6"/>
  <c r="G2471" i="6"/>
  <c r="G2472" i="6"/>
  <c r="G2473" i="6"/>
  <c r="G2474" i="6"/>
  <c r="G2475" i="6"/>
  <c r="G2476" i="6"/>
  <c r="G2477" i="6"/>
  <c r="G2478" i="6"/>
  <c r="G2479" i="6"/>
  <c r="G2480" i="6"/>
  <c r="G2481" i="6"/>
  <c r="G2482" i="6"/>
  <c r="G2483" i="6"/>
  <c r="G2484" i="6"/>
  <c r="G2485" i="6"/>
  <c r="G2486" i="6"/>
  <c r="G2487" i="6"/>
  <c r="G2488" i="6"/>
  <c r="G2489" i="6"/>
  <c r="G2490" i="6"/>
  <c r="G2491" i="6"/>
  <c r="G2492" i="6"/>
  <c r="G2493" i="6"/>
  <c r="G2494" i="6"/>
  <c r="G2495" i="6"/>
  <c r="G2496" i="6"/>
  <c r="G2497" i="6"/>
  <c r="G2498" i="6"/>
  <c r="G2499" i="6"/>
  <c r="G2500" i="6"/>
  <c r="G2501" i="6"/>
  <c r="G2502" i="6"/>
  <c r="G2503" i="6"/>
  <c r="G2504" i="6"/>
  <c r="G2505" i="6"/>
  <c r="G2506" i="6"/>
  <c r="G2507" i="6"/>
  <c r="G2508" i="6"/>
  <c r="G2509" i="6"/>
  <c r="G2510" i="6"/>
  <c r="G2511" i="6"/>
  <c r="G2512" i="6"/>
  <c r="G2513" i="6"/>
  <c r="G2514" i="6"/>
  <c r="G2515" i="6"/>
  <c r="G2516" i="6"/>
  <c r="G2517" i="6"/>
  <c r="G2518" i="6"/>
  <c r="G2519" i="6"/>
  <c r="G2520" i="6"/>
  <c r="G2521" i="6"/>
  <c r="G2522" i="6"/>
  <c r="G2523" i="6"/>
  <c r="G2524" i="6"/>
  <c r="G2525" i="6"/>
  <c r="G2526" i="6"/>
  <c r="G2527" i="6"/>
  <c r="G2528" i="6"/>
  <c r="G2529" i="6"/>
  <c r="G2530" i="6"/>
  <c r="G2531" i="6"/>
  <c r="G2532" i="6"/>
  <c r="G2533" i="6"/>
  <c r="G2534" i="6"/>
  <c r="G2535" i="6"/>
  <c r="G2536" i="6"/>
  <c r="G2537" i="6"/>
  <c r="G2538" i="6"/>
  <c r="G2539" i="6"/>
  <c r="G2540" i="6"/>
  <c r="G2541" i="6"/>
  <c r="G2542" i="6"/>
  <c r="G2543" i="6"/>
  <c r="G2544" i="6"/>
  <c r="G2545" i="6"/>
  <c r="G2546" i="6"/>
  <c r="G2547" i="6"/>
  <c r="G2548" i="6"/>
  <c r="G2549" i="6"/>
  <c r="G2550" i="6"/>
  <c r="G2551" i="6"/>
  <c r="G2552" i="6"/>
  <c r="G2553" i="6"/>
  <c r="G2554" i="6"/>
  <c r="G2555" i="6"/>
  <c r="G2556" i="6"/>
  <c r="G2557" i="6"/>
  <c r="G2558" i="6"/>
  <c r="G2559" i="6"/>
  <c r="G2560" i="6"/>
  <c r="G2561" i="6"/>
  <c r="G2562" i="6"/>
  <c r="G2563" i="6"/>
  <c r="G2564" i="6"/>
  <c r="G2565" i="6"/>
  <c r="G2566" i="6"/>
  <c r="G2567" i="6"/>
  <c r="G2568" i="6"/>
  <c r="G2569" i="6"/>
  <c r="G2570" i="6"/>
  <c r="G2571" i="6"/>
  <c r="G2572" i="6"/>
  <c r="G2573" i="6"/>
  <c r="G2574" i="6"/>
  <c r="G2575" i="6"/>
  <c r="G2576" i="6"/>
  <c r="G2577" i="6"/>
  <c r="G2578" i="6"/>
  <c r="G2579" i="6"/>
  <c r="G2580" i="6"/>
  <c r="G2581" i="6"/>
  <c r="G2582" i="6"/>
  <c r="G2583" i="6"/>
  <c r="G2584" i="6"/>
  <c r="G2585" i="6"/>
  <c r="G2586" i="6"/>
  <c r="G2587" i="6"/>
  <c r="G2588" i="6"/>
  <c r="G2589" i="6"/>
  <c r="G2590" i="6"/>
  <c r="G2591" i="6"/>
  <c r="G2592" i="6"/>
  <c r="G2593" i="6"/>
  <c r="G2594" i="6"/>
  <c r="G2595" i="6"/>
  <c r="G2596" i="6"/>
  <c r="G2597" i="6"/>
  <c r="G2598" i="6"/>
  <c r="G2599" i="6"/>
  <c r="G2600" i="6"/>
  <c r="G2601" i="6"/>
  <c r="G2602" i="6"/>
  <c r="G2603" i="6"/>
  <c r="G2604" i="6"/>
  <c r="G2605" i="6"/>
  <c r="G2606" i="6"/>
  <c r="G2607" i="6"/>
  <c r="G2608" i="6"/>
  <c r="G2609" i="6"/>
  <c r="G2610" i="6"/>
  <c r="G2611" i="6"/>
  <c r="G2612" i="6"/>
  <c r="G2613" i="6"/>
  <c r="G2614" i="6"/>
  <c r="G2615" i="6"/>
  <c r="G2616" i="6"/>
  <c r="G2617" i="6"/>
  <c r="G2618" i="6"/>
  <c r="G2619" i="6"/>
  <c r="G2620" i="6"/>
  <c r="G2621" i="6"/>
  <c r="G2622" i="6"/>
  <c r="G2623" i="6"/>
  <c r="G2624" i="6"/>
  <c r="G2625" i="6"/>
  <c r="G2626" i="6"/>
  <c r="G2627" i="6"/>
  <c r="G2628" i="6"/>
  <c r="G2629" i="6"/>
  <c r="G2630" i="6"/>
  <c r="G2631" i="6"/>
  <c r="G2632" i="6"/>
  <c r="G2633" i="6"/>
  <c r="G2634" i="6"/>
  <c r="G2635" i="6"/>
  <c r="G2636" i="6"/>
  <c r="G2637" i="6"/>
  <c r="G2638" i="6"/>
  <c r="G2639" i="6"/>
  <c r="G2640" i="6"/>
  <c r="G2641" i="6"/>
  <c r="G2642" i="6"/>
  <c r="G2643" i="6"/>
  <c r="G2644" i="6"/>
  <c r="G2645" i="6"/>
  <c r="G2646" i="6"/>
  <c r="G2647" i="6"/>
  <c r="G2648" i="6"/>
  <c r="G2649" i="6"/>
  <c r="G2650" i="6"/>
  <c r="G2651" i="6"/>
  <c r="G2652" i="6"/>
  <c r="G2653" i="6"/>
  <c r="G2654" i="6"/>
  <c r="G2655" i="6"/>
  <c r="G2656" i="6"/>
  <c r="G2657" i="6"/>
  <c r="G2658" i="6"/>
  <c r="G2659" i="6"/>
  <c r="G2660" i="6"/>
  <c r="G2661" i="6"/>
  <c r="G2662" i="6"/>
  <c r="G2663" i="6"/>
  <c r="G2664" i="6"/>
  <c r="G2665" i="6"/>
  <c r="G2666" i="6"/>
  <c r="G2667" i="6"/>
  <c r="G2668" i="6"/>
  <c r="G2669" i="6"/>
  <c r="G2670" i="6"/>
  <c r="G2671" i="6"/>
  <c r="G2672" i="6"/>
  <c r="G2673" i="6"/>
  <c r="G2674" i="6"/>
  <c r="G2675" i="6"/>
  <c r="G2676" i="6"/>
  <c r="G2677" i="6"/>
  <c r="G2678" i="6"/>
  <c r="G2679" i="6"/>
  <c r="G2680" i="6"/>
  <c r="G2681" i="6"/>
  <c r="G2682" i="6"/>
  <c r="G2683" i="6"/>
  <c r="G2684" i="6"/>
  <c r="G2685" i="6"/>
  <c r="G2686" i="6"/>
  <c r="G2687" i="6"/>
  <c r="G2688" i="6"/>
  <c r="G2689" i="6"/>
  <c r="G2690" i="6"/>
  <c r="G2691" i="6"/>
  <c r="G2692" i="6"/>
  <c r="G2693" i="6"/>
  <c r="G2694" i="6"/>
  <c r="G2695" i="6"/>
  <c r="G2696" i="6"/>
  <c r="G2697" i="6"/>
  <c r="G2698" i="6"/>
  <c r="G2699" i="6"/>
  <c r="G2700" i="6"/>
  <c r="G2701" i="6"/>
  <c r="G2702" i="6"/>
  <c r="G2703" i="6"/>
  <c r="G2704" i="6"/>
  <c r="G2705" i="6"/>
  <c r="G2706" i="6"/>
  <c r="G2707" i="6"/>
  <c r="G2708" i="6"/>
  <c r="G2709" i="6"/>
  <c r="G2710" i="6"/>
  <c r="G2711" i="6"/>
  <c r="G2712" i="6"/>
  <c r="G2713" i="6"/>
  <c r="G2714" i="6"/>
  <c r="G2715" i="6"/>
  <c r="G2716" i="6"/>
  <c r="G2717" i="6"/>
  <c r="G2718" i="6"/>
  <c r="G2719" i="6"/>
  <c r="G2720" i="6"/>
  <c r="G2721" i="6"/>
  <c r="G2722" i="6"/>
  <c r="G2723" i="6"/>
  <c r="G2724" i="6"/>
  <c r="G2725" i="6"/>
  <c r="G2726" i="6"/>
  <c r="G2727" i="6"/>
  <c r="G2728" i="6"/>
  <c r="G2729" i="6"/>
  <c r="G2730" i="6"/>
  <c r="G2731" i="6"/>
  <c r="G2732" i="6"/>
  <c r="G2733" i="6"/>
  <c r="G2734" i="6"/>
  <c r="G2735" i="6"/>
  <c r="G2736" i="6"/>
  <c r="G2737" i="6"/>
  <c r="G2738" i="6"/>
  <c r="G2739" i="6"/>
  <c r="G2740" i="6"/>
  <c r="G2741" i="6"/>
  <c r="G2742" i="6"/>
  <c r="G2743" i="6"/>
  <c r="G2744" i="6"/>
  <c r="G2745" i="6"/>
  <c r="G2746" i="6"/>
  <c r="G2747" i="6"/>
  <c r="G2748" i="6"/>
  <c r="G2749" i="6"/>
  <c r="G2750" i="6"/>
  <c r="G2751" i="6"/>
  <c r="G2752" i="6"/>
  <c r="G2753" i="6"/>
  <c r="G2754" i="6"/>
  <c r="G2755" i="6"/>
  <c r="G2756" i="6"/>
  <c r="G2757" i="6"/>
  <c r="G2758" i="6"/>
  <c r="G2759" i="6"/>
  <c r="G2760" i="6"/>
  <c r="G2761" i="6"/>
  <c r="G2762" i="6"/>
  <c r="G2763" i="6"/>
  <c r="G2764" i="6"/>
  <c r="G2765" i="6"/>
  <c r="G2766" i="6"/>
  <c r="G2767" i="6"/>
  <c r="G2768" i="6"/>
  <c r="G2769" i="6"/>
  <c r="G2770" i="6"/>
  <c r="G2771" i="6"/>
  <c r="G2772" i="6"/>
  <c r="G2773" i="6"/>
  <c r="G2774" i="6"/>
  <c r="G2775" i="6"/>
  <c r="G2776" i="6"/>
  <c r="G2777" i="6"/>
  <c r="G2778" i="6"/>
  <c r="G2779" i="6"/>
  <c r="G2780" i="6"/>
  <c r="G2781" i="6"/>
  <c r="G2782" i="6"/>
  <c r="G2783" i="6"/>
  <c r="G2784" i="6"/>
  <c r="G2785" i="6"/>
  <c r="G2786" i="6"/>
  <c r="G2787" i="6"/>
  <c r="G2788" i="6"/>
  <c r="G2789" i="6"/>
  <c r="G2790" i="6"/>
  <c r="G2791" i="6"/>
  <c r="G2792" i="6"/>
  <c r="G2793" i="6"/>
  <c r="G2794" i="6"/>
  <c r="G2795" i="6"/>
  <c r="G2796" i="6"/>
  <c r="G2797" i="6"/>
  <c r="G2798" i="6"/>
  <c r="G2799" i="6"/>
  <c r="G2800" i="6"/>
  <c r="G2801" i="6"/>
  <c r="G2802" i="6"/>
  <c r="G2803" i="6"/>
  <c r="G2804" i="6"/>
  <c r="G2805" i="6"/>
  <c r="G2806" i="6"/>
  <c r="G2807" i="6"/>
  <c r="G2808" i="6"/>
  <c r="G2809" i="6"/>
  <c r="G2810" i="6"/>
  <c r="G2811" i="6"/>
  <c r="G2812" i="6"/>
  <c r="G2813" i="6"/>
  <c r="G2814" i="6"/>
  <c r="G2815" i="6"/>
  <c r="G2816" i="6"/>
  <c r="G2817" i="6"/>
  <c r="G2818" i="6"/>
  <c r="G2819" i="6"/>
  <c r="G2820" i="6"/>
  <c r="G2821" i="6"/>
  <c r="G2822" i="6"/>
  <c r="G2823" i="6"/>
  <c r="G2824" i="6"/>
  <c r="G2825" i="6"/>
  <c r="G2826" i="6"/>
  <c r="G2827" i="6"/>
  <c r="G2828" i="6"/>
  <c r="G2829" i="6"/>
  <c r="G2830" i="6"/>
  <c r="G2831" i="6"/>
  <c r="G2832" i="6"/>
  <c r="G2833" i="6"/>
  <c r="G2834" i="6"/>
  <c r="G2835" i="6"/>
  <c r="G2836" i="6"/>
  <c r="G2837" i="6"/>
  <c r="G2838" i="6"/>
  <c r="G2839" i="6"/>
  <c r="G2840" i="6"/>
  <c r="G2841" i="6"/>
  <c r="G2842" i="6"/>
  <c r="G2843" i="6"/>
  <c r="G2844" i="6"/>
  <c r="G2845" i="6"/>
  <c r="G2846" i="6"/>
  <c r="G2847" i="6"/>
  <c r="G2848" i="6"/>
  <c r="G2849" i="6"/>
  <c r="G2850" i="6"/>
  <c r="G2851" i="6"/>
  <c r="G2852" i="6"/>
  <c r="G2853" i="6"/>
  <c r="G2854" i="6"/>
  <c r="G2855" i="6"/>
  <c r="G2856" i="6"/>
  <c r="G2857" i="6"/>
  <c r="G2858" i="6"/>
  <c r="G2859" i="6"/>
  <c r="G2860" i="6"/>
  <c r="G2861" i="6"/>
  <c r="G2862" i="6"/>
  <c r="G2863" i="6"/>
  <c r="G2864" i="6"/>
  <c r="G2865" i="6"/>
  <c r="G2866" i="6"/>
  <c r="G2867" i="6"/>
  <c r="G2868" i="6"/>
  <c r="G2869" i="6"/>
  <c r="G2870" i="6"/>
  <c r="G2871" i="6"/>
  <c r="G2872" i="6"/>
  <c r="G2873" i="6"/>
  <c r="G2874" i="6"/>
  <c r="G2875" i="6"/>
  <c r="G2876" i="6"/>
  <c r="G2877" i="6"/>
  <c r="G2878" i="6"/>
  <c r="G2879" i="6"/>
  <c r="G2880" i="6"/>
  <c r="G2881" i="6"/>
  <c r="G2882" i="6"/>
  <c r="G2883" i="6"/>
  <c r="G2884" i="6"/>
  <c r="G2885" i="6"/>
  <c r="G2886" i="6"/>
  <c r="G2887" i="6"/>
  <c r="G2888" i="6"/>
  <c r="G2889" i="6"/>
  <c r="G2890" i="6"/>
  <c r="G2891" i="6"/>
  <c r="G2892" i="6"/>
  <c r="G2893" i="6"/>
  <c r="G2894" i="6"/>
  <c r="G2895" i="6"/>
  <c r="G2896" i="6"/>
  <c r="G2897" i="6"/>
  <c r="G2898" i="6"/>
  <c r="G2899" i="6"/>
  <c r="G2900" i="6"/>
  <c r="G2901" i="6"/>
  <c r="G2902" i="6"/>
  <c r="G2903" i="6"/>
  <c r="G2904" i="6"/>
  <c r="G2905" i="6"/>
  <c r="G2906" i="6"/>
  <c r="G2907" i="6"/>
  <c r="G2908" i="6"/>
  <c r="G2909" i="6"/>
  <c r="G2910" i="6"/>
  <c r="G2911" i="6"/>
  <c r="G2912" i="6"/>
  <c r="G2913" i="6"/>
  <c r="G2914" i="6"/>
  <c r="G2915" i="6"/>
  <c r="G2916" i="6"/>
  <c r="G2917" i="6"/>
  <c r="G2918" i="6"/>
  <c r="G2919" i="6"/>
  <c r="G2920" i="6"/>
  <c r="G2921" i="6"/>
  <c r="G2922" i="6"/>
  <c r="G2923" i="6"/>
  <c r="G2924" i="6"/>
  <c r="G2925" i="6"/>
  <c r="G2926" i="6"/>
  <c r="G2927" i="6"/>
  <c r="G2928" i="6"/>
  <c r="G2929" i="6"/>
  <c r="G2930" i="6"/>
  <c r="G2931" i="6"/>
  <c r="G2932" i="6"/>
  <c r="G2933" i="6"/>
  <c r="G2934" i="6"/>
  <c r="G2935" i="6"/>
  <c r="G2936" i="6"/>
  <c r="G2937" i="6"/>
  <c r="G2938" i="6"/>
  <c r="G2939" i="6"/>
  <c r="G2940" i="6"/>
  <c r="G2941" i="6"/>
  <c r="G2942" i="6"/>
  <c r="G2943" i="6"/>
  <c r="G2944" i="6"/>
  <c r="G2945" i="6"/>
  <c r="G2946" i="6"/>
  <c r="G2947" i="6"/>
  <c r="G2948" i="6"/>
  <c r="G2949" i="6"/>
  <c r="G2950" i="6"/>
  <c r="G2951" i="6"/>
  <c r="G2952" i="6"/>
  <c r="G2953" i="6"/>
  <c r="G2954" i="6"/>
  <c r="G2955" i="6"/>
  <c r="G2956" i="6"/>
  <c r="G2957" i="6"/>
  <c r="G2958" i="6"/>
  <c r="G2959" i="6"/>
  <c r="G2960" i="6"/>
  <c r="G2961" i="6"/>
  <c r="G2962" i="6"/>
  <c r="G2963" i="6"/>
  <c r="G2964" i="6"/>
  <c r="G2965" i="6"/>
  <c r="G2966" i="6"/>
  <c r="G2967" i="6"/>
  <c r="G2968" i="6"/>
  <c r="G2969" i="6"/>
  <c r="G2970" i="6"/>
  <c r="G2971" i="6"/>
  <c r="G2972" i="6"/>
  <c r="G2973" i="6"/>
  <c r="G2974" i="6"/>
  <c r="G2975" i="6"/>
  <c r="G2976" i="6"/>
  <c r="G2977" i="6"/>
  <c r="G2978" i="6"/>
  <c r="G2979" i="6"/>
  <c r="G2980" i="6"/>
  <c r="G2981" i="6"/>
  <c r="G2982" i="6"/>
  <c r="G2983" i="6"/>
  <c r="G2984" i="6"/>
  <c r="G2985" i="6"/>
  <c r="G2986" i="6"/>
  <c r="G2987" i="6"/>
  <c r="G2988" i="6"/>
  <c r="G2989" i="6"/>
  <c r="G2990" i="6"/>
  <c r="G2991" i="6"/>
  <c r="G2992" i="6"/>
  <c r="G2993" i="6"/>
  <c r="G2994" i="6"/>
  <c r="G2995" i="6"/>
  <c r="G2996" i="6"/>
  <c r="G2997" i="6"/>
  <c r="G2998" i="6"/>
  <c r="G2999" i="6"/>
  <c r="G3000" i="6"/>
  <c r="G3001" i="6"/>
  <c r="G3002" i="6"/>
  <c r="G3003" i="6"/>
  <c r="G3004" i="6"/>
  <c r="G3005" i="6"/>
  <c r="G3006" i="6"/>
  <c r="G3007" i="6"/>
  <c r="G3008" i="6"/>
  <c r="G3009" i="6"/>
  <c r="G3010" i="6"/>
  <c r="G3011" i="6"/>
  <c r="G3012" i="6"/>
  <c r="G3013" i="6"/>
  <c r="G3014" i="6"/>
  <c r="G3015" i="6"/>
  <c r="G3016" i="6"/>
  <c r="G3017" i="6"/>
  <c r="G3018" i="6"/>
  <c r="G3019" i="6"/>
  <c r="G3020" i="6"/>
  <c r="G3021" i="6"/>
  <c r="G3022" i="6"/>
  <c r="G3023" i="6"/>
  <c r="G3024" i="6"/>
  <c r="G3025" i="6"/>
  <c r="G3026" i="6"/>
  <c r="G3027" i="6"/>
  <c r="G3028" i="6"/>
  <c r="G3029" i="6"/>
  <c r="G3030" i="6"/>
  <c r="G3031" i="6"/>
  <c r="G3032" i="6"/>
  <c r="G3033" i="6"/>
  <c r="G3034" i="6"/>
  <c r="G3035" i="6"/>
  <c r="G3036" i="6"/>
  <c r="G3037" i="6"/>
  <c r="G3038" i="6"/>
  <c r="G3039" i="6"/>
  <c r="G3040" i="6"/>
  <c r="G3041" i="6"/>
  <c r="G3042" i="6"/>
  <c r="G3043" i="6"/>
  <c r="G3044" i="6"/>
  <c r="G3045" i="6"/>
  <c r="G3046" i="6"/>
  <c r="G3047" i="6"/>
  <c r="G3048" i="6"/>
  <c r="G3049" i="6"/>
  <c r="G3050" i="6"/>
  <c r="G3051" i="6"/>
  <c r="G3052" i="6"/>
  <c r="G3053" i="6"/>
  <c r="G3054" i="6"/>
  <c r="G3055" i="6"/>
  <c r="G3056" i="6"/>
  <c r="G3057" i="6"/>
  <c r="G3058" i="6"/>
  <c r="G3059" i="6"/>
  <c r="G3060" i="6"/>
  <c r="G3061" i="6"/>
  <c r="G3062" i="6"/>
  <c r="G3063" i="6"/>
  <c r="G3064" i="6"/>
  <c r="G3065" i="6"/>
  <c r="G3066" i="6"/>
  <c r="G3067" i="6"/>
  <c r="G3068" i="6"/>
  <c r="G3069" i="6"/>
  <c r="G3070" i="6"/>
  <c r="G3071" i="6"/>
  <c r="G3072" i="6"/>
  <c r="G3073" i="6"/>
  <c r="G3074" i="6"/>
  <c r="G3075" i="6"/>
  <c r="G3076" i="6"/>
  <c r="G3077" i="6"/>
  <c r="G3078" i="6"/>
  <c r="G3079" i="6"/>
  <c r="G3080" i="6"/>
  <c r="G3081" i="6"/>
  <c r="G3082" i="6"/>
  <c r="G3083" i="6"/>
  <c r="G3084" i="6"/>
  <c r="G3085" i="6"/>
  <c r="G3086" i="6"/>
  <c r="G3087" i="6"/>
  <c r="G3088" i="6"/>
  <c r="G3089" i="6"/>
  <c r="G3090" i="6"/>
  <c r="G3091" i="6"/>
  <c r="G3092" i="6"/>
  <c r="G3093" i="6"/>
  <c r="G3094" i="6"/>
  <c r="G3095" i="6"/>
  <c r="G3096" i="6"/>
  <c r="G3097" i="6"/>
  <c r="G3098" i="6"/>
  <c r="G3099" i="6"/>
  <c r="G3100" i="6"/>
  <c r="G3101" i="6"/>
  <c r="G3102" i="6"/>
  <c r="G3103" i="6"/>
  <c r="G3104" i="6"/>
  <c r="G3105" i="6"/>
  <c r="G3106" i="6"/>
  <c r="G3107" i="6"/>
  <c r="G3108" i="6"/>
  <c r="G3109" i="6"/>
  <c r="G3110" i="6"/>
  <c r="G3111" i="6"/>
  <c r="G3112" i="6"/>
  <c r="G3113" i="6"/>
  <c r="G3114" i="6"/>
  <c r="G3115" i="6"/>
  <c r="G3116" i="6"/>
  <c r="G3117" i="6"/>
  <c r="G3118" i="6"/>
  <c r="G3119" i="6"/>
  <c r="G3120" i="6"/>
  <c r="G3121" i="6"/>
  <c r="G3122" i="6"/>
  <c r="G3123" i="6"/>
  <c r="G3124" i="6"/>
  <c r="G3125" i="6"/>
  <c r="G3126" i="6"/>
  <c r="G3127" i="6"/>
  <c r="G3128" i="6"/>
  <c r="G3129" i="6"/>
  <c r="G3130" i="6"/>
  <c r="G3131" i="6"/>
  <c r="G3132" i="6"/>
  <c r="G3133" i="6"/>
  <c r="G3134" i="6"/>
  <c r="G3135" i="6"/>
  <c r="G3136" i="6"/>
  <c r="G3137" i="6"/>
  <c r="G3138" i="6"/>
  <c r="G3139" i="6"/>
  <c r="G3140" i="6"/>
  <c r="G3141" i="6"/>
  <c r="G3142" i="6"/>
  <c r="G3143" i="6"/>
  <c r="G3144" i="6"/>
  <c r="G3145" i="6"/>
  <c r="G3146" i="6"/>
  <c r="G3147" i="6"/>
  <c r="G3148" i="6"/>
  <c r="G3149" i="6"/>
  <c r="G3150" i="6"/>
  <c r="G3151" i="6"/>
  <c r="G3152" i="6"/>
  <c r="G3153" i="6"/>
  <c r="G3154" i="6"/>
  <c r="G3155" i="6"/>
  <c r="G3156" i="6"/>
  <c r="G3157" i="6"/>
  <c r="G3158" i="6"/>
  <c r="G3159" i="6"/>
  <c r="G3160" i="6"/>
  <c r="G3161" i="6"/>
  <c r="G3162" i="6"/>
  <c r="G3163" i="6"/>
  <c r="G3164" i="6"/>
  <c r="G3165" i="6"/>
  <c r="G3166" i="6"/>
  <c r="G3167" i="6"/>
  <c r="G3168" i="6"/>
  <c r="G3169" i="6"/>
  <c r="G3170" i="6"/>
  <c r="G3171" i="6"/>
  <c r="G3172" i="6"/>
  <c r="G3173" i="6"/>
  <c r="G3174" i="6"/>
  <c r="G3175" i="6"/>
  <c r="G3176" i="6"/>
  <c r="G3177" i="6"/>
  <c r="G3178" i="6"/>
  <c r="G3179" i="6"/>
  <c r="G3180" i="6"/>
  <c r="G3181" i="6"/>
  <c r="G3182" i="6"/>
  <c r="G3183" i="6"/>
  <c r="G3184" i="6"/>
  <c r="G3185" i="6"/>
  <c r="G3186" i="6"/>
  <c r="G3187" i="6"/>
  <c r="G3188" i="6"/>
  <c r="G3189" i="6"/>
  <c r="G3190" i="6"/>
  <c r="G3191" i="6"/>
  <c r="G3192" i="6"/>
  <c r="G3193" i="6"/>
  <c r="G3194" i="6"/>
  <c r="G3195" i="6"/>
  <c r="G3196" i="6"/>
  <c r="G3197" i="6"/>
  <c r="G3198" i="6"/>
  <c r="G3199" i="6"/>
  <c r="G3200" i="6"/>
  <c r="G3201" i="6"/>
  <c r="G3202" i="6"/>
  <c r="G3203" i="6"/>
  <c r="G3204" i="6"/>
  <c r="G3205" i="6"/>
  <c r="G3206" i="6"/>
  <c r="G3207" i="6"/>
  <c r="G3208" i="6"/>
  <c r="G3209" i="6"/>
  <c r="G3210" i="6"/>
  <c r="G3211" i="6"/>
  <c r="G3212" i="6"/>
  <c r="G3213" i="6"/>
  <c r="G3214" i="6"/>
  <c r="G3215" i="6"/>
  <c r="G3216" i="6"/>
  <c r="G3217" i="6"/>
  <c r="G3218" i="6"/>
  <c r="G3219" i="6"/>
  <c r="G3220" i="6"/>
  <c r="G3221" i="6"/>
  <c r="G3222" i="6"/>
  <c r="G3223" i="6"/>
  <c r="G3224" i="6"/>
  <c r="G3225" i="6"/>
  <c r="G3226" i="6"/>
  <c r="G3227" i="6"/>
  <c r="G3228" i="6"/>
  <c r="G3229" i="6"/>
  <c r="G3230" i="6"/>
  <c r="G3231" i="6"/>
  <c r="G3232" i="6"/>
  <c r="G3233" i="6"/>
  <c r="G3234" i="6"/>
  <c r="G3235" i="6"/>
  <c r="G3236" i="6"/>
  <c r="G3237" i="6"/>
  <c r="G3238" i="6"/>
  <c r="G3239" i="6"/>
  <c r="G3240" i="6"/>
  <c r="G3241" i="6"/>
  <c r="G3242" i="6"/>
  <c r="G3243" i="6"/>
  <c r="G3244" i="6"/>
  <c r="G3245" i="6"/>
  <c r="G3246" i="6"/>
  <c r="G3247" i="6"/>
  <c r="G3248" i="6"/>
  <c r="G3249" i="6"/>
  <c r="G3250" i="6"/>
  <c r="G3251" i="6"/>
  <c r="G3252" i="6"/>
  <c r="G3253" i="6"/>
  <c r="G3254" i="6"/>
  <c r="G3255" i="6"/>
  <c r="G3256" i="6"/>
  <c r="G3257" i="6"/>
  <c r="G3258" i="6"/>
  <c r="G3259" i="6"/>
  <c r="G3260" i="6"/>
  <c r="G3261" i="6"/>
  <c r="G3262" i="6"/>
  <c r="G3263" i="6"/>
  <c r="G3264" i="6"/>
  <c r="G3265" i="6"/>
  <c r="G3266" i="6"/>
  <c r="G3267" i="6"/>
  <c r="G3268" i="6"/>
  <c r="G3269" i="6"/>
  <c r="G3270" i="6"/>
  <c r="G3271" i="6"/>
  <c r="G3272" i="6"/>
  <c r="G3273" i="6"/>
  <c r="G3274" i="6"/>
  <c r="G3275" i="6"/>
  <c r="G3276" i="6"/>
  <c r="G3277" i="6"/>
  <c r="G3278" i="6"/>
  <c r="G3279" i="6"/>
  <c r="G3280" i="6"/>
  <c r="G3281" i="6"/>
  <c r="G3282" i="6"/>
  <c r="G3283" i="6"/>
  <c r="G3284" i="6"/>
  <c r="G3285" i="6"/>
  <c r="G3286" i="6"/>
  <c r="G3287" i="6"/>
  <c r="G3288" i="6"/>
  <c r="G3289" i="6"/>
  <c r="G3290" i="6"/>
  <c r="G3291" i="6"/>
  <c r="G3292" i="6"/>
  <c r="G3293" i="6"/>
  <c r="G3294" i="6"/>
  <c r="G3295" i="6"/>
  <c r="G3296" i="6"/>
  <c r="G3297" i="6"/>
  <c r="G3298" i="6"/>
  <c r="G3299" i="6"/>
  <c r="G3300" i="6"/>
  <c r="G3301" i="6"/>
  <c r="G3302" i="6"/>
  <c r="G3303" i="6"/>
  <c r="G3304" i="6"/>
  <c r="G3305" i="6"/>
  <c r="G3306" i="6"/>
  <c r="G3307" i="6"/>
  <c r="G3308" i="6"/>
  <c r="G3309" i="6"/>
  <c r="G3310" i="6"/>
  <c r="G3311" i="6"/>
  <c r="G3312" i="6"/>
  <c r="G3313" i="6"/>
  <c r="G3314" i="6"/>
  <c r="G3315" i="6"/>
  <c r="G3316" i="6"/>
  <c r="G3317" i="6"/>
  <c r="G3318" i="6"/>
  <c r="G3319" i="6"/>
  <c r="G3320" i="6"/>
  <c r="G3321" i="6"/>
  <c r="G3322" i="6"/>
  <c r="G3323" i="6"/>
  <c r="G3324" i="6"/>
  <c r="G3325" i="6"/>
  <c r="G3326" i="6"/>
  <c r="G3327" i="6"/>
  <c r="G3328" i="6"/>
  <c r="G3329" i="6"/>
  <c r="G3330" i="6"/>
  <c r="G3331" i="6"/>
  <c r="G3332" i="6"/>
  <c r="G3333" i="6"/>
  <c r="G3334" i="6"/>
  <c r="G3335" i="6"/>
  <c r="G3336" i="6"/>
  <c r="G3337" i="6"/>
  <c r="G3338" i="6"/>
  <c r="G3339" i="6"/>
  <c r="G3340" i="6"/>
  <c r="G3341" i="6"/>
  <c r="G3342" i="6"/>
  <c r="G3343" i="6"/>
  <c r="G3344" i="6"/>
  <c r="G3345" i="6"/>
  <c r="G3346" i="6"/>
  <c r="G3347" i="6"/>
  <c r="G3348" i="6"/>
  <c r="G3349" i="6"/>
  <c r="G3350" i="6"/>
  <c r="G3351" i="6"/>
  <c r="G3352" i="6"/>
  <c r="G3353" i="6"/>
  <c r="G3354" i="6"/>
  <c r="G3355" i="6"/>
  <c r="G3356" i="6"/>
  <c r="G3357" i="6"/>
  <c r="G3358" i="6"/>
  <c r="G3359" i="6"/>
  <c r="G3360" i="6"/>
  <c r="G3361" i="6"/>
  <c r="G3362" i="6"/>
  <c r="G3363" i="6"/>
  <c r="G3364" i="6"/>
  <c r="G3365" i="6"/>
  <c r="G3366" i="6"/>
  <c r="G3367" i="6"/>
  <c r="G3368" i="6"/>
  <c r="G3369" i="6"/>
  <c r="G3370" i="6"/>
  <c r="G3371" i="6"/>
  <c r="G3372" i="6"/>
  <c r="G3373" i="6"/>
  <c r="G3374" i="6"/>
  <c r="G3375" i="6"/>
  <c r="G3376" i="6"/>
  <c r="G3377" i="6"/>
  <c r="G3378" i="6"/>
  <c r="G3379" i="6"/>
  <c r="G3380" i="6"/>
  <c r="G3381" i="6"/>
  <c r="G3382" i="6"/>
  <c r="G3383" i="6"/>
  <c r="G3384" i="6"/>
  <c r="G3385" i="6"/>
  <c r="G3386" i="6"/>
  <c r="G3387" i="6"/>
  <c r="G3388" i="6"/>
  <c r="G3389" i="6"/>
  <c r="G3390" i="6"/>
  <c r="G3391" i="6"/>
  <c r="G3392" i="6"/>
  <c r="G3393" i="6"/>
  <c r="G3394" i="6"/>
  <c r="G3395" i="6"/>
  <c r="G3396" i="6"/>
  <c r="G3397" i="6"/>
  <c r="G3398" i="6"/>
  <c r="G3399" i="6"/>
  <c r="G3400" i="6"/>
  <c r="G3401" i="6"/>
  <c r="G3402" i="6"/>
  <c r="G3403" i="6"/>
  <c r="G3404" i="6"/>
  <c r="G3405" i="6"/>
  <c r="G3406" i="6"/>
  <c r="G3407" i="6"/>
  <c r="G3408" i="6"/>
  <c r="G3409" i="6"/>
  <c r="G3410" i="6"/>
  <c r="G3411" i="6"/>
  <c r="G3412" i="6"/>
  <c r="G3413" i="6"/>
  <c r="G3414" i="6"/>
  <c r="G3415" i="6"/>
  <c r="G3416" i="6"/>
  <c r="G3417" i="6"/>
  <c r="G3418" i="6"/>
  <c r="G3419" i="6"/>
  <c r="G3420" i="6"/>
  <c r="G3421" i="6"/>
  <c r="G3422" i="6"/>
  <c r="G3423" i="6"/>
  <c r="G3424" i="6"/>
  <c r="G3425" i="6"/>
  <c r="G3426" i="6"/>
  <c r="G3427" i="6"/>
  <c r="G3428" i="6"/>
  <c r="G3429" i="6"/>
  <c r="G3430" i="6"/>
  <c r="G3431" i="6"/>
  <c r="G3432" i="6"/>
  <c r="G3433" i="6"/>
  <c r="G3434" i="6"/>
  <c r="G3435" i="6"/>
  <c r="G3436" i="6"/>
  <c r="G3437" i="6"/>
  <c r="G3438" i="6"/>
  <c r="G3439" i="6"/>
  <c r="G3440" i="6"/>
  <c r="G3441" i="6"/>
  <c r="G3442" i="6"/>
  <c r="G3443" i="6"/>
  <c r="G3444" i="6"/>
  <c r="G3445" i="6"/>
  <c r="G3446" i="6"/>
  <c r="G3447" i="6"/>
  <c r="G3448" i="6"/>
  <c r="G3449" i="6"/>
  <c r="G3450" i="6"/>
  <c r="G3451" i="6"/>
  <c r="G3452" i="6"/>
  <c r="G3453" i="6"/>
  <c r="G3454" i="6"/>
  <c r="G3455" i="6"/>
  <c r="G3456" i="6"/>
  <c r="G3457" i="6"/>
  <c r="G3458" i="6"/>
  <c r="G3459" i="6"/>
  <c r="G3460" i="6"/>
  <c r="G3461" i="6"/>
  <c r="G3462" i="6"/>
  <c r="G3463" i="6"/>
  <c r="G3464" i="6"/>
  <c r="G3465" i="6"/>
  <c r="G3466" i="6"/>
  <c r="G3467" i="6"/>
  <c r="G3468" i="6"/>
  <c r="G3469" i="6"/>
  <c r="G3470" i="6"/>
  <c r="G3471" i="6"/>
  <c r="G3472" i="6"/>
  <c r="G3473" i="6"/>
  <c r="G3474" i="6"/>
  <c r="G3475" i="6"/>
  <c r="G3476" i="6"/>
  <c r="G3477" i="6"/>
  <c r="G3478" i="6"/>
  <c r="G3479" i="6"/>
  <c r="G3480" i="6"/>
  <c r="G3481" i="6"/>
  <c r="G3482" i="6"/>
  <c r="G3483" i="6"/>
  <c r="G3484" i="6"/>
  <c r="G3485" i="6"/>
  <c r="G3486" i="6"/>
  <c r="G3487" i="6"/>
  <c r="G3488" i="6"/>
  <c r="G3489" i="6"/>
  <c r="G3490" i="6"/>
  <c r="G3491" i="6"/>
  <c r="G3492" i="6"/>
  <c r="G3493" i="6"/>
  <c r="G3494" i="6"/>
  <c r="G3495" i="6"/>
  <c r="G3496" i="6"/>
  <c r="G3497" i="6"/>
  <c r="G3498" i="6"/>
  <c r="G3499" i="6"/>
  <c r="G3500" i="6"/>
  <c r="G3501" i="6"/>
  <c r="G3502" i="6"/>
  <c r="G3503" i="6"/>
  <c r="G3504" i="6"/>
  <c r="G3505" i="6"/>
  <c r="G3506" i="6"/>
  <c r="G3507" i="6"/>
  <c r="G3508" i="6"/>
  <c r="G3509" i="6"/>
  <c r="G3510" i="6"/>
  <c r="G3511" i="6"/>
  <c r="G3512" i="6"/>
  <c r="G3513" i="6"/>
  <c r="G3514" i="6"/>
  <c r="G3515" i="6"/>
  <c r="G3516" i="6"/>
  <c r="G3517" i="6"/>
  <c r="G3518" i="6"/>
  <c r="G3519" i="6"/>
  <c r="G3520" i="6"/>
  <c r="G3521" i="6"/>
  <c r="G3522" i="6"/>
  <c r="G3523" i="6"/>
  <c r="G3524" i="6"/>
  <c r="G3525" i="6"/>
  <c r="G3526" i="6"/>
  <c r="G3527" i="6"/>
  <c r="G3528" i="6"/>
  <c r="G3529" i="6"/>
  <c r="G3530" i="6"/>
  <c r="G3531" i="6"/>
  <c r="G3532" i="6"/>
  <c r="G3533" i="6"/>
  <c r="G3534" i="6"/>
  <c r="G3535" i="6"/>
  <c r="G3536" i="6"/>
  <c r="G3537" i="6"/>
  <c r="G3538" i="6"/>
  <c r="G3539" i="6"/>
  <c r="G3540" i="6"/>
  <c r="G3541" i="6"/>
  <c r="G3542" i="6"/>
  <c r="G3543" i="6"/>
  <c r="G3544" i="6"/>
  <c r="G3545" i="6"/>
  <c r="G3546" i="6"/>
  <c r="G3547" i="6"/>
  <c r="G3548" i="6"/>
  <c r="G3549" i="6"/>
  <c r="G3550" i="6"/>
  <c r="G3551" i="6"/>
  <c r="G3552" i="6"/>
  <c r="G3553" i="6"/>
  <c r="G3554" i="6"/>
  <c r="G3555" i="6"/>
  <c r="G3556" i="6"/>
  <c r="G3557" i="6"/>
  <c r="G3558" i="6"/>
  <c r="G3559" i="6"/>
  <c r="G3560" i="6"/>
  <c r="G3561" i="6"/>
  <c r="G3562" i="6"/>
  <c r="G3563" i="6"/>
  <c r="G3564" i="6"/>
  <c r="G3565" i="6"/>
  <c r="G3566" i="6"/>
  <c r="G3567" i="6"/>
  <c r="G3568" i="6"/>
  <c r="G3569" i="6"/>
  <c r="G3570" i="6"/>
  <c r="G3571" i="6"/>
  <c r="G3572" i="6"/>
  <c r="G3573" i="6"/>
  <c r="G3574" i="6"/>
  <c r="G3575" i="6"/>
  <c r="G3576" i="6"/>
  <c r="G3577" i="6"/>
  <c r="G3578" i="6"/>
  <c r="G3579" i="6"/>
  <c r="G3580" i="6"/>
  <c r="G3581" i="6"/>
  <c r="G3582" i="6"/>
  <c r="G3583" i="6"/>
  <c r="G3584" i="6"/>
  <c r="G3585" i="6"/>
  <c r="G3586" i="6"/>
  <c r="G3587" i="6"/>
  <c r="G3588" i="6"/>
  <c r="G3589" i="6"/>
  <c r="G3590" i="6"/>
  <c r="G3591" i="6"/>
  <c r="G3592" i="6"/>
  <c r="G3593" i="6"/>
  <c r="G3594" i="6"/>
  <c r="G3595" i="6"/>
  <c r="G3596" i="6"/>
  <c r="G3597" i="6"/>
  <c r="G3598" i="6"/>
  <c r="G3599" i="6"/>
  <c r="G3600" i="6"/>
  <c r="G3601" i="6"/>
  <c r="G3602" i="6"/>
  <c r="G3603" i="6"/>
  <c r="G3604" i="6"/>
  <c r="G3605" i="6"/>
  <c r="G3606" i="6"/>
  <c r="G3607" i="6"/>
  <c r="G3608" i="6"/>
  <c r="G3609" i="6"/>
  <c r="G3610" i="6"/>
  <c r="G3611" i="6"/>
  <c r="G3612" i="6"/>
  <c r="G3613" i="6"/>
  <c r="G3614" i="6"/>
  <c r="G3615" i="6"/>
  <c r="G3616" i="6"/>
  <c r="G3617" i="6"/>
  <c r="G3618" i="6"/>
  <c r="G3619" i="6"/>
  <c r="G3620" i="6"/>
  <c r="G3621" i="6"/>
  <c r="G3622" i="6"/>
  <c r="G3623" i="6"/>
  <c r="G3624" i="6"/>
  <c r="G3625" i="6"/>
  <c r="G3626" i="6"/>
  <c r="G3627" i="6"/>
  <c r="G3628" i="6"/>
  <c r="G3629" i="6"/>
  <c r="G3630" i="6"/>
  <c r="G3631" i="6"/>
  <c r="G3632" i="6"/>
  <c r="G3633" i="6"/>
  <c r="G3634" i="6"/>
  <c r="G3635" i="6"/>
  <c r="G3636" i="6"/>
  <c r="G3637" i="6"/>
  <c r="G3638" i="6"/>
  <c r="G3639" i="6"/>
  <c r="G3640" i="6"/>
  <c r="G3641" i="6"/>
  <c r="G3642" i="6"/>
  <c r="G3643" i="6"/>
  <c r="G3644" i="6"/>
  <c r="G3645" i="6"/>
  <c r="G3646" i="6"/>
  <c r="G3647" i="6"/>
  <c r="G3648" i="6"/>
  <c r="G3649" i="6"/>
  <c r="G3650" i="6"/>
  <c r="G3651" i="6"/>
  <c r="G3652" i="6"/>
  <c r="G3653" i="6"/>
  <c r="G3654" i="6"/>
  <c r="G3655" i="6"/>
  <c r="G3656" i="6"/>
  <c r="G3657" i="6"/>
  <c r="G3658" i="6"/>
  <c r="G3659" i="6"/>
  <c r="G3660" i="6"/>
  <c r="G3661" i="6"/>
  <c r="G3662" i="6"/>
  <c r="G3663" i="6"/>
  <c r="G3664" i="6"/>
  <c r="G3665" i="6"/>
  <c r="G3666" i="6"/>
  <c r="G3667" i="6"/>
  <c r="G3668" i="6"/>
  <c r="G3669" i="6"/>
  <c r="G3670" i="6"/>
  <c r="G3671" i="6"/>
  <c r="G3672" i="6"/>
  <c r="G3673" i="6"/>
  <c r="G3674" i="6"/>
  <c r="G3675" i="6"/>
  <c r="G3676" i="6"/>
  <c r="G3677" i="6"/>
  <c r="G3678" i="6"/>
  <c r="G3679" i="6"/>
  <c r="G3680" i="6"/>
  <c r="G3681" i="6"/>
  <c r="G3682" i="6"/>
  <c r="G3683" i="6"/>
  <c r="G3684" i="6"/>
  <c r="G3685" i="6"/>
  <c r="G3686" i="6"/>
  <c r="G3687" i="6"/>
  <c r="G3688" i="6"/>
  <c r="G3689" i="6"/>
  <c r="G3690" i="6"/>
  <c r="G3691" i="6"/>
  <c r="G3692" i="6"/>
  <c r="G3693" i="6"/>
  <c r="G3694" i="6"/>
  <c r="G3695" i="6"/>
  <c r="G3696" i="6"/>
  <c r="G3697" i="6"/>
  <c r="G3698" i="6"/>
  <c r="G3699" i="6"/>
  <c r="G3700" i="6"/>
  <c r="G3701" i="6"/>
  <c r="G3702" i="6"/>
  <c r="G3703" i="6"/>
  <c r="G3704" i="6"/>
  <c r="G3705" i="6"/>
  <c r="G3706" i="6"/>
  <c r="G3707" i="6"/>
  <c r="G3708" i="6"/>
  <c r="G3709" i="6"/>
  <c r="G3710" i="6"/>
  <c r="G3711" i="6"/>
  <c r="G3712" i="6"/>
  <c r="G3713" i="6"/>
  <c r="G3714" i="6"/>
  <c r="G3715" i="6"/>
  <c r="G3716" i="6"/>
  <c r="G3717" i="6"/>
  <c r="G3718" i="6"/>
  <c r="G3719" i="6"/>
  <c r="G3720" i="6"/>
  <c r="G3721" i="6"/>
  <c r="G3722" i="6"/>
  <c r="G3723" i="6"/>
  <c r="G3724" i="6"/>
  <c r="G3725" i="6"/>
  <c r="G3726" i="6"/>
  <c r="G3727" i="6"/>
  <c r="G3728" i="6"/>
  <c r="G3729" i="6"/>
  <c r="G3730" i="6"/>
  <c r="G3731" i="6"/>
  <c r="G3732" i="6"/>
  <c r="G3733" i="6"/>
  <c r="G3734" i="6"/>
  <c r="G3735" i="6"/>
  <c r="G3736" i="6"/>
  <c r="G3737" i="6"/>
  <c r="G3738" i="6"/>
  <c r="G3739" i="6"/>
  <c r="G3740" i="6"/>
  <c r="G3741" i="6"/>
  <c r="G3742" i="6"/>
  <c r="G3743" i="6"/>
  <c r="G3744" i="6"/>
  <c r="G3745" i="6"/>
  <c r="G3746" i="6"/>
  <c r="G3747" i="6"/>
  <c r="G3748" i="6"/>
  <c r="G3749" i="6"/>
  <c r="G3750" i="6"/>
  <c r="G3751" i="6"/>
  <c r="G3752" i="6"/>
  <c r="G3753" i="6"/>
  <c r="G3754" i="6"/>
  <c r="G3755" i="6"/>
  <c r="G3756" i="6"/>
  <c r="G3757" i="6"/>
  <c r="G3758" i="6"/>
  <c r="G3759" i="6"/>
  <c r="G3760" i="6"/>
  <c r="G3761" i="6"/>
  <c r="G3762" i="6"/>
  <c r="G3763" i="6"/>
  <c r="G3764" i="6"/>
  <c r="G3765" i="6"/>
  <c r="G3766" i="6"/>
  <c r="G3767" i="6"/>
  <c r="G3768" i="6"/>
  <c r="G3769" i="6"/>
  <c r="G3770" i="6"/>
  <c r="G3771" i="6"/>
  <c r="G3772" i="6"/>
  <c r="G3773" i="6"/>
  <c r="G3774" i="6"/>
  <c r="G3775" i="6"/>
  <c r="G3776" i="6"/>
  <c r="G3777" i="6"/>
  <c r="G3778" i="6"/>
  <c r="G3779" i="6"/>
  <c r="G3780" i="6"/>
  <c r="G3781" i="6"/>
  <c r="G3782" i="6"/>
  <c r="G3783" i="6"/>
  <c r="G3784" i="6"/>
  <c r="G3785" i="6"/>
  <c r="G3786" i="6"/>
  <c r="G3787" i="6"/>
  <c r="G3788" i="6"/>
  <c r="G3789" i="6"/>
  <c r="G3790" i="6"/>
  <c r="G3791" i="6"/>
  <c r="G3792" i="6"/>
  <c r="G3793" i="6"/>
  <c r="G3794" i="6"/>
  <c r="G3795" i="6"/>
  <c r="G3796" i="6"/>
  <c r="G3797" i="6"/>
  <c r="G3798" i="6"/>
  <c r="G3799" i="6"/>
  <c r="G3800" i="6"/>
  <c r="G3801" i="6"/>
  <c r="G3802" i="6"/>
  <c r="G3803" i="6"/>
  <c r="G3804" i="6"/>
  <c r="G3805" i="6"/>
  <c r="G3806" i="6"/>
  <c r="G3807" i="6"/>
  <c r="G3808" i="6"/>
  <c r="G3809" i="6"/>
  <c r="G3810" i="6"/>
  <c r="G3811" i="6"/>
  <c r="G3812" i="6"/>
  <c r="G3813" i="6"/>
  <c r="G3814" i="6"/>
  <c r="G3815" i="6"/>
  <c r="G3816" i="6"/>
  <c r="G3817" i="6"/>
  <c r="G3818" i="6"/>
  <c r="G3819" i="6"/>
  <c r="G3820" i="6"/>
  <c r="G3821" i="6"/>
  <c r="G3822" i="6"/>
  <c r="G3823" i="6"/>
  <c r="G3824" i="6"/>
  <c r="G3825" i="6"/>
  <c r="G3826" i="6"/>
  <c r="G3827" i="6"/>
  <c r="G3828" i="6"/>
  <c r="G3829" i="6"/>
  <c r="G3830" i="6"/>
  <c r="G3831" i="6"/>
  <c r="G3832" i="6"/>
  <c r="G3833" i="6"/>
  <c r="G3834" i="6"/>
  <c r="G3835" i="6"/>
  <c r="G3836" i="6"/>
  <c r="G3837" i="6"/>
  <c r="G3838" i="6"/>
  <c r="G3839" i="6"/>
  <c r="G3840" i="6"/>
  <c r="G3841" i="6"/>
  <c r="G3842" i="6"/>
  <c r="G3843" i="6"/>
  <c r="G3844" i="6"/>
  <c r="G3845" i="6"/>
  <c r="G3846" i="6"/>
  <c r="G3847" i="6"/>
  <c r="G3848" i="6"/>
  <c r="G3849" i="6"/>
  <c r="G3850" i="6"/>
  <c r="G3851" i="6"/>
  <c r="G3852" i="6"/>
  <c r="G3853" i="6"/>
  <c r="G3854" i="6"/>
  <c r="G3855" i="6"/>
  <c r="G3856" i="6"/>
  <c r="G3857" i="6"/>
  <c r="G3858" i="6"/>
  <c r="G3859" i="6"/>
  <c r="G3860" i="6"/>
  <c r="G3861" i="6"/>
  <c r="G3862" i="6"/>
  <c r="G3863" i="6"/>
  <c r="G3864" i="6"/>
  <c r="G3865" i="6"/>
  <c r="G3866" i="6"/>
  <c r="G3867" i="6"/>
  <c r="G3868" i="6"/>
  <c r="G3869" i="6"/>
  <c r="G3870" i="6"/>
  <c r="G3871" i="6"/>
  <c r="G3872" i="6"/>
  <c r="G3873" i="6"/>
  <c r="G3874" i="6"/>
  <c r="G3875" i="6"/>
  <c r="G3876" i="6"/>
  <c r="G3877" i="6"/>
  <c r="G3878" i="6"/>
  <c r="G3879" i="6"/>
  <c r="G3880" i="6"/>
  <c r="G3881" i="6"/>
  <c r="G3882" i="6"/>
  <c r="G3883" i="6"/>
  <c r="G3884" i="6"/>
  <c r="G3885" i="6"/>
  <c r="G3886" i="6"/>
  <c r="G3887" i="6"/>
  <c r="G3888" i="6"/>
  <c r="G3889" i="6"/>
  <c r="G3890" i="6"/>
  <c r="G3891" i="6"/>
  <c r="G3892" i="6"/>
  <c r="G3893" i="6"/>
  <c r="G3894" i="6"/>
  <c r="G3895" i="6"/>
  <c r="G3896" i="6"/>
  <c r="G3897" i="6"/>
  <c r="G3898" i="6"/>
  <c r="G3899" i="6"/>
  <c r="G3900" i="6"/>
  <c r="G3901" i="6"/>
  <c r="G3902" i="6"/>
  <c r="G3903" i="6"/>
  <c r="G3904" i="6"/>
  <c r="G3905" i="6"/>
  <c r="G3906" i="6"/>
  <c r="G3907" i="6"/>
  <c r="G3908" i="6"/>
  <c r="G3909" i="6"/>
  <c r="G3910" i="6"/>
  <c r="G3911" i="6"/>
  <c r="G3912" i="6"/>
  <c r="G3913" i="6"/>
  <c r="G3914" i="6"/>
  <c r="G3915" i="6"/>
  <c r="G3916" i="6"/>
  <c r="G3917" i="6"/>
  <c r="G3918" i="6"/>
  <c r="G3919" i="6"/>
  <c r="G3920" i="6"/>
  <c r="G3921" i="6"/>
  <c r="G3922" i="6"/>
  <c r="G3923" i="6"/>
  <c r="G3924" i="6"/>
  <c r="G3925" i="6"/>
  <c r="G3926" i="6"/>
  <c r="G3927" i="6"/>
  <c r="G3928" i="6"/>
  <c r="G3929" i="6"/>
  <c r="G3930" i="6"/>
  <c r="G3931" i="6"/>
  <c r="G3932" i="6"/>
  <c r="G3933" i="6"/>
  <c r="G3934" i="6"/>
  <c r="G3935" i="6"/>
  <c r="G3936" i="6"/>
  <c r="G3937" i="6"/>
  <c r="G3938" i="6"/>
  <c r="G3939" i="6"/>
  <c r="G3940" i="6"/>
  <c r="G3941" i="6"/>
  <c r="G3942" i="6"/>
  <c r="G3943" i="6"/>
  <c r="G3944" i="6"/>
  <c r="G3945" i="6"/>
  <c r="G3946" i="6"/>
  <c r="G3947" i="6"/>
  <c r="G3948" i="6"/>
  <c r="G3949" i="6"/>
  <c r="G3950" i="6"/>
  <c r="G3951" i="6"/>
  <c r="G3952" i="6"/>
  <c r="G3953" i="6"/>
  <c r="G3954" i="6"/>
  <c r="G3955" i="6"/>
  <c r="G3956" i="6"/>
  <c r="G3957" i="6"/>
  <c r="G3958" i="6"/>
  <c r="G3959" i="6"/>
  <c r="G3960" i="6"/>
  <c r="G3961" i="6"/>
  <c r="G3962" i="6"/>
  <c r="G3963" i="6"/>
  <c r="G3964" i="6"/>
  <c r="G3965" i="6"/>
  <c r="G3966" i="6"/>
  <c r="G3967" i="6"/>
  <c r="G3968" i="6"/>
  <c r="G3969" i="6"/>
  <c r="G3970" i="6"/>
  <c r="G3971" i="6"/>
  <c r="G3972" i="6"/>
  <c r="G3973" i="6"/>
  <c r="G3974" i="6"/>
  <c r="G3975" i="6"/>
  <c r="G3976" i="6"/>
  <c r="G3977" i="6"/>
  <c r="G3978" i="6"/>
  <c r="G3979" i="6"/>
  <c r="G3980" i="6"/>
  <c r="G3981" i="6"/>
  <c r="G3982" i="6"/>
  <c r="G3983" i="6"/>
  <c r="G3984" i="6"/>
  <c r="G3985" i="6"/>
  <c r="G3986" i="6"/>
  <c r="G3987" i="6"/>
  <c r="G3988" i="6"/>
  <c r="G3989" i="6"/>
  <c r="G3990" i="6"/>
  <c r="G3991" i="6"/>
  <c r="G3992" i="6"/>
  <c r="G3993" i="6"/>
  <c r="G3994" i="6"/>
  <c r="G3995" i="6"/>
  <c r="G3996" i="6"/>
  <c r="G3997" i="6"/>
  <c r="G3998" i="6"/>
  <c r="G3999" i="6"/>
  <c r="G4000" i="6"/>
  <c r="G4001" i="6"/>
  <c r="G4002" i="6"/>
  <c r="G4003" i="6"/>
  <c r="G4004" i="6"/>
  <c r="G4005" i="6"/>
  <c r="G4006" i="6"/>
  <c r="G4007" i="6"/>
  <c r="G4008" i="6"/>
  <c r="G4009" i="6"/>
  <c r="G4010" i="6"/>
  <c r="G4011" i="6"/>
  <c r="G4012" i="6"/>
  <c r="G4013" i="6"/>
  <c r="G4014" i="6"/>
  <c r="G4015" i="6"/>
  <c r="G4016" i="6"/>
  <c r="G4017" i="6"/>
  <c r="G4018" i="6"/>
  <c r="G4019" i="6"/>
  <c r="G4020" i="6"/>
  <c r="G4021" i="6"/>
  <c r="G4022" i="6"/>
  <c r="G4023" i="6"/>
  <c r="G4024" i="6"/>
  <c r="G4025" i="6"/>
  <c r="G4026" i="6"/>
  <c r="G4027" i="6"/>
  <c r="G4028" i="6"/>
  <c r="G4029" i="6"/>
  <c r="G4030" i="6"/>
  <c r="G4031" i="6"/>
  <c r="G4032" i="6"/>
  <c r="G4033" i="6"/>
  <c r="G4034" i="6"/>
  <c r="G4035" i="6"/>
  <c r="G4036" i="6"/>
  <c r="G4037" i="6"/>
  <c r="G4038" i="6"/>
  <c r="G4039" i="6"/>
  <c r="G4040" i="6"/>
  <c r="G4041" i="6"/>
  <c r="G4042" i="6"/>
  <c r="G4043" i="6"/>
  <c r="G4044" i="6"/>
  <c r="G4045" i="6"/>
  <c r="G4046" i="6"/>
  <c r="G4047" i="6"/>
  <c r="G4048" i="6"/>
  <c r="G4049" i="6"/>
  <c r="G4050" i="6"/>
  <c r="G4051" i="6"/>
  <c r="G4052" i="6"/>
  <c r="G4053" i="6"/>
  <c r="G4054" i="6"/>
  <c r="G4055" i="6"/>
  <c r="G4056" i="6"/>
  <c r="G4057" i="6"/>
  <c r="G4058" i="6"/>
  <c r="G4059" i="6"/>
  <c r="G4060" i="6"/>
  <c r="G4061" i="6"/>
  <c r="G4062" i="6"/>
  <c r="G4063" i="6"/>
  <c r="G4064" i="6"/>
  <c r="G4065" i="6"/>
  <c r="G4066" i="6"/>
  <c r="G4067" i="6"/>
  <c r="G4068" i="6"/>
  <c r="G4069" i="6"/>
  <c r="G4070" i="6"/>
  <c r="G4071" i="6"/>
  <c r="G4072" i="6"/>
  <c r="G4073" i="6"/>
  <c r="G4074" i="6"/>
  <c r="G4075" i="6"/>
  <c r="G4076" i="6"/>
  <c r="G4077" i="6"/>
  <c r="G4078" i="6"/>
  <c r="G4079" i="6"/>
  <c r="G4080" i="6"/>
  <c r="G4081" i="6"/>
  <c r="G4082" i="6"/>
  <c r="G4083" i="6"/>
  <c r="G4084" i="6"/>
  <c r="G4085" i="6"/>
  <c r="G4086" i="6"/>
  <c r="G4087" i="6"/>
  <c r="G4088" i="6"/>
  <c r="G4089" i="6"/>
  <c r="G4090" i="6"/>
  <c r="G4091" i="6"/>
  <c r="G4092" i="6"/>
  <c r="G4093" i="6"/>
  <c r="G4094" i="6"/>
  <c r="G4095" i="6"/>
  <c r="G4096" i="6"/>
  <c r="G4097" i="6"/>
  <c r="G4098" i="6"/>
  <c r="G4099" i="6"/>
  <c r="G4100" i="6"/>
  <c r="G4101" i="6"/>
  <c r="G4102" i="6"/>
  <c r="G4103" i="6"/>
  <c r="G4104" i="6"/>
  <c r="G4105" i="6"/>
  <c r="G4106" i="6"/>
  <c r="G4107" i="6"/>
  <c r="G4108" i="6"/>
  <c r="G4109" i="6"/>
  <c r="G4110" i="6"/>
  <c r="G4111" i="6"/>
  <c r="G4112" i="6"/>
  <c r="G4113" i="6"/>
  <c r="G4114" i="6"/>
  <c r="G4115" i="6"/>
  <c r="G4116" i="6"/>
  <c r="G4117" i="6"/>
  <c r="G4118" i="6"/>
  <c r="G4119" i="6"/>
  <c r="G4120" i="6"/>
  <c r="G4121" i="6"/>
  <c r="G4122" i="6"/>
  <c r="G4123" i="6"/>
  <c r="G4124" i="6"/>
  <c r="G4125" i="6"/>
  <c r="G4126" i="6"/>
  <c r="G4127" i="6"/>
  <c r="G4128" i="6"/>
  <c r="G4129" i="6"/>
  <c r="G4130" i="6"/>
  <c r="G4131" i="6"/>
  <c r="G4132" i="6"/>
  <c r="G4133" i="6"/>
  <c r="G4134" i="6"/>
  <c r="G4135" i="6"/>
  <c r="G4136" i="6"/>
  <c r="G4137" i="6"/>
  <c r="G4138" i="6"/>
  <c r="G4139" i="6"/>
  <c r="G4140" i="6"/>
  <c r="G4141" i="6"/>
  <c r="G4142" i="6"/>
  <c r="G4143" i="6"/>
  <c r="G4144" i="6"/>
  <c r="G4145" i="6"/>
  <c r="G4146" i="6"/>
  <c r="G4147" i="6"/>
  <c r="G4148" i="6"/>
  <c r="G4149" i="6"/>
  <c r="G4150" i="6"/>
  <c r="G4151" i="6"/>
  <c r="G4152" i="6"/>
  <c r="G4153" i="6"/>
  <c r="G4154" i="6"/>
  <c r="G4155" i="6"/>
  <c r="G4156" i="6"/>
  <c r="G4157" i="6"/>
  <c r="G4158" i="6"/>
  <c r="G4159" i="6"/>
  <c r="G4160" i="6"/>
  <c r="G4161" i="6"/>
  <c r="G4162" i="6"/>
  <c r="G4163" i="6"/>
  <c r="G4164" i="6"/>
  <c r="G4165" i="6"/>
  <c r="G4166" i="6"/>
  <c r="G4167" i="6"/>
  <c r="G4168" i="6"/>
  <c r="G4169" i="6"/>
  <c r="G4170" i="6"/>
  <c r="G4171" i="6"/>
  <c r="G4172" i="6"/>
  <c r="G4173" i="6"/>
  <c r="G4174" i="6"/>
  <c r="G4175" i="6"/>
  <c r="G4176" i="6"/>
  <c r="G4177" i="6"/>
  <c r="G4178" i="6"/>
  <c r="G4179" i="6"/>
  <c r="G4180" i="6"/>
  <c r="G4181" i="6"/>
  <c r="G4182" i="6"/>
  <c r="G4183" i="6"/>
  <c r="G4184" i="6"/>
  <c r="G4185" i="6"/>
  <c r="G4186" i="6"/>
  <c r="G4187" i="6"/>
  <c r="G4188" i="6"/>
  <c r="G4189" i="6"/>
  <c r="G4190" i="6"/>
  <c r="G4191" i="6"/>
  <c r="G4192" i="6"/>
  <c r="G4193" i="6"/>
  <c r="G4194" i="6"/>
  <c r="G4195" i="6"/>
  <c r="G4196" i="6"/>
  <c r="G4197" i="6"/>
  <c r="G4198" i="6"/>
  <c r="G4199" i="6"/>
  <c r="G4200" i="6"/>
  <c r="G4201" i="6"/>
  <c r="G4202" i="6"/>
  <c r="G4203" i="6"/>
  <c r="G4204" i="6"/>
  <c r="G4205" i="6"/>
  <c r="G4206" i="6"/>
  <c r="G4207" i="6"/>
  <c r="G4208" i="6"/>
  <c r="G4209" i="6"/>
  <c r="G4210" i="6"/>
  <c r="G4211" i="6"/>
  <c r="G4212" i="6"/>
  <c r="G4213" i="6"/>
  <c r="G4214" i="6"/>
  <c r="G4215" i="6"/>
  <c r="G4216" i="6"/>
  <c r="G4217" i="6"/>
  <c r="G4218" i="6"/>
  <c r="G4219" i="6"/>
  <c r="G4220" i="6"/>
  <c r="G4221" i="6"/>
  <c r="G4222" i="6"/>
  <c r="G4223" i="6"/>
  <c r="G4224" i="6"/>
  <c r="G4225" i="6"/>
  <c r="G4226" i="6"/>
  <c r="G4227" i="6"/>
  <c r="G4228" i="6"/>
  <c r="G4229" i="6"/>
  <c r="G4230" i="6"/>
  <c r="G4231" i="6"/>
  <c r="G4232" i="6"/>
  <c r="G4233" i="6"/>
  <c r="G4234" i="6"/>
  <c r="G4235" i="6"/>
  <c r="G4236" i="6"/>
  <c r="G4237" i="6"/>
  <c r="G4238" i="6"/>
  <c r="G4239" i="6"/>
  <c r="G4240" i="6"/>
  <c r="G4241" i="6"/>
  <c r="G4242" i="6"/>
  <c r="G4243" i="6"/>
  <c r="G4244" i="6"/>
  <c r="G4245" i="6"/>
  <c r="G4246" i="6"/>
  <c r="G4247" i="6"/>
  <c r="G4248" i="6"/>
  <c r="G4249" i="6"/>
  <c r="G4250" i="6"/>
  <c r="G4251" i="6"/>
  <c r="G4252" i="6"/>
  <c r="G4253" i="6"/>
  <c r="G4254" i="6"/>
  <c r="G4255" i="6"/>
  <c r="G4256" i="6"/>
  <c r="G4257" i="6"/>
  <c r="G4258" i="6"/>
  <c r="G4259" i="6"/>
  <c r="G4260" i="6"/>
  <c r="G4261" i="6"/>
  <c r="G4262" i="6"/>
  <c r="G4263" i="6"/>
  <c r="G4264" i="6"/>
  <c r="G4265" i="6"/>
  <c r="G4266" i="6"/>
  <c r="G4267" i="6"/>
  <c r="G4268" i="6"/>
  <c r="G4269" i="6"/>
  <c r="G4270" i="6"/>
  <c r="G4271" i="6"/>
  <c r="G4272" i="6"/>
  <c r="G4273" i="6"/>
  <c r="G4274" i="6"/>
  <c r="G4275" i="6"/>
  <c r="G4276" i="6"/>
  <c r="G4277" i="6"/>
  <c r="G4278" i="6"/>
  <c r="G4279" i="6"/>
  <c r="G4280" i="6"/>
  <c r="G4281" i="6"/>
  <c r="G4282" i="6"/>
  <c r="G4283" i="6"/>
  <c r="G4284" i="6"/>
  <c r="G4285" i="6"/>
  <c r="G4286" i="6"/>
  <c r="G4287" i="6"/>
  <c r="G4288" i="6"/>
  <c r="G4289" i="6"/>
  <c r="G4290" i="6"/>
  <c r="G4291" i="6"/>
  <c r="G4292" i="6"/>
  <c r="G4293" i="6"/>
  <c r="G4294" i="6"/>
  <c r="G4295" i="6"/>
  <c r="G4296" i="6"/>
  <c r="G4297" i="6"/>
  <c r="G4298" i="6"/>
  <c r="G4299" i="6"/>
  <c r="G4300" i="6"/>
  <c r="G4301" i="6"/>
  <c r="G4302" i="6"/>
  <c r="G4303" i="6"/>
  <c r="G4304" i="6"/>
  <c r="G4305" i="6"/>
  <c r="G4306" i="6"/>
  <c r="G4307" i="6"/>
  <c r="G4308" i="6"/>
  <c r="G4309" i="6"/>
  <c r="G4310" i="6"/>
  <c r="G4311" i="6"/>
  <c r="G4312" i="6"/>
  <c r="G4313" i="6"/>
  <c r="G4314" i="6"/>
  <c r="G4315" i="6"/>
  <c r="G4316" i="6"/>
  <c r="G4317" i="6"/>
  <c r="G4318" i="6"/>
  <c r="G4319" i="6"/>
  <c r="G4320" i="6"/>
  <c r="G4321" i="6"/>
  <c r="G4322" i="6"/>
  <c r="G4323" i="6"/>
  <c r="G4324" i="6"/>
  <c r="G4325" i="6"/>
  <c r="G4326" i="6"/>
  <c r="G4327" i="6"/>
  <c r="G4328" i="6"/>
  <c r="G4329" i="6"/>
  <c r="G4330" i="6"/>
  <c r="G4331" i="6"/>
  <c r="G4332" i="6"/>
  <c r="G4333" i="6"/>
  <c r="G4334" i="6"/>
  <c r="G4335" i="6"/>
  <c r="G4336" i="6"/>
  <c r="G4337" i="6"/>
  <c r="G4338" i="6"/>
  <c r="G4339" i="6"/>
  <c r="G4340" i="6"/>
  <c r="G4341" i="6"/>
  <c r="G4342" i="6"/>
  <c r="G4343" i="6"/>
  <c r="G4344" i="6"/>
  <c r="G4345" i="6"/>
  <c r="G4346" i="6"/>
  <c r="G4347" i="6"/>
  <c r="G4348" i="6"/>
  <c r="G4349" i="6"/>
  <c r="G4350" i="6"/>
  <c r="G4351" i="6"/>
  <c r="G4352" i="6"/>
  <c r="G4353" i="6"/>
  <c r="G4354" i="6"/>
  <c r="G4355" i="6"/>
  <c r="G4356" i="6"/>
  <c r="G4357" i="6"/>
  <c r="G4358" i="6"/>
  <c r="G4359" i="6"/>
  <c r="G4360" i="6"/>
  <c r="G4361" i="6"/>
  <c r="G4362" i="6"/>
  <c r="G4363" i="6"/>
  <c r="G4364" i="6"/>
  <c r="G4365" i="6"/>
  <c r="G4366" i="6"/>
  <c r="G4367" i="6"/>
  <c r="G4368" i="6"/>
  <c r="G4369" i="6"/>
  <c r="G4370" i="6"/>
  <c r="G4371" i="6"/>
  <c r="G4372" i="6"/>
  <c r="G4373" i="6"/>
  <c r="G4374" i="6"/>
  <c r="G4375" i="6"/>
  <c r="G4376" i="6"/>
  <c r="G4377" i="6"/>
  <c r="G4378" i="6"/>
  <c r="G4379" i="6"/>
  <c r="G4380" i="6"/>
  <c r="G4381" i="6"/>
  <c r="G4382" i="6"/>
  <c r="G4383" i="6"/>
  <c r="G4384" i="6"/>
  <c r="G4385" i="6"/>
  <c r="G4386" i="6"/>
  <c r="G4387" i="6"/>
  <c r="G4388" i="6"/>
  <c r="G4389" i="6"/>
  <c r="G4390" i="6"/>
  <c r="G4391" i="6"/>
  <c r="G4392" i="6"/>
  <c r="G4393" i="6"/>
  <c r="G4394" i="6"/>
  <c r="G4395" i="6"/>
  <c r="G4396" i="6"/>
  <c r="G4397" i="6"/>
  <c r="G4398" i="6"/>
  <c r="G4399" i="6"/>
  <c r="G4400" i="6"/>
  <c r="G4401" i="6"/>
  <c r="G4402" i="6"/>
  <c r="G4403" i="6"/>
  <c r="G4404" i="6"/>
  <c r="G4405" i="6"/>
  <c r="G4406" i="6"/>
  <c r="G4407" i="6"/>
  <c r="G4408" i="6"/>
  <c r="G4409" i="6"/>
  <c r="G4410" i="6"/>
  <c r="G4411" i="6"/>
  <c r="G4412" i="6"/>
  <c r="G4413" i="6"/>
  <c r="G4414" i="6"/>
  <c r="G4415" i="6"/>
  <c r="G4416" i="6"/>
  <c r="G4417" i="6"/>
  <c r="G4418" i="6"/>
  <c r="G4419" i="6"/>
  <c r="G4420" i="6"/>
  <c r="G4421" i="6"/>
  <c r="G4422" i="6"/>
  <c r="G4423" i="6"/>
  <c r="G4424" i="6"/>
  <c r="G4425" i="6"/>
  <c r="G4426" i="6"/>
  <c r="G4427" i="6"/>
  <c r="G4428" i="6"/>
  <c r="G4429" i="6"/>
  <c r="G4430" i="6"/>
  <c r="G4431" i="6"/>
  <c r="G4432" i="6"/>
  <c r="G4433" i="6"/>
  <c r="G4434" i="6"/>
  <c r="G4435" i="6"/>
  <c r="G4436" i="6"/>
  <c r="G4437" i="6"/>
  <c r="G4438" i="6"/>
  <c r="G4439" i="6"/>
  <c r="G4440" i="6"/>
  <c r="G4441" i="6"/>
  <c r="G4442" i="6"/>
  <c r="G4443" i="6"/>
  <c r="G4444" i="6"/>
  <c r="G4445" i="6"/>
  <c r="G4446" i="6"/>
  <c r="G4447" i="6"/>
  <c r="G4448" i="6"/>
  <c r="G4449" i="6"/>
  <c r="G4450" i="6"/>
  <c r="G4451" i="6"/>
  <c r="G4452" i="6"/>
  <c r="G4453" i="6"/>
  <c r="G4454" i="6"/>
  <c r="G4455" i="6"/>
  <c r="G4456" i="6"/>
  <c r="G4457" i="6"/>
  <c r="G4458" i="6"/>
  <c r="G4459" i="6"/>
  <c r="G4460" i="6"/>
  <c r="G4461" i="6"/>
  <c r="G4462" i="6"/>
  <c r="G4463" i="6"/>
  <c r="G4464" i="6"/>
  <c r="G4465" i="6"/>
  <c r="G4466" i="6"/>
  <c r="G4467" i="6"/>
  <c r="G4468" i="6"/>
  <c r="G4469" i="6"/>
  <c r="G4470" i="6"/>
  <c r="G4471" i="6"/>
  <c r="G4472" i="6"/>
  <c r="G4473" i="6"/>
  <c r="G4474" i="6"/>
  <c r="G4475" i="6"/>
  <c r="G4476" i="6"/>
  <c r="G4477" i="6"/>
  <c r="G4478" i="6"/>
  <c r="G4479" i="6"/>
  <c r="G4480" i="6"/>
  <c r="G4481" i="6"/>
  <c r="G4482" i="6"/>
  <c r="G4483" i="6"/>
  <c r="G4484" i="6"/>
  <c r="G4485" i="6"/>
  <c r="G4486" i="6"/>
  <c r="G4487" i="6"/>
  <c r="G4488" i="6"/>
  <c r="G4489" i="6"/>
  <c r="G4490" i="6"/>
  <c r="G4491" i="6"/>
  <c r="G4492" i="6"/>
  <c r="G4493" i="6"/>
  <c r="G4494" i="6"/>
  <c r="G4495" i="6"/>
  <c r="G4496" i="6"/>
  <c r="G4497" i="6"/>
  <c r="G4498" i="6"/>
  <c r="G4499" i="6"/>
  <c r="G4500" i="6"/>
  <c r="G4501" i="6"/>
  <c r="G4502" i="6"/>
  <c r="G4503" i="6"/>
  <c r="G4504" i="6"/>
  <c r="G4505" i="6"/>
  <c r="G4506" i="6"/>
  <c r="G4507" i="6"/>
  <c r="G4508" i="6"/>
  <c r="G4509" i="6"/>
  <c r="G4510" i="6"/>
  <c r="G4511" i="6"/>
  <c r="G4512" i="6"/>
  <c r="G4513" i="6"/>
  <c r="G4514" i="6"/>
  <c r="G4515" i="6"/>
  <c r="G4516" i="6"/>
  <c r="G4517" i="6"/>
  <c r="G4518" i="6"/>
  <c r="G4519" i="6"/>
  <c r="G4520" i="6"/>
  <c r="G4521" i="6"/>
  <c r="G4522" i="6"/>
  <c r="G4523" i="6"/>
  <c r="G4524" i="6"/>
  <c r="G4525" i="6"/>
  <c r="G4526" i="6"/>
  <c r="G4527" i="6"/>
  <c r="G4528" i="6"/>
  <c r="G4529" i="6"/>
  <c r="G4530" i="6"/>
  <c r="G4531" i="6"/>
  <c r="G4532" i="6"/>
  <c r="G4533" i="6"/>
  <c r="G4534" i="6"/>
  <c r="G4535" i="6"/>
  <c r="G4536" i="6"/>
  <c r="G4537" i="6"/>
  <c r="G4538" i="6"/>
  <c r="G4539" i="6"/>
  <c r="G4540" i="6"/>
  <c r="G4541" i="6"/>
  <c r="G4542" i="6"/>
  <c r="G4543" i="6"/>
  <c r="G4544" i="6"/>
  <c r="G4545" i="6"/>
  <c r="G4546" i="6"/>
  <c r="G4547" i="6"/>
  <c r="G4548" i="6"/>
  <c r="G4549" i="6"/>
  <c r="G4550" i="6"/>
  <c r="G4551" i="6"/>
  <c r="G4552" i="6"/>
  <c r="G4553" i="6"/>
  <c r="G4554" i="6"/>
  <c r="G4555" i="6"/>
  <c r="G4556" i="6"/>
  <c r="G4557" i="6"/>
  <c r="G4558" i="6"/>
  <c r="G4559" i="6"/>
  <c r="G4560" i="6"/>
  <c r="G4561" i="6"/>
  <c r="G4562" i="6"/>
  <c r="G4563" i="6"/>
  <c r="G4564" i="6"/>
  <c r="G4565" i="6"/>
  <c r="G4566" i="6"/>
  <c r="G4567" i="6"/>
  <c r="G4568" i="6"/>
  <c r="G4569" i="6"/>
  <c r="G4570" i="6"/>
  <c r="G4571" i="6"/>
  <c r="G4572" i="6"/>
  <c r="G4573" i="6"/>
  <c r="G4574" i="6"/>
  <c r="G4575" i="6"/>
  <c r="G4576" i="6"/>
  <c r="G4577" i="6"/>
  <c r="G4578" i="6"/>
  <c r="G4579" i="6"/>
  <c r="G4580" i="6"/>
  <c r="G4581" i="6"/>
  <c r="G4582" i="6"/>
  <c r="G4583" i="6"/>
  <c r="G4584" i="6"/>
  <c r="G4585" i="6"/>
  <c r="G4586" i="6"/>
  <c r="G4587" i="6"/>
  <c r="G4588" i="6"/>
  <c r="G4589" i="6"/>
  <c r="G4590" i="6"/>
  <c r="G4591" i="6"/>
  <c r="G4592" i="6"/>
  <c r="G4593" i="6"/>
  <c r="G4594" i="6"/>
  <c r="G4595" i="6"/>
  <c r="G4596" i="6"/>
  <c r="G4597" i="6"/>
  <c r="G4598" i="6"/>
  <c r="G4599" i="6"/>
  <c r="G4600" i="6"/>
  <c r="G4601" i="6"/>
  <c r="G4602" i="6"/>
  <c r="G4603" i="6"/>
  <c r="G4604" i="6"/>
  <c r="G4605" i="6"/>
  <c r="G4606" i="6"/>
  <c r="G4607" i="6"/>
  <c r="G4608" i="6"/>
  <c r="G4609" i="6"/>
  <c r="G4610" i="6"/>
  <c r="G4611" i="6"/>
  <c r="G4612" i="6"/>
  <c r="G4613" i="6"/>
  <c r="G4614" i="6"/>
  <c r="G4615" i="6"/>
  <c r="G4616" i="6"/>
  <c r="G4617" i="6"/>
  <c r="G4618" i="6"/>
  <c r="G4619" i="6"/>
  <c r="G4620" i="6"/>
  <c r="G4621" i="6"/>
  <c r="G4622" i="6"/>
  <c r="G4623" i="6"/>
  <c r="G4624" i="6"/>
  <c r="G4625" i="6"/>
  <c r="G4626" i="6"/>
  <c r="G4627" i="6"/>
  <c r="G4628" i="6"/>
  <c r="G4629" i="6"/>
  <c r="G4630" i="6"/>
  <c r="G4631" i="6"/>
  <c r="G4632" i="6"/>
  <c r="G4633" i="6"/>
  <c r="G4634" i="6"/>
  <c r="G4635" i="6"/>
  <c r="G4636" i="6"/>
  <c r="G4637" i="6"/>
  <c r="G4638" i="6"/>
  <c r="G4639" i="6"/>
  <c r="G4640" i="6"/>
  <c r="G4641" i="6"/>
  <c r="G4642" i="6"/>
  <c r="G4643" i="6"/>
  <c r="G4644" i="6"/>
  <c r="G4645" i="6"/>
  <c r="G4646" i="6"/>
  <c r="G4647" i="6"/>
  <c r="G4648" i="6"/>
  <c r="G4649" i="6"/>
  <c r="G4650" i="6"/>
  <c r="G4651" i="6"/>
  <c r="G4652" i="6"/>
  <c r="G4653" i="6"/>
  <c r="G4654" i="6"/>
  <c r="G4655" i="6"/>
  <c r="G4656" i="6"/>
  <c r="G4657" i="6"/>
  <c r="G4658" i="6"/>
  <c r="G4659" i="6"/>
  <c r="G4660" i="6"/>
  <c r="G4661" i="6"/>
  <c r="G4662" i="6"/>
  <c r="G4663" i="6"/>
  <c r="G4664" i="6"/>
  <c r="G4665" i="6"/>
  <c r="G4666" i="6"/>
  <c r="G4667" i="6"/>
  <c r="G4668" i="6"/>
  <c r="G4669" i="6"/>
  <c r="G4670" i="6"/>
  <c r="G4671" i="6"/>
  <c r="G4672" i="6"/>
  <c r="G4673" i="6"/>
  <c r="G4674" i="6"/>
  <c r="G4675" i="6"/>
  <c r="G4676" i="6"/>
  <c r="G4677" i="6"/>
  <c r="G4678" i="6"/>
  <c r="G4679" i="6"/>
  <c r="G4680" i="6"/>
  <c r="G4681" i="6"/>
  <c r="G4682" i="6"/>
  <c r="G4683" i="6"/>
  <c r="G4684" i="6"/>
  <c r="G4685" i="6"/>
  <c r="G4686" i="6"/>
  <c r="G4687" i="6"/>
  <c r="G4688" i="6"/>
  <c r="G4689" i="6"/>
  <c r="G4690" i="6"/>
  <c r="G4691" i="6"/>
  <c r="G4692" i="6"/>
  <c r="G4693" i="6"/>
  <c r="G4694" i="6"/>
  <c r="G4695" i="6"/>
  <c r="G4696" i="6"/>
  <c r="G4697" i="6"/>
  <c r="G4698" i="6"/>
  <c r="G4699" i="6"/>
  <c r="G4700" i="6"/>
  <c r="G4701" i="6"/>
  <c r="G4702" i="6"/>
  <c r="G4703" i="6"/>
  <c r="G4704" i="6"/>
  <c r="G4705" i="6"/>
  <c r="G4706" i="6"/>
  <c r="G4707" i="6"/>
  <c r="G4708" i="6"/>
  <c r="G4709" i="6"/>
  <c r="G4710" i="6"/>
  <c r="G4711" i="6"/>
  <c r="G4712" i="6"/>
  <c r="G4713" i="6"/>
  <c r="G4714" i="6"/>
  <c r="G4715" i="6"/>
  <c r="G4716" i="6"/>
  <c r="G4717" i="6"/>
  <c r="G4718" i="6"/>
  <c r="G4719" i="6"/>
  <c r="G4720" i="6"/>
  <c r="G4721" i="6"/>
  <c r="G4722" i="6"/>
  <c r="G4723" i="6"/>
  <c r="G4724" i="6"/>
  <c r="G4725" i="6"/>
  <c r="G4726" i="6"/>
  <c r="G4727" i="6"/>
  <c r="G4728" i="6"/>
  <c r="G4729" i="6"/>
  <c r="G4730" i="6"/>
  <c r="G4731" i="6"/>
  <c r="G4732" i="6"/>
  <c r="G4733" i="6"/>
  <c r="G4734" i="6"/>
  <c r="G4735" i="6"/>
  <c r="G4736" i="6"/>
  <c r="G4737" i="6"/>
  <c r="G4738" i="6"/>
  <c r="G4739" i="6"/>
  <c r="G4740" i="6"/>
  <c r="G4741" i="6"/>
  <c r="G4742" i="6"/>
  <c r="G4743" i="6"/>
  <c r="G4744" i="6"/>
  <c r="G4745" i="6"/>
  <c r="G4746" i="6"/>
  <c r="G4747" i="6"/>
  <c r="G4748" i="6"/>
  <c r="G4749" i="6"/>
  <c r="G4750" i="6"/>
  <c r="G4751" i="6"/>
  <c r="G4752" i="6"/>
  <c r="G4753" i="6"/>
  <c r="G4754" i="6"/>
  <c r="G4755" i="6"/>
  <c r="G4756" i="6"/>
  <c r="G4757" i="6"/>
  <c r="G4758" i="6"/>
  <c r="G4759" i="6"/>
  <c r="G4760" i="6"/>
  <c r="G4761" i="6"/>
  <c r="G4762" i="6"/>
  <c r="G4763" i="6"/>
  <c r="G4764" i="6"/>
  <c r="G4765" i="6"/>
  <c r="G4766" i="6"/>
  <c r="G4767" i="6"/>
  <c r="G4768" i="6"/>
  <c r="G4769" i="6"/>
  <c r="G4770" i="6"/>
  <c r="G4771" i="6"/>
  <c r="G4772" i="6"/>
  <c r="G4773" i="6"/>
  <c r="G4774" i="6"/>
  <c r="G4775" i="6"/>
  <c r="G4776" i="6"/>
  <c r="G4777" i="6"/>
  <c r="G4778" i="6"/>
  <c r="G4779" i="6"/>
  <c r="G4780" i="6"/>
  <c r="G4781" i="6"/>
  <c r="G4782" i="6"/>
  <c r="G4783" i="6"/>
  <c r="G4784" i="6"/>
  <c r="G4785" i="6"/>
  <c r="G4786" i="6"/>
  <c r="G4787" i="6"/>
  <c r="G4788" i="6"/>
  <c r="G4789" i="6"/>
  <c r="G4790" i="6"/>
  <c r="G4791" i="6"/>
  <c r="G4792" i="6"/>
  <c r="G4793" i="6"/>
  <c r="G4794" i="6"/>
  <c r="G4795" i="6"/>
  <c r="G4796" i="6"/>
  <c r="G4797" i="6"/>
  <c r="G4798" i="6"/>
  <c r="G4799" i="6"/>
  <c r="G4800" i="6"/>
  <c r="G4801" i="6"/>
  <c r="G4802" i="6"/>
  <c r="G4803" i="6"/>
  <c r="G4804" i="6"/>
  <c r="G4805" i="6"/>
  <c r="G4806" i="6"/>
  <c r="G4807" i="6"/>
  <c r="G4808" i="6"/>
  <c r="G4809" i="6"/>
  <c r="G4810" i="6"/>
  <c r="G4811" i="6"/>
  <c r="G4812" i="6"/>
  <c r="G4813" i="6"/>
  <c r="G4814" i="6"/>
  <c r="G4815" i="6"/>
  <c r="G4816" i="6"/>
  <c r="G4817" i="6"/>
  <c r="G4818" i="6"/>
  <c r="G4819" i="6"/>
  <c r="G4820" i="6"/>
  <c r="G4821" i="6"/>
  <c r="G4822" i="6"/>
  <c r="G4823" i="6"/>
  <c r="G4824" i="6"/>
  <c r="G4825" i="6"/>
  <c r="G4826" i="6"/>
  <c r="G4827" i="6"/>
  <c r="G4828" i="6"/>
  <c r="G4829" i="6"/>
  <c r="G4830" i="6"/>
  <c r="G4831" i="6"/>
  <c r="G4832" i="6"/>
  <c r="G4833" i="6"/>
  <c r="G4834" i="6"/>
  <c r="G4835" i="6"/>
  <c r="G4836" i="6"/>
  <c r="G4837" i="6"/>
  <c r="G4838" i="6"/>
  <c r="G4839" i="6"/>
  <c r="G4840" i="6"/>
  <c r="G4841" i="6"/>
  <c r="G4842" i="6"/>
  <c r="G4843" i="6"/>
  <c r="G4844" i="6"/>
  <c r="G4845" i="6"/>
  <c r="G4846" i="6"/>
  <c r="G4847" i="6"/>
  <c r="G4848" i="6"/>
  <c r="G4849" i="6"/>
  <c r="G4850" i="6"/>
  <c r="G4851" i="6"/>
  <c r="G4852" i="6"/>
  <c r="G4853" i="6"/>
  <c r="G4854" i="6"/>
  <c r="G4855" i="6"/>
  <c r="G4856" i="6"/>
  <c r="G4857" i="6"/>
  <c r="G4858" i="6"/>
  <c r="G4859" i="6"/>
  <c r="G4860" i="6"/>
  <c r="G4861" i="6"/>
  <c r="G4862" i="6"/>
  <c r="G4863" i="6"/>
  <c r="G4864" i="6"/>
  <c r="G4865" i="6"/>
  <c r="G4866" i="6"/>
  <c r="G4867" i="6"/>
  <c r="G4868" i="6"/>
  <c r="G4869" i="6"/>
  <c r="G4870" i="6"/>
  <c r="G4871" i="6"/>
  <c r="G4872" i="6"/>
  <c r="G4873" i="6"/>
  <c r="G4874" i="6"/>
  <c r="G4875" i="6"/>
  <c r="G4876" i="6"/>
  <c r="G4877" i="6"/>
  <c r="G4878" i="6"/>
  <c r="G4879" i="6"/>
  <c r="G4880" i="6"/>
  <c r="G4881" i="6"/>
  <c r="G4882" i="6"/>
  <c r="G4883" i="6"/>
  <c r="P671" i="6"/>
  <c r="P672" i="6"/>
  <c r="P673" i="6"/>
  <c r="P674" i="6"/>
  <c r="P675" i="6"/>
  <c r="P676" i="6"/>
  <c r="P677" i="6"/>
  <c r="P678" i="6"/>
  <c r="P679" i="6"/>
  <c r="P670" i="6"/>
  <c r="P537" i="6"/>
  <c r="P538" i="6"/>
  <c r="P539" i="6"/>
  <c r="P540" i="6"/>
  <c r="P541" i="6"/>
  <c r="P542" i="6"/>
  <c r="P543" i="6"/>
  <c r="P544" i="6"/>
  <c r="P545" i="6"/>
  <c r="P546" i="6"/>
  <c r="P547" i="6"/>
  <c r="P548" i="6"/>
  <c r="P549" i="6"/>
  <c r="P550" i="6"/>
  <c r="P551" i="6"/>
  <c r="P552" i="6"/>
  <c r="P553" i="6"/>
  <c r="P554" i="6"/>
  <c r="P555" i="6"/>
  <c r="P556" i="6"/>
  <c r="P557" i="6"/>
  <c r="P558" i="6"/>
  <c r="P559" i="6"/>
  <c r="P560" i="6"/>
  <c r="P561" i="6"/>
  <c r="P562" i="6"/>
  <c r="P563" i="6"/>
  <c r="P564" i="6"/>
  <c r="P565" i="6"/>
  <c r="P566" i="6"/>
  <c r="P567" i="6"/>
  <c r="P568" i="6"/>
  <c r="P569" i="6"/>
  <c r="P570" i="6"/>
  <c r="P571" i="6"/>
  <c r="P572" i="6"/>
  <c r="P573" i="6"/>
  <c r="P574" i="6"/>
  <c r="P575" i="6"/>
  <c r="P576" i="6"/>
  <c r="P577" i="6"/>
  <c r="P578" i="6"/>
  <c r="P579" i="6"/>
  <c r="P580" i="6"/>
  <c r="P581" i="6"/>
  <c r="P582" i="6"/>
  <c r="P583" i="6"/>
  <c r="P584" i="6"/>
  <c r="P585" i="6"/>
  <c r="P586" i="6"/>
  <c r="P587" i="6"/>
  <c r="P588" i="6"/>
  <c r="P589" i="6"/>
  <c r="P590" i="6"/>
  <c r="P591" i="6"/>
  <c r="P592" i="6"/>
  <c r="P593" i="6"/>
  <c r="P594" i="6"/>
  <c r="P595" i="6"/>
  <c r="P596" i="6"/>
  <c r="P597" i="6"/>
  <c r="P598" i="6"/>
  <c r="P599" i="6"/>
  <c r="P600" i="6"/>
  <c r="P601" i="6"/>
  <c r="P602" i="6"/>
  <c r="P603" i="6"/>
  <c r="P604" i="6"/>
  <c r="P605" i="6"/>
  <c r="P606" i="6"/>
  <c r="P607" i="6"/>
  <c r="P608" i="6"/>
  <c r="P609" i="6"/>
  <c r="P610" i="6"/>
  <c r="P611" i="6"/>
  <c r="P612" i="6"/>
  <c r="P613" i="6"/>
  <c r="P614" i="6"/>
  <c r="P615" i="6"/>
  <c r="P616" i="6"/>
  <c r="P617" i="6"/>
  <c r="P618" i="6"/>
  <c r="P619" i="6"/>
  <c r="P620" i="6"/>
  <c r="P621" i="6"/>
  <c r="P622" i="6"/>
  <c r="P623" i="6"/>
  <c r="P624" i="6"/>
  <c r="P625" i="6"/>
  <c r="P626" i="6"/>
  <c r="P627" i="6"/>
  <c r="P628" i="6"/>
  <c r="P629" i="6"/>
  <c r="P630" i="6"/>
  <c r="P631" i="6"/>
  <c r="P632" i="6"/>
  <c r="P633" i="6"/>
  <c r="P634" i="6"/>
  <c r="P635" i="6"/>
  <c r="P636" i="6"/>
  <c r="P637" i="6"/>
  <c r="P638" i="6"/>
  <c r="P639" i="6"/>
  <c r="P640" i="6"/>
  <c r="P641" i="6"/>
  <c r="P642" i="6"/>
  <c r="P643" i="6"/>
  <c r="P644" i="6"/>
  <c r="P645" i="6"/>
  <c r="P646" i="6"/>
  <c r="P647" i="6"/>
  <c r="P648" i="6"/>
  <c r="P649" i="6"/>
  <c r="P650" i="6"/>
  <c r="P651" i="6"/>
  <c r="P652" i="6"/>
  <c r="P653" i="6"/>
  <c r="P654" i="6"/>
  <c r="P655" i="6"/>
  <c r="P656" i="6"/>
  <c r="P657" i="6"/>
  <c r="P658" i="6"/>
  <c r="P659" i="6"/>
  <c r="P660" i="6"/>
  <c r="P661" i="6"/>
  <c r="P662" i="6"/>
  <c r="P663" i="6"/>
  <c r="P664" i="6"/>
  <c r="P665" i="6"/>
  <c r="P666" i="6"/>
  <c r="P667" i="6"/>
  <c r="P668" i="6"/>
  <c r="P669" i="6"/>
  <c r="P536" i="6"/>
  <c r="P530" i="6"/>
  <c r="P531" i="6"/>
  <c r="P532" i="6"/>
  <c r="P533" i="6"/>
  <c r="P534" i="6"/>
  <c r="P535" i="6"/>
  <c r="H449" i="6"/>
  <c r="H458" i="6"/>
  <c r="H461" i="6"/>
  <c r="H465" i="6"/>
  <c r="H469" i="6"/>
  <c r="H474" i="6"/>
  <c r="H477" i="6"/>
  <c r="H484" i="6"/>
  <c r="H494" i="6"/>
  <c r="H510" i="6"/>
  <c r="H517" i="6"/>
  <c r="H523" i="6"/>
  <c r="H527" i="6"/>
  <c r="H528" i="6"/>
  <c r="P529" i="6"/>
  <c r="L3" i="7"/>
  <c r="L4" i="7"/>
  <c r="L5" i="7"/>
  <c r="L6" i="7"/>
  <c r="L7" i="7"/>
  <c r="L8" i="7"/>
  <c r="L9" i="7"/>
  <c r="L10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27" i="7"/>
  <c r="L28" i="7"/>
  <c r="L29" i="7"/>
  <c r="L30" i="7"/>
  <c r="L2" i="7"/>
  <c r="K3" i="7"/>
  <c r="K4" i="7"/>
  <c r="K5" i="7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2" i="7"/>
  <c r="C530" i="6"/>
  <c r="C531" i="6"/>
  <c r="C532" i="6"/>
  <c r="C533" i="6"/>
  <c r="C534" i="6"/>
  <c r="C535" i="6"/>
  <c r="C536" i="6"/>
  <c r="C537" i="6"/>
  <c r="C538" i="6"/>
  <c r="C539" i="6"/>
  <c r="C540" i="6"/>
  <c r="C541" i="6"/>
  <c r="C542" i="6"/>
  <c r="C543" i="6"/>
  <c r="C544" i="6"/>
  <c r="C545" i="6"/>
  <c r="C546" i="6"/>
  <c r="C547" i="6"/>
  <c r="C548" i="6"/>
  <c r="C549" i="6"/>
  <c r="C550" i="6"/>
  <c r="C551" i="6"/>
  <c r="C552" i="6"/>
  <c r="C553" i="6"/>
  <c r="C554" i="6"/>
  <c r="C555" i="6"/>
  <c r="C556" i="6"/>
  <c r="C557" i="6"/>
  <c r="C558" i="6"/>
  <c r="C559" i="6"/>
  <c r="C560" i="6"/>
  <c r="C561" i="6"/>
  <c r="C562" i="6"/>
  <c r="C563" i="6"/>
  <c r="C564" i="6"/>
  <c r="C565" i="6"/>
  <c r="C566" i="6"/>
  <c r="C567" i="6"/>
  <c r="C568" i="6"/>
  <c r="C569" i="6"/>
  <c r="C570" i="6"/>
  <c r="C571" i="6"/>
  <c r="C572" i="6"/>
  <c r="C573" i="6"/>
  <c r="C574" i="6"/>
  <c r="C575" i="6"/>
  <c r="C576" i="6"/>
  <c r="C577" i="6"/>
  <c r="C578" i="6"/>
  <c r="C579" i="6"/>
  <c r="C580" i="6"/>
  <c r="C581" i="6"/>
  <c r="C582" i="6"/>
  <c r="C583" i="6"/>
  <c r="C584" i="6"/>
  <c r="C585" i="6"/>
  <c r="C586" i="6"/>
  <c r="C587" i="6"/>
  <c r="C588" i="6"/>
  <c r="C589" i="6"/>
  <c r="C590" i="6"/>
  <c r="C591" i="6"/>
  <c r="C592" i="6"/>
  <c r="C593" i="6"/>
  <c r="C594" i="6"/>
  <c r="C595" i="6"/>
  <c r="C596" i="6"/>
  <c r="C597" i="6"/>
  <c r="C598" i="6"/>
  <c r="C599" i="6"/>
  <c r="C600" i="6"/>
  <c r="C601" i="6"/>
  <c r="C602" i="6"/>
  <c r="C603" i="6"/>
  <c r="C604" i="6"/>
  <c r="C605" i="6"/>
  <c r="C606" i="6"/>
  <c r="C607" i="6"/>
  <c r="C608" i="6"/>
  <c r="C609" i="6"/>
  <c r="C610" i="6"/>
  <c r="C611" i="6"/>
  <c r="C612" i="6"/>
  <c r="C613" i="6"/>
  <c r="C614" i="6"/>
  <c r="C615" i="6"/>
  <c r="C616" i="6"/>
  <c r="C617" i="6"/>
  <c r="C618" i="6"/>
  <c r="C619" i="6"/>
  <c r="C620" i="6"/>
  <c r="C621" i="6"/>
  <c r="C622" i="6"/>
  <c r="C623" i="6"/>
  <c r="C624" i="6"/>
  <c r="C625" i="6"/>
  <c r="C626" i="6"/>
  <c r="C627" i="6"/>
  <c r="C628" i="6"/>
  <c r="C629" i="6"/>
  <c r="C630" i="6"/>
  <c r="C631" i="6"/>
  <c r="C632" i="6"/>
  <c r="C633" i="6"/>
  <c r="C634" i="6"/>
  <c r="C635" i="6"/>
  <c r="C636" i="6"/>
  <c r="C637" i="6"/>
  <c r="C638" i="6"/>
  <c r="C639" i="6"/>
  <c r="C640" i="6"/>
  <c r="C641" i="6"/>
  <c r="C642" i="6"/>
  <c r="C643" i="6"/>
  <c r="C644" i="6"/>
  <c r="C645" i="6"/>
  <c r="C646" i="6"/>
  <c r="C647" i="6"/>
  <c r="C648" i="6"/>
  <c r="C649" i="6"/>
  <c r="C650" i="6"/>
  <c r="C651" i="6"/>
  <c r="C652" i="6"/>
  <c r="C653" i="6"/>
  <c r="C654" i="6"/>
  <c r="C655" i="6"/>
  <c r="C656" i="6"/>
  <c r="C657" i="6"/>
  <c r="C658" i="6"/>
  <c r="C659" i="6"/>
  <c r="C660" i="6"/>
  <c r="C661" i="6"/>
  <c r="C662" i="6"/>
  <c r="C663" i="6"/>
  <c r="C664" i="6"/>
  <c r="C665" i="6"/>
  <c r="C666" i="6"/>
  <c r="C667" i="6"/>
  <c r="C668" i="6"/>
  <c r="C669" i="6"/>
  <c r="C670" i="6"/>
  <c r="C671" i="6"/>
  <c r="C672" i="6"/>
  <c r="C673" i="6"/>
  <c r="C674" i="6"/>
  <c r="C675" i="6"/>
  <c r="C676" i="6"/>
  <c r="C677" i="6"/>
  <c r="C678" i="6"/>
  <c r="C679" i="6"/>
  <c r="C1447" i="6" l="1"/>
  <c r="H1448" i="6" s="1"/>
  <c r="G1447" i="6"/>
  <c r="H682" i="6"/>
  <c r="C680" i="6"/>
  <c r="BC67" i="3"/>
  <c r="BC68" i="3" s="1"/>
  <c r="BC69" i="3" s="1"/>
  <c r="BC70" i="3" s="1"/>
  <c r="BC71" i="3" s="1"/>
  <c r="BC72" i="3" s="1"/>
  <c r="BC73" i="3" s="1"/>
  <c r="BC74" i="3" s="1"/>
  <c r="BC75" i="3" s="1"/>
  <c r="BC76" i="3" s="1"/>
  <c r="BC77" i="3" s="1"/>
  <c r="BC78" i="3" s="1"/>
  <c r="BC79" i="3" s="1"/>
  <c r="BC80" i="3" s="1"/>
  <c r="BC81" i="3" s="1"/>
  <c r="BC82" i="3" s="1"/>
  <c r="BC83" i="3" s="1"/>
  <c r="BC84" i="3" s="1"/>
  <c r="BC85" i="3" s="1"/>
  <c r="BC86" i="3" s="1"/>
  <c r="BC87" i="3" s="1"/>
  <c r="BC66" i="3"/>
  <c r="BL6" i="3"/>
  <c r="BL7" i="3" s="1"/>
  <c r="BL8" i="3" s="1"/>
  <c r="BL9" i="3" s="1"/>
  <c r="BL10" i="3" s="1"/>
  <c r="BL11" i="3" s="1"/>
  <c r="BL12" i="3" s="1"/>
  <c r="BL13" i="3" s="1"/>
  <c r="BL14" i="3" s="1"/>
  <c r="BL15" i="3" s="1"/>
  <c r="BL16" i="3" s="1"/>
  <c r="BL17" i="3" s="1"/>
  <c r="BL18" i="3" s="1"/>
  <c r="BL19" i="3" s="1"/>
  <c r="BL20" i="3" s="1"/>
  <c r="BL21" i="3" s="1"/>
  <c r="BL22" i="3" s="1"/>
  <c r="BL23" i="3" s="1"/>
  <c r="BL24" i="3" s="1"/>
  <c r="BL25" i="3" s="1"/>
  <c r="BL26" i="3" s="1"/>
  <c r="BL27" i="3" s="1"/>
  <c r="BT35" i="3"/>
  <c r="BT36" i="3" s="1"/>
  <c r="BT37" i="3" s="1"/>
  <c r="BT38" i="3" s="1"/>
  <c r="BT39" i="3" s="1"/>
  <c r="BT40" i="3" s="1"/>
  <c r="BT41" i="3" s="1"/>
  <c r="BT42" i="3" s="1"/>
  <c r="BT43" i="3" s="1"/>
  <c r="BT44" i="3" s="1"/>
  <c r="BT45" i="3" s="1"/>
  <c r="BT46" i="3" s="1"/>
  <c r="BT47" i="3" s="1"/>
  <c r="BT48" i="3" s="1"/>
  <c r="BT49" i="3" s="1"/>
  <c r="BT50" i="3" s="1"/>
  <c r="BT51" i="3" s="1"/>
  <c r="BT52" i="3" s="1"/>
  <c r="BT53" i="3" s="1"/>
  <c r="BT54" i="3" s="1"/>
  <c r="BT55" i="3" s="1"/>
  <c r="BT56" i="3" s="1"/>
  <c r="BL35" i="3"/>
  <c r="BL36" i="3" s="1"/>
  <c r="BL37" i="3" s="1"/>
  <c r="BL38" i="3" s="1"/>
  <c r="BL39" i="3" s="1"/>
  <c r="BL40" i="3" s="1"/>
  <c r="BL41" i="3" s="1"/>
  <c r="BL42" i="3" s="1"/>
  <c r="BL43" i="3" s="1"/>
  <c r="BL44" i="3" s="1"/>
  <c r="BL45" i="3" s="1"/>
  <c r="BL46" i="3" s="1"/>
  <c r="BL47" i="3" s="1"/>
  <c r="BL48" i="3" s="1"/>
  <c r="BL49" i="3" s="1"/>
  <c r="BL50" i="3" s="1"/>
  <c r="BL51" i="3" s="1"/>
  <c r="BL52" i="3" s="1"/>
  <c r="BL53" i="3" s="1"/>
  <c r="BL54" i="3" s="1"/>
  <c r="BL55" i="3" s="1"/>
  <c r="BL56" i="3" s="1"/>
  <c r="G1448" i="6" l="1"/>
  <c r="C1448" i="6"/>
  <c r="H1449" i="6" s="1"/>
  <c r="P682" i="6"/>
  <c r="H683" i="6" s="1"/>
  <c r="C682" i="6"/>
  <c r="W15" i="3"/>
  <c r="W16" i="3"/>
  <c r="G1449" i="6" l="1"/>
  <c r="C1449" i="6"/>
  <c r="H1450" i="6" s="1"/>
  <c r="P683" i="6"/>
  <c r="H684" i="6" s="1"/>
  <c r="C683" i="6"/>
  <c r="P15" i="3"/>
  <c r="U12" i="3"/>
  <c r="P17" i="3" s="1"/>
  <c r="U9" i="3"/>
  <c r="U11" i="3"/>
  <c r="BD35" i="3"/>
  <c r="BD36" i="3" s="1"/>
  <c r="BD37" i="3" s="1"/>
  <c r="BD38" i="3" s="1"/>
  <c r="BD39" i="3" s="1"/>
  <c r="BD40" i="3" s="1"/>
  <c r="BD41" i="3" s="1"/>
  <c r="BD42" i="3" s="1"/>
  <c r="BD43" i="3" s="1"/>
  <c r="BD44" i="3" s="1"/>
  <c r="BD45" i="3" s="1"/>
  <c r="BD46" i="3" s="1"/>
  <c r="BD47" i="3" s="1"/>
  <c r="BD48" i="3" s="1"/>
  <c r="BD49" i="3" s="1"/>
  <c r="BD50" i="3" s="1"/>
  <c r="BD51" i="3" s="1"/>
  <c r="BD52" i="3" s="1"/>
  <c r="BD53" i="3" s="1"/>
  <c r="BD54" i="3" s="1"/>
  <c r="BD55" i="3" s="1"/>
  <c r="BD56" i="3" s="1"/>
  <c r="G1450" i="6" l="1"/>
  <c r="C1450" i="6"/>
  <c r="H1451" i="6" s="1"/>
  <c r="C684" i="6"/>
  <c r="P684" i="6"/>
  <c r="H685" i="6" s="1"/>
  <c r="P16" i="3"/>
  <c r="BC6" i="3"/>
  <c r="BC7" i="3" s="1"/>
  <c r="BC8" i="3" s="1"/>
  <c r="BC9" i="3" s="1"/>
  <c r="BC10" i="3" s="1"/>
  <c r="BC11" i="3" s="1"/>
  <c r="BC12" i="3" s="1"/>
  <c r="BC13" i="3" s="1"/>
  <c r="BC14" i="3" s="1"/>
  <c r="BC15" i="3" s="1"/>
  <c r="BC16" i="3" s="1"/>
  <c r="BC17" i="3" s="1"/>
  <c r="BC18" i="3" s="1"/>
  <c r="BC19" i="3" s="1"/>
  <c r="BC20" i="3" s="1"/>
  <c r="BC21" i="3" s="1"/>
  <c r="BC22" i="3" s="1"/>
  <c r="BC23" i="3" s="1"/>
  <c r="BC24" i="3" s="1"/>
  <c r="BC25" i="3" s="1"/>
  <c r="BC26" i="3" s="1"/>
  <c r="BC27" i="3" s="1"/>
  <c r="AU6" i="3"/>
  <c r="AU7" i="3" s="1"/>
  <c r="AU8" i="3" s="1"/>
  <c r="AU9" i="3" s="1"/>
  <c r="AU10" i="3" s="1"/>
  <c r="AU11" i="3" s="1"/>
  <c r="AU12" i="3" s="1"/>
  <c r="AU13" i="3" s="1"/>
  <c r="AU14" i="3" s="1"/>
  <c r="AU15" i="3" s="1"/>
  <c r="AU16" i="3" s="1"/>
  <c r="AU17" i="3" s="1"/>
  <c r="AU18" i="3" s="1"/>
  <c r="AU19" i="3" s="1"/>
  <c r="AU20" i="3" s="1"/>
  <c r="AU21" i="3" s="1"/>
  <c r="AU22" i="3" s="1"/>
  <c r="AU23" i="3" s="1"/>
  <c r="AU24" i="3" s="1"/>
  <c r="AU25" i="3" s="1"/>
  <c r="AU26" i="3" s="1"/>
  <c r="AU27" i="3" s="1"/>
  <c r="AO34" i="3"/>
  <c r="AO35" i="3" s="1"/>
  <c r="AO36" i="3" s="1"/>
  <c r="AO37" i="3" s="1"/>
  <c r="AO38" i="3" s="1"/>
  <c r="AO39" i="3" s="1"/>
  <c r="AO40" i="3" s="1"/>
  <c r="AO41" i="3" s="1"/>
  <c r="AO42" i="3" s="1"/>
  <c r="AO43" i="3" s="1"/>
  <c r="AO44" i="3" s="1"/>
  <c r="AO45" i="3" s="1"/>
  <c r="AO46" i="3" s="1"/>
  <c r="AO47" i="3" s="1"/>
  <c r="AO48" i="3" s="1"/>
  <c r="AO49" i="3" s="1"/>
  <c r="AO50" i="3" s="1"/>
  <c r="AO51" i="3" s="1"/>
  <c r="AO52" i="3" s="1"/>
  <c r="AO53" i="3" s="1"/>
  <c r="AO54" i="3" s="1"/>
  <c r="AO55" i="3" s="1"/>
  <c r="G8" i="4"/>
  <c r="AG66" i="3"/>
  <c r="AG67" i="3" s="1"/>
  <c r="AN65" i="3"/>
  <c r="C65" i="3"/>
  <c r="P27" i="3"/>
  <c r="Y20" i="3"/>
  <c r="P21" i="3"/>
  <c r="T21" i="3" s="1"/>
  <c r="Q19" i="3" s="1"/>
  <c r="S19" i="3" s="1"/>
  <c r="Y19" i="3" s="1"/>
  <c r="P20" i="3"/>
  <c r="T20" i="3" s="1"/>
  <c r="Q18" i="3" s="1"/>
  <c r="S18" i="3" s="1"/>
  <c r="Y18" i="3" s="1"/>
  <c r="C45" i="3"/>
  <c r="P9" i="3" s="1"/>
  <c r="AL26" i="3"/>
  <c r="AK26" i="3"/>
  <c r="AJ26" i="3"/>
  <c r="AI26" i="3"/>
  <c r="AH26" i="3"/>
  <c r="AG26" i="3"/>
  <c r="AF26" i="3"/>
  <c r="AE26" i="3"/>
  <c r="AD26" i="3"/>
  <c r="AC26" i="3"/>
  <c r="AB26" i="3"/>
  <c r="AA26" i="3"/>
  <c r="Z26" i="3"/>
  <c r="Y26" i="3"/>
  <c r="X26" i="3"/>
  <c r="W26" i="3"/>
  <c r="V26" i="3"/>
  <c r="U26" i="3"/>
  <c r="T26" i="3"/>
  <c r="S26" i="3"/>
  <c r="R26" i="3"/>
  <c r="Q26" i="3"/>
  <c r="P26" i="3"/>
  <c r="P25" i="3"/>
  <c r="Q23" i="3"/>
  <c r="Q25" i="3" s="1"/>
  <c r="G1451" i="6" l="1"/>
  <c r="C1451" i="6"/>
  <c r="H1452" i="6" s="1"/>
  <c r="C685" i="6"/>
  <c r="P685" i="6"/>
  <c r="H686" i="6" s="1"/>
  <c r="AP56" i="3"/>
  <c r="U6" i="3"/>
  <c r="AG68" i="3"/>
  <c r="AN67" i="3"/>
  <c r="Q27" i="3"/>
  <c r="AN66" i="3"/>
  <c r="P8" i="3"/>
  <c r="U7" i="3"/>
  <c r="G38" i="4" s="1"/>
  <c r="AN68" i="3"/>
  <c r="AG69" i="3"/>
  <c r="R23" i="3"/>
  <c r="G44" i="4"/>
  <c r="G1452" i="6" l="1"/>
  <c r="C1452" i="6"/>
  <c r="H1453" i="6" s="1"/>
  <c r="P686" i="6"/>
  <c r="H687" i="6" s="1"/>
  <c r="C686" i="6"/>
  <c r="G37" i="4"/>
  <c r="U13" i="3"/>
  <c r="U8" i="3"/>
  <c r="G39" i="4" s="1"/>
  <c r="U10" i="3"/>
  <c r="G40" i="4" s="1"/>
  <c r="S23" i="3"/>
  <c r="R27" i="3"/>
  <c r="AN69" i="3"/>
  <c r="AG70" i="3"/>
  <c r="R25" i="3"/>
  <c r="G25" i="4"/>
  <c r="M20" i="4"/>
  <c r="M27" i="4"/>
  <c r="G1453" i="6" l="1"/>
  <c r="C1453" i="6"/>
  <c r="H1454" i="6" s="1"/>
  <c r="P687" i="6"/>
  <c r="H688" i="6" s="1"/>
  <c r="C687" i="6"/>
  <c r="M4" i="4"/>
  <c r="G9" i="4"/>
  <c r="G26" i="4"/>
  <c r="M19" i="4"/>
  <c r="T23" i="3"/>
  <c r="S27" i="3"/>
  <c r="S25" i="3"/>
  <c r="AN70" i="3"/>
  <c r="AG71" i="3"/>
  <c r="C33" i="8"/>
  <c r="B4" i="8"/>
  <c r="B5" i="8" s="1"/>
  <c r="B6" i="8" s="1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" i="8"/>
  <c r="B4" i="7"/>
  <c r="B5" i="7" s="1"/>
  <c r="B6" i="7" s="1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" i="7"/>
  <c r="B2" i="7"/>
  <c r="C32" i="7"/>
  <c r="F59" i="3"/>
  <c r="F57" i="3"/>
  <c r="F55" i="3"/>
  <c r="F53" i="3"/>
  <c r="F60" i="3"/>
  <c r="F58" i="3"/>
  <c r="F56" i="3"/>
  <c r="F54" i="3"/>
  <c r="E52" i="3"/>
  <c r="F52" i="3"/>
  <c r="F51" i="3"/>
  <c r="F50" i="3"/>
  <c r="E50" i="3"/>
  <c r="G1454" i="6" l="1"/>
  <c r="C1454" i="6"/>
  <c r="H1455" i="6" s="1"/>
  <c r="P688" i="6"/>
  <c r="H689" i="6" s="1"/>
  <c r="C688" i="6"/>
  <c r="M29" i="4"/>
  <c r="P7" i="3"/>
  <c r="M12" i="4"/>
  <c r="K4" i="6" s="1"/>
  <c r="T27" i="3"/>
  <c r="U23" i="3"/>
  <c r="T25" i="3"/>
  <c r="AN71" i="3"/>
  <c r="AG72" i="3"/>
  <c r="G59" i="3"/>
  <c r="G51" i="3"/>
  <c r="G57" i="3"/>
  <c r="G53" i="3"/>
  <c r="G55" i="3"/>
  <c r="G1455" i="6" l="1"/>
  <c r="C1455" i="6"/>
  <c r="H1456" i="6" s="1"/>
  <c r="P689" i="6"/>
  <c r="H690" i="6" s="1"/>
  <c r="C689" i="6"/>
  <c r="BI27" i="3"/>
  <c r="BI24" i="3"/>
  <c r="BF27" i="3"/>
  <c r="BG26" i="3"/>
  <c r="BH25" i="3"/>
  <c r="U5" i="3"/>
  <c r="G22" i="4"/>
  <c r="G29" i="4"/>
  <c r="G21" i="4"/>
  <c r="U27" i="3"/>
  <c r="U25" i="3"/>
  <c r="V23" i="3"/>
  <c r="AN72" i="3"/>
  <c r="AG73" i="3"/>
  <c r="K90" i="3"/>
  <c r="G1456" i="6" l="1"/>
  <c r="C1456" i="6"/>
  <c r="H1457" i="6" s="1"/>
  <c r="P690" i="6"/>
  <c r="H691" i="6" s="1"/>
  <c r="C690" i="6"/>
  <c r="V27" i="3"/>
  <c r="V25" i="3"/>
  <c r="W23" i="3"/>
  <c r="AN73" i="3"/>
  <c r="AG74" i="3"/>
  <c r="K65" i="3"/>
  <c r="AF65" i="3" s="1"/>
  <c r="J65" i="3"/>
  <c r="AE65" i="3" s="1"/>
  <c r="I65" i="3"/>
  <c r="AD65" i="3" s="1"/>
  <c r="H65" i="3"/>
  <c r="AC65" i="3" s="1"/>
  <c r="G1457" i="6" l="1"/>
  <c r="C1457" i="6"/>
  <c r="H1458" i="6" s="1"/>
  <c r="P691" i="6"/>
  <c r="H692" i="6" s="1"/>
  <c r="C691" i="6"/>
  <c r="AU33" i="3"/>
  <c r="BB65" i="3"/>
  <c r="AM65" i="3"/>
  <c r="AU65" i="3" s="1"/>
  <c r="BB33" i="3" s="1"/>
  <c r="W27" i="3"/>
  <c r="X23" i="3"/>
  <c r="W25" i="3"/>
  <c r="AT33" i="3"/>
  <c r="BA65" i="3"/>
  <c r="AL65" i="3"/>
  <c r="AT65" i="3" s="1"/>
  <c r="BA33" i="3" s="1"/>
  <c r="AS33" i="3"/>
  <c r="AZ65" i="3"/>
  <c r="AK65" i="3"/>
  <c r="AS65" i="3" s="1"/>
  <c r="AZ33" i="3" s="1"/>
  <c r="AR33" i="3"/>
  <c r="AY65" i="3"/>
  <c r="AJ65" i="3"/>
  <c r="AR65" i="3" s="1"/>
  <c r="AY33" i="3" s="1"/>
  <c r="AG75" i="3"/>
  <c r="AN74" i="3"/>
  <c r="G65" i="3"/>
  <c r="AB65" i="3" s="1"/>
  <c r="F65" i="3"/>
  <c r="AA65" i="3" s="1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65" i="3"/>
  <c r="A66" i="3"/>
  <c r="F66" i="3" s="1"/>
  <c r="G1458" i="6" l="1"/>
  <c r="C1458" i="6"/>
  <c r="H1459" i="6" s="1"/>
  <c r="C692" i="6"/>
  <c r="P692" i="6"/>
  <c r="H693" i="6" s="1"/>
  <c r="M66" i="3"/>
  <c r="X27" i="3"/>
  <c r="Y23" i="3"/>
  <c r="X25" i="3"/>
  <c r="AP33" i="3"/>
  <c r="AW65" i="3"/>
  <c r="AH65" i="3"/>
  <c r="AP65" i="3" s="1"/>
  <c r="M65" i="3"/>
  <c r="O65" i="3"/>
  <c r="N65" i="3"/>
  <c r="Q65" i="3"/>
  <c r="R65" i="3"/>
  <c r="P65" i="3"/>
  <c r="AQ33" i="3"/>
  <c r="AX65" i="3"/>
  <c r="AI65" i="3"/>
  <c r="AQ65" i="3" s="1"/>
  <c r="AX33" i="3" s="1"/>
  <c r="AG76" i="3"/>
  <c r="AN75" i="3"/>
  <c r="AA66" i="3"/>
  <c r="T65" i="3"/>
  <c r="C66" i="3"/>
  <c r="K66" i="3"/>
  <c r="R66" i="3" s="1"/>
  <c r="I66" i="3"/>
  <c r="P66" i="3" s="1"/>
  <c r="H66" i="3"/>
  <c r="O66" i="3" s="1"/>
  <c r="J66" i="3"/>
  <c r="Q66" i="3" s="1"/>
  <c r="A67" i="3"/>
  <c r="G66" i="3"/>
  <c r="N66" i="3" s="1"/>
  <c r="D43" i="3"/>
  <c r="D42" i="3"/>
  <c r="E24" i="3"/>
  <c r="E20" i="3"/>
  <c r="E19" i="3"/>
  <c r="E18" i="3"/>
  <c r="E17" i="3"/>
  <c r="E16" i="3"/>
  <c r="E15" i="3"/>
  <c r="G1459" i="6" l="1"/>
  <c r="C1459" i="6"/>
  <c r="H1460" i="6" s="1"/>
  <c r="C693" i="6"/>
  <c r="P693" i="6"/>
  <c r="H694" i="6" s="1"/>
  <c r="AX6" i="3"/>
  <c r="BG35" i="3" s="1"/>
  <c r="BA6" i="3"/>
  <c r="BJ35" i="3" s="1"/>
  <c r="AW6" i="3"/>
  <c r="BF35" i="3" s="1"/>
  <c r="BF5" i="3"/>
  <c r="BE6" i="3"/>
  <c r="AY6" i="3"/>
  <c r="BH35" i="3" s="1"/>
  <c r="AZ6" i="3"/>
  <c r="BI35" i="3" s="1"/>
  <c r="BI65" i="3"/>
  <c r="BP65" i="3" s="1"/>
  <c r="BA5" i="3"/>
  <c r="BJ34" i="3" s="1"/>
  <c r="BH65" i="3"/>
  <c r="BO65" i="3" s="1"/>
  <c r="AZ5" i="3"/>
  <c r="BI34" i="3" s="1"/>
  <c r="Y27" i="3"/>
  <c r="Y25" i="3"/>
  <c r="Z23" i="3"/>
  <c r="BE65" i="3"/>
  <c r="BL65" i="3" s="1"/>
  <c r="AW5" i="3"/>
  <c r="BF34" i="3" s="1"/>
  <c r="BE5" i="3"/>
  <c r="BF65" i="3"/>
  <c r="BM65" i="3" s="1"/>
  <c r="AX5" i="3"/>
  <c r="BG34" i="3" s="1"/>
  <c r="AV6" i="3"/>
  <c r="BE35" i="3" s="1"/>
  <c r="BD6" i="3"/>
  <c r="AH66" i="3"/>
  <c r="AP66" i="3" s="1"/>
  <c r="AW34" i="3" s="1"/>
  <c r="AP34" i="3"/>
  <c r="AW66" i="3"/>
  <c r="BD66" i="3" s="1"/>
  <c r="BK66" i="3" s="1"/>
  <c r="BD65" i="3"/>
  <c r="AV5" i="3"/>
  <c r="BE34" i="3" s="1"/>
  <c r="BD5" i="3"/>
  <c r="AW33" i="3"/>
  <c r="AY5" i="3"/>
  <c r="BH34" i="3" s="1"/>
  <c r="BG65" i="3"/>
  <c r="BN65" i="3" s="1"/>
  <c r="AN76" i="3"/>
  <c r="AG77" i="3"/>
  <c r="W65" i="3"/>
  <c r="AD66" i="3"/>
  <c r="Y65" i="3"/>
  <c r="AF66" i="3"/>
  <c r="X65" i="3"/>
  <c r="AE66" i="3"/>
  <c r="AL66" i="3" s="1"/>
  <c r="AT66" i="3" s="1"/>
  <c r="BA34" i="3" s="1"/>
  <c r="E49" i="3"/>
  <c r="V65" i="3"/>
  <c r="AC66" i="3"/>
  <c r="AJ66" i="3" s="1"/>
  <c r="AR66" i="3" s="1"/>
  <c r="AY34" i="3" s="1"/>
  <c r="U65" i="3"/>
  <c r="AB66" i="3"/>
  <c r="AI66" i="3" s="1"/>
  <c r="AQ66" i="3" s="1"/>
  <c r="AX34" i="3" s="1"/>
  <c r="K67" i="3"/>
  <c r="R67" i="3" s="1"/>
  <c r="H67" i="3"/>
  <c r="O67" i="3" s="1"/>
  <c r="I67" i="3"/>
  <c r="P67" i="3" s="1"/>
  <c r="J67" i="3"/>
  <c r="Q67" i="3" s="1"/>
  <c r="F67" i="3"/>
  <c r="M67" i="3" s="1"/>
  <c r="G67" i="3"/>
  <c r="N67" i="3" s="1"/>
  <c r="C67" i="3"/>
  <c r="A68" i="3"/>
  <c r="C37" i="3"/>
  <c r="B37" i="3"/>
  <c r="B33" i="3"/>
  <c r="B34" i="3" s="1"/>
  <c r="G1460" i="6" l="1"/>
  <c r="C1460" i="6"/>
  <c r="H1461" i="6" s="1"/>
  <c r="P694" i="6"/>
  <c r="H695" i="6" s="1"/>
  <c r="C694" i="6"/>
  <c r="BU35" i="3"/>
  <c r="BM35" i="3"/>
  <c r="BW34" i="3"/>
  <c r="BO34" i="3"/>
  <c r="BY34" i="3"/>
  <c r="BQ34" i="3"/>
  <c r="BX34" i="3"/>
  <c r="BP34" i="3"/>
  <c r="BZ34" i="3"/>
  <c r="BR34" i="3"/>
  <c r="BN34" i="3"/>
  <c r="BV34" i="3"/>
  <c r="BN5" i="3" s="1"/>
  <c r="AS34" i="3"/>
  <c r="AZ66" i="3"/>
  <c r="BG66" i="3" s="1"/>
  <c r="BN66" i="3" s="1"/>
  <c r="AK66" i="3"/>
  <c r="AS66" i="3" s="1"/>
  <c r="AZ34" i="3" s="1"/>
  <c r="BD7" i="3"/>
  <c r="AV7" i="3"/>
  <c r="BE36" i="3" s="1"/>
  <c r="AZ7" i="3"/>
  <c r="BI36" i="3" s="1"/>
  <c r="AR34" i="3"/>
  <c r="AY66" i="3"/>
  <c r="BF66" i="3" s="1"/>
  <c r="BM66" i="3" s="1"/>
  <c r="Z27" i="3"/>
  <c r="AA23" i="3"/>
  <c r="Z25" i="3"/>
  <c r="AU34" i="3"/>
  <c r="BB66" i="3"/>
  <c r="BI66" i="3" s="1"/>
  <c r="BP66" i="3" s="1"/>
  <c r="AW7" i="3"/>
  <c r="BF36" i="3" s="1"/>
  <c r="BE7" i="3"/>
  <c r="BG5" i="3"/>
  <c r="BF6" i="3"/>
  <c r="AX7" i="3"/>
  <c r="BG36" i="3" s="1"/>
  <c r="AT34" i="3"/>
  <c r="BA66" i="3"/>
  <c r="BH66" i="3" s="1"/>
  <c r="BO66" i="3" s="1"/>
  <c r="AQ34" i="3"/>
  <c r="AX66" i="3"/>
  <c r="AY7" i="3"/>
  <c r="BH36" i="3" s="1"/>
  <c r="BK65" i="3"/>
  <c r="BA7" i="3"/>
  <c r="BJ36" i="3" s="1"/>
  <c r="AM66" i="3"/>
  <c r="AU66" i="3" s="1"/>
  <c r="BB34" i="3" s="1"/>
  <c r="AN77" i="3"/>
  <c r="AG78" i="3"/>
  <c r="Y66" i="3"/>
  <c r="AF67" i="3"/>
  <c r="AM67" i="3" s="1"/>
  <c r="AU67" i="3" s="1"/>
  <c r="BB35" i="3" s="1"/>
  <c r="T66" i="3"/>
  <c r="AA67" i="3"/>
  <c r="AH67" i="3" s="1"/>
  <c r="AP67" i="3" s="1"/>
  <c r="AW35" i="3" s="1"/>
  <c r="X66" i="3"/>
  <c r="AE67" i="3"/>
  <c r="W66" i="3"/>
  <c r="AD67" i="3"/>
  <c r="AK67" i="3" s="1"/>
  <c r="AS67" i="3" s="1"/>
  <c r="AZ35" i="3" s="1"/>
  <c r="U66" i="3"/>
  <c r="AB67" i="3"/>
  <c r="V66" i="3"/>
  <c r="AC67" i="3"/>
  <c r="AJ67" i="3" s="1"/>
  <c r="AR67" i="3" s="1"/>
  <c r="AY35" i="3" s="1"/>
  <c r="A69" i="3"/>
  <c r="J68" i="3"/>
  <c r="K68" i="3"/>
  <c r="H68" i="3"/>
  <c r="I68" i="3"/>
  <c r="C68" i="3"/>
  <c r="G68" i="3"/>
  <c r="F68" i="3"/>
  <c r="D37" i="3"/>
  <c r="G1461" i="6" l="1"/>
  <c r="C1461" i="6"/>
  <c r="H1462" i="6" s="1"/>
  <c r="P695" i="6"/>
  <c r="H696" i="6" s="1"/>
  <c r="C695" i="6"/>
  <c r="BM34" i="3"/>
  <c r="BU34" i="3"/>
  <c r="BX35" i="3"/>
  <c r="BP35" i="3"/>
  <c r="BP5" i="3"/>
  <c r="BW35" i="3"/>
  <c r="BO35" i="3"/>
  <c r="BQ5" i="3"/>
  <c r="BO5" i="3"/>
  <c r="BR35" i="3"/>
  <c r="BZ35" i="3"/>
  <c r="BR6" i="3" s="1"/>
  <c r="BQ35" i="3"/>
  <c r="BY35" i="3"/>
  <c r="BQ6" i="3" s="1"/>
  <c r="BR5" i="3"/>
  <c r="BM6" i="3"/>
  <c r="AT35" i="3"/>
  <c r="BA67" i="3"/>
  <c r="BH67" i="3" s="1"/>
  <c r="BO67" i="3" s="1"/>
  <c r="AR35" i="3"/>
  <c r="AY67" i="3"/>
  <c r="BF67" i="3" s="1"/>
  <c r="BM67" i="3" s="1"/>
  <c r="AP35" i="3"/>
  <c r="AW67" i="3"/>
  <c r="BD67" i="3" s="1"/>
  <c r="BK67" i="3" s="1"/>
  <c r="AL67" i="3"/>
  <c r="AT67" i="3" s="1"/>
  <c r="BA35" i="3" s="1"/>
  <c r="AA27" i="3"/>
  <c r="AA25" i="3"/>
  <c r="AB23" i="3"/>
  <c r="AQ35" i="3"/>
  <c r="AX67" i="3"/>
  <c r="BE67" i="3" s="1"/>
  <c r="BL67" i="3" s="1"/>
  <c r="AI67" i="3"/>
  <c r="AQ67" i="3" s="1"/>
  <c r="AX35" i="3" s="1"/>
  <c r="AU35" i="3"/>
  <c r="BB67" i="3"/>
  <c r="BI67" i="3" s="1"/>
  <c r="BP67" i="3" s="1"/>
  <c r="AS35" i="3"/>
  <c r="AZ67" i="3"/>
  <c r="BG67" i="3" s="1"/>
  <c r="BN67" i="3" s="1"/>
  <c r="BE66" i="3"/>
  <c r="AN78" i="3"/>
  <c r="AG79" i="3"/>
  <c r="M68" i="3"/>
  <c r="AA68" i="3"/>
  <c r="AH68" i="3" s="1"/>
  <c r="AP68" i="3" s="1"/>
  <c r="AW36" i="3" s="1"/>
  <c r="Q68" i="3"/>
  <c r="AE68" i="3"/>
  <c r="AL68" i="3" s="1"/>
  <c r="AT68" i="3" s="1"/>
  <c r="BA36" i="3" s="1"/>
  <c r="P68" i="3"/>
  <c r="AD68" i="3"/>
  <c r="AK68" i="3" s="1"/>
  <c r="AS68" i="3" s="1"/>
  <c r="AZ36" i="3" s="1"/>
  <c r="N68" i="3"/>
  <c r="AB68" i="3"/>
  <c r="O68" i="3"/>
  <c r="AC68" i="3"/>
  <c r="AJ68" i="3" s="1"/>
  <c r="AR68" i="3" s="1"/>
  <c r="AY36" i="3" s="1"/>
  <c r="R68" i="3"/>
  <c r="AF68" i="3"/>
  <c r="AM68" i="3" s="1"/>
  <c r="AU68" i="3" s="1"/>
  <c r="BB36" i="3" s="1"/>
  <c r="A70" i="3"/>
  <c r="I69" i="3"/>
  <c r="J69" i="3"/>
  <c r="K69" i="3"/>
  <c r="H69" i="3"/>
  <c r="G69" i="3"/>
  <c r="C69" i="3"/>
  <c r="F69" i="3"/>
  <c r="K18" i="5"/>
  <c r="I18" i="5" s="1"/>
  <c r="H18" i="5" s="1"/>
  <c r="K19" i="5"/>
  <c r="I19" i="5" s="1"/>
  <c r="H19" i="5" s="1"/>
  <c r="K20" i="5"/>
  <c r="I20" i="5" s="1"/>
  <c r="H20" i="5" s="1"/>
  <c r="K21" i="5"/>
  <c r="K22" i="5"/>
  <c r="I22" i="5" s="1"/>
  <c r="H22" i="5" s="1"/>
  <c r="K23" i="5"/>
  <c r="I23" i="5" s="1"/>
  <c r="H23" i="5" s="1"/>
  <c r="K24" i="5"/>
  <c r="I24" i="5" s="1"/>
  <c r="H24" i="5" s="1"/>
  <c r="K25" i="5"/>
  <c r="I25" i="5" s="1"/>
  <c r="H25" i="5" s="1"/>
  <c r="K7" i="5"/>
  <c r="J7" i="5" s="1"/>
  <c r="K8" i="5"/>
  <c r="J8" i="5" s="1"/>
  <c r="K9" i="5"/>
  <c r="I9" i="5" s="1"/>
  <c r="H9" i="5" s="1"/>
  <c r="K10" i="5"/>
  <c r="I10" i="5" s="1"/>
  <c r="H10" i="5" s="1"/>
  <c r="K11" i="5"/>
  <c r="I11" i="5" s="1"/>
  <c r="H11" i="5" s="1"/>
  <c r="K12" i="5"/>
  <c r="J12" i="5" s="1"/>
  <c r="K13" i="5"/>
  <c r="J13" i="5" s="1"/>
  <c r="K14" i="5"/>
  <c r="I14" i="5" s="1"/>
  <c r="H14" i="5" s="1"/>
  <c r="K15" i="5"/>
  <c r="I15" i="5" s="1"/>
  <c r="H15" i="5" s="1"/>
  <c r="K16" i="5"/>
  <c r="J16" i="5" s="1"/>
  <c r="K17" i="5"/>
  <c r="I17" i="5" s="1"/>
  <c r="H17" i="5" s="1"/>
  <c r="K5" i="5"/>
  <c r="K6" i="5"/>
  <c r="I6" i="5" s="1"/>
  <c r="H6" i="5" s="1"/>
  <c r="G1462" i="6" l="1"/>
  <c r="C1462" i="6"/>
  <c r="H1463" i="6" s="1"/>
  <c r="P696" i="6"/>
  <c r="H697" i="6" s="1"/>
  <c r="C696" i="6"/>
  <c r="BV36" i="3"/>
  <c r="BN36" i="3"/>
  <c r="BW36" i="3"/>
  <c r="BO36" i="3"/>
  <c r="BO6" i="3"/>
  <c r="BX36" i="3"/>
  <c r="BP36" i="3"/>
  <c r="BQ36" i="3"/>
  <c r="BY36" i="3"/>
  <c r="BP6" i="3"/>
  <c r="BR36" i="3"/>
  <c r="BZ36" i="3"/>
  <c r="BR7" i="3" s="1"/>
  <c r="BM5" i="3"/>
  <c r="BU36" i="3"/>
  <c r="BM36" i="3"/>
  <c r="X67" i="3"/>
  <c r="AZ8" i="3"/>
  <c r="BI37" i="3" s="1"/>
  <c r="V67" i="3"/>
  <c r="AX8" i="3"/>
  <c r="BG37" i="3" s="1"/>
  <c r="T67" i="3"/>
  <c r="BD68" i="3"/>
  <c r="BK68" i="3" s="1"/>
  <c r="AV8" i="3"/>
  <c r="BE37" i="3" s="1"/>
  <c r="BD8" i="3"/>
  <c r="AQ36" i="3"/>
  <c r="AX68" i="3"/>
  <c r="BE68" i="3" s="1"/>
  <c r="BL68" i="3" s="1"/>
  <c r="BL66" i="3"/>
  <c r="AP36" i="3"/>
  <c r="AW68" i="3"/>
  <c r="U67" i="3"/>
  <c r="AW8" i="3"/>
  <c r="BF37" i="3" s="1"/>
  <c r="BE8" i="3"/>
  <c r="BF7" i="3"/>
  <c r="BH5" i="3"/>
  <c r="BG6" i="3"/>
  <c r="AS36" i="3"/>
  <c r="AZ68" i="3"/>
  <c r="AI68" i="3"/>
  <c r="AQ68" i="3" s="1"/>
  <c r="AX36" i="3" s="1"/>
  <c r="Y67" i="3"/>
  <c r="BA8" i="3"/>
  <c r="BJ37" i="3" s="1"/>
  <c r="AB27" i="3"/>
  <c r="AC23" i="3"/>
  <c r="AB25" i="3"/>
  <c r="AR36" i="3"/>
  <c r="AY68" i="3"/>
  <c r="BF68" i="3" s="1"/>
  <c r="BM68" i="3" s="1"/>
  <c r="W67" i="3"/>
  <c r="BG68" i="3"/>
  <c r="BN68" i="3" s="1"/>
  <c r="AY8" i="3"/>
  <c r="BH37" i="3" s="1"/>
  <c r="AU36" i="3"/>
  <c r="BB68" i="3"/>
  <c r="BI68" i="3" s="1"/>
  <c r="BP68" i="3" s="1"/>
  <c r="AT36" i="3"/>
  <c r="BA68" i="3"/>
  <c r="BH68" i="3" s="1"/>
  <c r="BO68" i="3" s="1"/>
  <c r="AG80" i="3"/>
  <c r="AN79" i="3"/>
  <c r="M69" i="3"/>
  <c r="AA69" i="3"/>
  <c r="AH69" i="3" s="1"/>
  <c r="AP69" i="3" s="1"/>
  <c r="AW37" i="3" s="1"/>
  <c r="P69" i="3"/>
  <c r="AD69" i="3"/>
  <c r="N69" i="3"/>
  <c r="AB69" i="3"/>
  <c r="AI69" i="3" s="1"/>
  <c r="AQ69" i="3" s="1"/>
  <c r="AX37" i="3" s="1"/>
  <c r="O69" i="3"/>
  <c r="AC69" i="3"/>
  <c r="R69" i="3"/>
  <c r="AF69" i="3"/>
  <c r="Q69" i="3"/>
  <c r="AE69" i="3"/>
  <c r="A71" i="3"/>
  <c r="H70" i="3"/>
  <c r="I70" i="3"/>
  <c r="J70" i="3"/>
  <c r="K70" i="3"/>
  <c r="C70" i="3"/>
  <c r="G70" i="3"/>
  <c r="F70" i="3"/>
  <c r="I5" i="5"/>
  <c r="H5" i="5" s="1"/>
  <c r="F34" i="5"/>
  <c r="J25" i="5"/>
  <c r="G25" i="5" s="1"/>
  <c r="J20" i="5"/>
  <c r="G20" i="5" s="1"/>
  <c r="J15" i="5"/>
  <c r="G15" i="5" s="1"/>
  <c r="J10" i="5"/>
  <c r="G10" i="5" s="1"/>
  <c r="J24" i="5"/>
  <c r="G24" i="5" s="1"/>
  <c r="J19" i="5"/>
  <c r="G19" i="5" s="1"/>
  <c r="J14" i="5"/>
  <c r="G14" i="5" s="1"/>
  <c r="J9" i="5"/>
  <c r="G9" i="5" s="1"/>
  <c r="J23" i="5"/>
  <c r="G23" i="5" s="1"/>
  <c r="J18" i="5"/>
  <c r="G18" i="5" s="1"/>
  <c r="J22" i="5"/>
  <c r="G22" i="5" s="1"/>
  <c r="J17" i="5"/>
  <c r="G17" i="5" s="1"/>
  <c r="G13" i="5"/>
  <c r="G8" i="5"/>
  <c r="J21" i="5"/>
  <c r="G21" i="5" s="1"/>
  <c r="G16" i="5"/>
  <c r="J5" i="5"/>
  <c r="G5" i="5" s="1"/>
  <c r="J11" i="5"/>
  <c r="G11" i="5" s="1"/>
  <c r="J6" i="5"/>
  <c r="G6" i="5" s="1"/>
  <c r="G12" i="5"/>
  <c r="G7" i="5"/>
  <c r="I13" i="5"/>
  <c r="H13" i="5" s="1"/>
  <c r="I8" i="5"/>
  <c r="H8" i="5" s="1"/>
  <c r="I12" i="5"/>
  <c r="H12" i="5" s="1"/>
  <c r="I7" i="5"/>
  <c r="H7" i="5" s="1"/>
  <c r="I21" i="5"/>
  <c r="H21" i="5" s="1"/>
  <c r="I16" i="5"/>
  <c r="H16" i="5" s="1"/>
  <c r="E26" i="5"/>
  <c r="G1463" i="6" l="1"/>
  <c r="C1463" i="6"/>
  <c r="H1464" i="6" s="1"/>
  <c r="P697" i="6"/>
  <c r="H698" i="6" s="1"/>
  <c r="C697" i="6"/>
  <c r="BV35" i="3"/>
  <c r="BN35" i="3"/>
  <c r="BM7" i="3"/>
  <c r="BV37" i="3"/>
  <c r="BN37" i="3"/>
  <c r="BP7" i="3"/>
  <c r="BP37" i="3"/>
  <c r="BX37" i="3"/>
  <c r="BP8" i="3" s="1"/>
  <c r="BO7" i="3"/>
  <c r="BR37" i="3"/>
  <c r="BZ37" i="3"/>
  <c r="BQ37" i="3"/>
  <c r="BY37" i="3"/>
  <c r="BQ8" i="3" s="1"/>
  <c r="BU37" i="3"/>
  <c r="BM8" i="3" s="1"/>
  <c r="BM37" i="3"/>
  <c r="BO37" i="3"/>
  <c r="BW37" i="3"/>
  <c r="BQ7" i="3"/>
  <c r="BN7" i="3"/>
  <c r="AU37" i="3"/>
  <c r="BB69" i="3"/>
  <c r="BI69" i="3" s="1"/>
  <c r="BP69" i="3" s="1"/>
  <c r="AP37" i="3"/>
  <c r="AW69" i="3"/>
  <c r="BD69" i="3" s="1"/>
  <c r="BK69" i="3" s="1"/>
  <c r="AS37" i="3"/>
  <c r="AZ69" i="3"/>
  <c r="BG69" i="3" s="1"/>
  <c r="BN69" i="3" s="1"/>
  <c r="W68" i="3"/>
  <c r="AY9" i="3"/>
  <c r="BH38" i="3" s="1"/>
  <c r="Y68" i="3"/>
  <c r="BA9" i="3"/>
  <c r="BJ38" i="3" s="1"/>
  <c r="AT37" i="3"/>
  <c r="BA69" i="3"/>
  <c r="AK69" i="3"/>
  <c r="AS69" i="3" s="1"/>
  <c r="AZ37" i="3" s="1"/>
  <c r="X68" i="3"/>
  <c r="BH69" i="3"/>
  <c r="BO69" i="3" s="1"/>
  <c r="AZ9" i="3"/>
  <c r="BI38" i="3" s="1"/>
  <c r="AR37" i="3"/>
  <c r="AY69" i="3"/>
  <c r="BF69" i="3" s="1"/>
  <c r="BM69" i="3" s="1"/>
  <c r="AL69" i="3"/>
  <c r="AT69" i="3" s="1"/>
  <c r="BA37" i="3" s="1"/>
  <c r="V68" i="3"/>
  <c r="AX9" i="3"/>
  <c r="BG38" i="3" s="1"/>
  <c r="AJ69" i="3"/>
  <c r="AR69" i="3" s="1"/>
  <c r="AY37" i="3" s="1"/>
  <c r="U68" i="3"/>
  <c r="BE69" i="3"/>
  <c r="BL69" i="3" s="1"/>
  <c r="AW9" i="3"/>
  <c r="BF38" i="3" s="1"/>
  <c r="BG7" i="3"/>
  <c r="BE9" i="3"/>
  <c r="BF8" i="3"/>
  <c r="BI5" i="3"/>
  <c r="BH6" i="3"/>
  <c r="T68" i="3"/>
  <c r="AV9" i="3"/>
  <c r="BE38" i="3" s="1"/>
  <c r="BD9" i="3"/>
  <c r="AQ37" i="3"/>
  <c r="AX69" i="3"/>
  <c r="AM69" i="3"/>
  <c r="AU69" i="3" s="1"/>
  <c r="BB37" i="3" s="1"/>
  <c r="AC27" i="3"/>
  <c r="AD23" i="3"/>
  <c r="AC25" i="3"/>
  <c r="AG81" i="3"/>
  <c r="AN80" i="3"/>
  <c r="M70" i="3"/>
  <c r="AA70" i="3"/>
  <c r="AH70" i="3" s="1"/>
  <c r="AP70" i="3" s="1"/>
  <c r="AW38" i="3" s="1"/>
  <c r="N70" i="3"/>
  <c r="AB70" i="3"/>
  <c r="O70" i="3"/>
  <c r="AC70" i="3"/>
  <c r="R70" i="3"/>
  <c r="AF70" i="3"/>
  <c r="AM70" i="3" s="1"/>
  <c r="AU70" i="3" s="1"/>
  <c r="BB38" i="3" s="1"/>
  <c r="Q70" i="3"/>
  <c r="AE70" i="3"/>
  <c r="AL70" i="3" s="1"/>
  <c r="AT70" i="3" s="1"/>
  <c r="BA38" i="3" s="1"/>
  <c r="P70" i="3"/>
  <c r="AD70" i="3"/>
  <c r="AK70" i="3" s="1"/>
  <c r="AS70" i="3" s="1"/>
  <c r="AZ38" i="3" s="1"/>
  <c r="A72" i="3"/>
  <c r="H71" i="3"/>
  <c r="I71" i="3"/>
  <c r="J71" i="3"/>
  <c r="K71" i="3"/>
  <c r="F71" i="3"/>
  <c r="G71" i="3"/>
  <c r="C71" i="3"/>
  <c r="C49" i="5"/>
  <c r="C47" i="5"/>
  <c r="C46" i="5"/>
  <c r="C45" i="5"/>
  <c r="C44" i="5"/>
  <c r="C43" i="5"/>
  <c r="C42" i="5"/>
  <c r="C41" i="5"/>
  <c r="C40" i="5"/>
  <c r="C39" i="5"/>
  <c r="C38" i="5"/>
  <c r="C37" i="5"/>
  <c r="C36" i="5"/>
  <c r="C35" i="5"/>
  <c r="C34" i="5"/>
  <c r="C33" i="5"/>
  <c r="C32" i="5"/>
  <c r="C31" i="5"/>
  <c r="F6" i="1"/>
  <c r="E11" i="1" s="1"/>
  <c r="E10" i="1" s="1"/>
  <c r="G1464" i="6" l="1"/>
  <c r="C1464" i="6"/>
  <c r="H1465" i="6" s="1"/>
  <c r="P698" i="6"/>
  <c r="H699" i="6" s="1"/>
  <c r="C698" i="6"/>
  <c r="BU38" i="3"/>
  <c r="BM9" i="3" s="1"/>
  <c r="BM38" i="3"/>
  <c r="BP38" i="3"/>
  <c r="BX38" i="3"/>
  <c r="BP9" i="3" s="1"/>
  <c r="BZ38" i="3"/>
  <c r="BR9" i="3" s="1"/>
  <c r="BR38" i="3"/>
  <c r="BN38" i="3"/>
  <c r="BV38" i="3"/>
  <c r="BN9" i="3" s="1"/>
  <c r="BQ38" i="3"/>
  <c r="BY38" i="3"/>
  <c r="BN8" i="3"/>
  <c r="BR8" i="3"/>
  <c r="BO38" i="3"/>
  <c r="BW38" i="3"/>
  <c r="BO9" i="3" s="1"/>
  <c r="BO8" i="3"/>
  <c r="BN6" i="3"/>
  <c r="AR38" i="3"/>
  <c r="AY70" i="3"/>
  <c r="BF70" i="3" s="1"/>
  <c r="BM70" i="3" s="1"/>
  <c r="AD27" i="3"/>
  <c r="AD25" i="3"/>
  <c r="AE23" i="3"/>
  <c r="V69" i="3"/>
  <c r="AX10" i="3"/>
  <c r="BG39" i="3" s="1"/>
  <c r="AU38" i="3"/>
  <c r="BB70" i="3"/>
  <c r="BI70" i="3" s="1"/>
  <c r="BP70" i="3" s="1"/>
  <c r="Y69" i="3"/>
  <c r="BA10" i="3"/>
  <c r="BJ39" i="3" s="1"/>
  <c r="AS38" i="3"/>
  <c r="AZ70" i="3"/>
  <c r="BG70" i="3" s="1"/>
  <c r="BN70" i="3" s="1"/>
  <c r="AQ38" i="3"/>
  <c r="AX70" i="3"/>
  <c r="BE70" i="3" s="1"/>
  <c r="BL70" i="3" s="1"/>
  <c r="W69" i="3"/>
  <c r="AY10" i="3"/>
  <c r="BH39" i="3" s="1"/>
  <c r="U69" i="3"/>
  <c r="AW10" i="3"/>
  <c r="BF39" i="3" s="1"/>
  <c r="BI6" i="3"/>
  <c r="BE10" i="3"/>
  <c r="BF9" i="3"/>
  <c r="BG8" i="3"/>
  <c r="BH7" i="3"/>
  <c r="AI70" i="3"/>
  <c r="AQ70" i="3" s="1"/>
  <c r="AX38" i="3" s="1"/>
  <c r="AT38" i="3"/>
  <c r="BA70" i="3"/>
  <c r="BH70" i="3" s="1"/>
  <c r="BO70" i="3" s="1"/>
  <c r="AP38" i="3"/>
  <c r="AW70" i="3"/>
  <c r="AJ70" i="3"/>
  <c r="AR70" i="3" s="1"/>
  <c r="AY38" i="3" s="1"/>
  <c r="X69" i="3"/>
  <c r="AZ10" i="3"/>
  <c r="BI39" i="3" s="1"/>
  <c r="T69" i="3"/>
  <c r="AV10" i="3"/>
  <c r="BE39" i="3" s="1"/>
  <c r="BD10" i="3"/>
  <c r="AG82" i="3"/>
  <c r="AN81" i="3"/>
  <c r="O71" i="3"/>
  <c r="AC71" i="3"/>
  <c r="N71" i="3"/>
  <c r="AB71" i="3"/>
  <c r="M71" i="3"/>
  <c r="AA71" i="3"/>
  <c r="AH71" i="3" s="1"/>
  <c r="AP71" i="3" s="1"/>
  <c r="AW39" i="3" s="1"/>
  <c r="R71" i="3"/>
  <c r="AF71" i="3"/>
  <c r="AM71" i="3" s="1"/>
  <c r="AU71" i="3" s="1"/>
  <c r="BB39" i="3" s="1"/>
  <c r="Q71" i="3"/>
  <c r="AE71" i="3"/>
  <c r="P71" i="3"/>
  <c r="AD71" i="3"/>
  <c r="A73" i="3"/>
  <c r="H72" i="3"/>
  <c r="I72" i="3"/>
  <c r="J72" i="3"/>
  <c r="K72" i="3"/>
  <c r="F72" i="3"/>
  <c r="C72" i="3"/>
  <c r="G72" i="3"/>
  <c r="G1465" i="6" l="1"/>
  <c r="C1465" i="6"/>
  <c r="H1466" i="6" s="1"/>
  <c r="P699" i="6"/>
  <c r="H700" i="6" s="1"/>
  <c r="C699" i="6"/>
  <c r="BN39" i="3"/>
  <c r="BV39" i="3"/>
  <c r="BN10" i="3" s="1"/>
  <c r="BO39" i="3"/>
  <c r="BW39" i="3"/>
  <c r="BO10" i="3" s="1"/>
  <c r="BP39" i="3"/>
  <c r="BX39" i="3"/>
  <c r="BP10" i="3" s="1"/>
  <c r="BY39" i="3"/>
  <c r="BQ39" i="3"/>
  <c r="BQ9" i="3"/>
  <c r="BZ39" i="3"/>
  <c r="BR39" i="3"/>
  <c r="AQ39" i="3"/>
  <c r="AX71" i="3"/>
  <c r="AT39" i="3"/>
  <c r="BA71" i="3"/>
  <c r="BH71" i="3" s="1"/>
  <c r="BO71" i="3" s="1"/>
  <c r="AR39" i="3"/>
  <c r="AY71" i="3"/>
  <c r="AL71" i="3"/>
  <c r="AT71" i="3" s="1"/>
  <c r="BA39" i="3" s="1"/>
  <c r="X70" i="3"/>
  <c r="AZ11" i="3"/>
  <c r="BI40" i="3" s="1"/>
  <c r="V70" i="3"/>
  <c r="BF71" i="3"/>
  <c r="BM71" i="3" s="1"/>
  <c r="AX11" i="3"/>
  <c r="BG40" i="3" s="1"/>
  <c r="AE27" i="3"/>
  <c r="AF23" i="3"/>
  <c r="AE25" i="3"/>
  <c r="AS39" i="3"/>
  <c r="AZ71" i="3"/>
  <c r="BG71" i="3" s="1"/>
  <c r="BN71" i="3" s="1"/>
  <c r="U70" i="3"/>
  <c r="BE71" i="3"/>
  <c r="BL71" i="3" s="1"/>
  <c r="AW11" i="3"/>
  <c r="BF40" i="3" s="1"/>
  <c r="BG9" i="3"/>
  <c r="BF10" i="3"/>
  <c r="BE11" i="3"/>
  <c r="BH8" i="3"/>
  <c r="BI7" i="3"/>
  <c r="AK71" i="3"/>
  <c r="AS71" i="3" s="1"/>
  <c r="AZ39" i="3" s="1"/>
  <c r="W70" i="3"/>
  <c r="AY11" i="3"/>
  <c r="BH40" i="3" s="1"/>
  <c r="Y70" i="3"/>
  <c r="BA11" i="3"/>
  <c r="BJ40" i="3" s="1"/>
  <c r="AJ71" i="3"/>
  <c r="AR71" i="3" s="1"/>
  <c r="AY39" i="3" s="1"/>
  <c r="AI71" i="3"/>
  <c r="AQ71" i="3" s="1"/>
  <c r="AX39" i="3" s="1"/>
  <c r="AU39" i="3"/>
  <c r="BB71" i="3"/>
  <c r="BI71" i="3" s="1"/>
  <c r="BP71" i="3" s="1"/>
  <c r="AP39" i="3"/>
  <c r="AW71" i="3"/>
  <c r="BD71" i="3" s="1"/>
  <c r="BK71" i="3" s="1"/>
  <c r="T70" i="3"/>
  <c r="BD11" i="3"/>
  <c r="AV11" i="3"/>
  <c r="BE40" i="3" s="1"/>
  <c r="BD70" i="3"/>
  <c r="AG83" i="3"/>
  <c r="AN82" i="3"/>
  <c r="N72" i="3"/>
  <c r="AB72" i="3"/>
  <c r="AI72" i="3" s="1"/>
  <c r="AQ72" i="3" s="1"/>
  <c r="AX40" i="3" s="1"/>
  <c r="O72" i="3"/>
  <c r="AC72" i="3"/>
  <c r="M72" i="3"/>
  <c r="AA72" i="3"/>
  <c r="AH72" i="3" s="1"/>
  <c r="AP72" i="3" s="1"/>
  <c r="AW40" i="3" s="1"/>
  <c r="R72" i="3"/>
  <c r="AF72" i="3"/>
  <c r="Q72" i="3"/>
  <c r="AE72" i="3"/>
  <c r="P72" i="3"/>
  <c r="AD72" i="3"/>
  <c r="A74" i="3"/>
  <c r="J73" i="3"/>
  <c r="H73" i="3"/>
  <c r="K73" i="3"/>
  <c r="I73" i="3"/>
  <c r="F73" i="3"/>
  <c r="C73" i="3"/>
  <c r="G73" i="3"/>
  <c r="G1466" i="6" l="1"/>
  <c r="C1466" i="6"/>
  <c r="H1467" i="6" s="1"/>
  <c r="C700" i="6"/>
  <c r="P700" i="6"/>
  <c r="H701" i="6" s="1"/>
  <c r="BZ40" i="3"/>
  <c r="BR40" i="3"/>
  <c r="BP40" i="3"/>
  <c r="BX40" i="3"/>
  <c r="BP11" i="3" s="1"/>
  <c r="BN40" i="3"/>
  <c r="BV40" i="3"/>
  <c r="BN11" i="3" s="1"/>
  <c r="BO40" i="3"/>
  <c r="BW40" i="3"/>
  <c r="BO11" i="3" s="1"/>
  <c r="BQ10" i="3"/>
  <c r="BM40" i="3"/>
  <c r="BU40" i="3"/>
  <c r="BR10" i="3"/>
  <c r="BY40" i="3"/>
  <c r="BQ40" i="3"/>
  <c r="AS40" i="3"/>
  <c r="AZ72" i="3"/>
  <c r="V71" i="3"/>
  <c r="AX12" i="3"/>
  <c r="BG41" i="3" s="1"/>
  <c r="AF27" i="3"/>
  <c r="AF25" i="3"/>
  <c r="AG23" i="3"/>
  <c r="AT40" i="3"/>
  <c r="BA72" i="3"/>
  <c r="AQ40" i="3"/>
  <c r="AX72" i="3"/>
  <c r="BE72" i="3" s="1"/>
  <c r="BL72" i="3" s="1"/>
  <c r="AL72" i="3"/>
  <c r="AT72" i="3" s="1"/>
  <c r="BA40" i="3" s="1"/>
  <c r="W71" i="3"/>
  <c r="BG72" i="3"/>
  <c r="BN72" i="3" s="1"/>
  <c r="AY12" i="3"/>
  <c r="BH41" i="3" s="1"/>
  <c r="X71" i="3"/>
  <c r="BH72" i="3"/>
  <c r="BO72" i="3" s="1"/>
  <c r="AZ12" i="3"/>
  <c r="BI41" i="3" s="1"/>
  <c r="T71" i="3"/>
  <c r="BD12" i="3"/>
  <c r="AV12" i="3"/>
  <c r="BE41" i="3" s="1"/>
  <c r="AR40" i="3"/>
  <c r="AY72" i="3"/>
  <c r="BF72" i="3" s="1"/>
  <c r="BM72" i="3" s="1"/>
  <c r="BK70" i="3"/>
  <c r="AJ72" i="3"/>
  <c r="AR72" i="3" s="1"/>
  <c r="AY40" i="3" s="1"/>
  <c r="U71" i="3"/>
  <c r="AW12" i="3"/>
  <c r="BF41" i="3" s="1"/>
  <c r="BG10" i="3"/>
  <c r="BF11" i="3"/>
  <c r="BE12" i="3"/>
  <c r="BH9" i="3"/>
  <c r="BI8" i="3"/>
  <c r="AK72" i="3"/>
  <c r="AS72" i="3" s="1"/>
  <c r="AZ40" i="3" s="1"/>
  <c r="AU40" i="3"/>
  <c r="BB72" i="3"/>
  <c r="BI72" i="3" s="1"/>
  <c r="BP72" i="3" s="1"/>
  <c r="Y71" i="3"/>
  <c r="BA12" i="3"/>
  <c r="BJ41" i="3" s="1"/>
  <c r="AP40" i="3"/>
  <c r="AW72" i="3"/>
  <c r="BD72" i="3" s="1"/>
  <c r="BK72" i="3" s="1"/>
  <c r="AM72" i="3"/>
  <c r="AU72" i="3" s="1"/>
  <c r="BB40" i="3" s="1"/>
  <c r="AG84" i="3"/>
  <c r="AN83" i="3"/>
  <c r="Q73" i="3"/>
  <c r="AE73" i="3"/>
  <c r="M73" i="3"/>
  <c r="AA73" i="3"/>
  <c r="AH73" i="3" s="1"/>
  <c r="AP73" i="3" s="1"/>
  <c r="AW41" i="3" s="1"/>
  <c r="N73" i="3"/>
  <c r="AB73" i="3"/>
  <c r="AI73" i="3" s="1"/>
  <c r="AQ73" i="3" s="1"/>
  <c r="AX41" i="3" s="1"/>
  <c r="P73" i="3"/>
  <c r="AD73" i="3"/>
  <c r="AK73" i="3" s="1"/>
  <c r="AS73" i="3" s="1"/>
  <c r="AZ41" i="3" s="1"/>
  <c r="R73" i="3"/>
  <c r="AF73" i="3"/>
  <c r="O73" i="3"/>
  <c r="AC73" i="3"/>
  <c r="H74" i="3"/>
  <c r="I74" i="3"/>
  <c r="J74" i="3"/>
  <c r="K74" i="3"/>
  <c r="G74" i="3"/>
  <c r="C74" i="3"/>
  <c r="A75" i="3"/>
  <c r="F74" i="3"/>
  <c r="G1467" i="6" l="1"/>
  <c r="C1467" i="6"/>
  <c r="H1468" i="6" s="1"/>
  <c r="C701" i="6"/>
  <c r="P701" i="6"/>
  <c r="H702" i="6" s="1"/>
  <c r="BW41" i="3"/>
  <c r="BO41" i="3"/>
  <c r="BZ41" i="3"/>
  <c r="BR41" i="3"/>
  <c r="BX41" i="3"/>
  <c r="BP41" i="3"/>
  <c r="BN41" i="3"/>
  <c r="BV41" i="3"/>
  <c r="BN12" i="3" s="1"/>
  <c r="BQ11" i="3"/>
  <c r="BM41" i="3"/>
  <c r="BU41" i="3"/>
  <c r="BY41" i="3"/>
  <c r="BQ41" i="3"/>
  <c r="BM11" i="3"/>
  <c r="BM39" i="3"/>
  <c r="BU39" i="3"/>
  <c r="BR11" i="3"/>
  <c r="AU41" i="3"/>
  <c r="BB73" i="3"/>
  <c r="BI73" i="3" s="1"/>
  <c r="BP73" i="3" s="1"/>
  <c r="AT41" i="3"/>
  <c r="BA73" i="3"/>
  <c r="BH73" i="3" s="1"/>
  <c r="BO73" i="3" s="1"/>
  <c r="AM73" i="3"/>
  <c r="AU73" i="3" s="1"/>
  <c r="BB41" i="3" s="1"/>
  <c r="Y72" i="3"/>
  <c r="BA13" i="3"/>
  <c r="BJ42" i="3" s="1"/>
  <c r="X72" i="3"/>
  <c r="AZ13" i="3"/>
  <c r="BI42" i="3" s="1"/>
  <c r="AR41" i="3"/>
  <c r="AY73" i="3"/>
  <c r="BF73" i="3" s="1"/>
  <c r="BM73" i="3" s="1"/>
  <c r="AG27" i="3"/>
  <c r="AG25" i="3"/>
  <c r="AH23" i="3"/>
  <c r="T72" i="3"/>
  <c r="AV13" i="3"/>
  <c r="BE42" i="3" s="1"/>
  <c r="BD13" i="3"/>
  <c r="AS41" i="3"/>
  <c r="AZ73" i="3"/>
  <c r="BG73" i="3" s="1"/>
  <c r="BN73" i="3" s="1"/>
  <c r="AP41" i="3"/>
  <c r="AW73" i="3"/>
  <c r="BD73" i="3" s="1"/>
  <c r="BK73" i="3" s="1"/>
  <c r="V72" i="3"/>
  <c r="AX13" i="3"/>
  <c r="BG42" i="3" s="1"/>
  <c r="W72" i="3"/>
  <c r="AY13" i="3"/>
  <c r="BH42" i="3" s="1"/>
  <c r="AQ41" i="3"/>
  <c r="AX73" i="3"/>
  <c r="BE73" i="3" s="1"/>
  <c r="BL73" i="3" s="1"/>
  <c r="AJ73" i="3"/>
  <c r="AR73" i="3" s="1"/>
  <c r="AY41" i="3" s="1"/>
  <c r="U72" i="3"/>
  <c r="AW13" i="3"/>
  <c r="BF42" i="3" s="1"/>
  <c r="BH10" i="3"/>
  <c r="BG11" i="3"/>
  <c r="BF12" i="3"/>
  <c r="BE13" i="3"/>
  <c r="BI9" i="3"/>
  <c r="AL73" i="3"/>
  <c r="AT73" i="3" s="1"/>
  <c r="BA41" i="3" s="1"/>
  <c r="AG85" i="3"/>
  <c r="AN84" i="3"/>
  <c r="O74" i="3"/>
  <c r="AC74" i="3"/>
  <c r="AJ74" i="3" s="1"/>
  <c r="AR74" i="3" s="1"/>
  <c r="AY42" i="3" s="1"/>
  <c r="M74" i="3"/>
  <c r="AA74" i="3"/>
  <c r="AH74" i="3" s="1"/>
  <c r="AP74" i="3" s="1"/>
  <c r="AW42" i="3" s="1"/>
  <c r="P74" i="3"/>
  <c r="AD74" i="3"/>
  <c r="R74" i="3"/>
  <c r="AF74" i="3"/>
  <c r="AM74" i="3" s="1"/>
  <c r="AU74" i="3" s="1"/>
  <c r="BB42" i="3" s="1"/>
  <c r="N74" i="3"/>
  <c r="AB74" i="3"/>
  <c r="AI74" i="3" s="1"/>
  <c r="AQ74" i="3" s="1"/>
  <c r="AX42" i="3" s="1"/>
  <c r="Q74" i="3"/>
  <c r="AE74" i="3"/>
  <c r="AL74" i="3" s="1"/>
  <c r="AT74" i="3" s="1"/>
  <c r="BA42" i="3" s="1"/>
  <c r="K75" i="3"/>
  <c r="H75" i="3"/>
  <c r="I75" i="3"/>
  <c r="J75" i="3"/>
  <c r="F75" i="3"/>
  <c r="G75" i="3"/>
  <c r="C75" i="3"/>
  <c r="A76" i="3"/>
  <c r="G1468" i="6" l="1"/>
  <c r="C1468" i="6"/>
  <c r="H1469" i="6" s="1"/>
  <c r="P702" i="6"/>
  <c r="H703" i="6" s="1"/>
  <c r="C702" i="6"/>
  <c r="BR42" i="3"/>
  <c r="BZ42" i="3"/>
  <c r="BR13" i="3" s="1"/>
  <c r="BM42" i="3"/>
  <c r="BU42" i="3"/>
  <c r="BM13" i="3" s="1"/>
  <c r="BM10" i="3"/>
  <c r="BX42" i="3"/>
  <c r="BP13" i="3" s="1"/>
  <c r="BP42" i="3"/>
  <c r="BW42" i="3"/>
  <c r="BO13" i="3" s="1"/>
  <c r="BO42" i="3"/>
  <c r="BY42" i="3"/>
  <c r="BQ13" i="3" s="1"/>
  <c r="BQ42" i="3"/>
  <c r="BP12" i="3"/>
  <c r="BQ12" i="3"/>
  <c r="BM12" i="3"/>
  <c r="BR12" i="3"/>
  <c r="BV42" i="3"/>
  <c r="BN13" i="3" s="1"/>
  <c r="BN42" i="3"/>
  <c r="BO12" i="3"/>
  <c r="AT42" i="3"/>
  <c r="BA74" i="3"/>
  <c r="AP42" i="3"/>
  <c r="AW74" i="3"/>
  <c r="BD74" i="3" s="1"/>
  <c r="BK74" i="3" s="1"/>
  <c r="X73" i="3"/>
  <c r="BH74" i="3"/>
  <c r="BO74" i="3" s="1"/>
  <c r="AZ14" i="3"/>
  <c r="BI43" i="3" s="1"/>
  <c r="T73" i="3"/>
  <c r="AV14" i="3"/>
  <c r="BE43" i="3" s="1"/>
  <c r="BD14" i="3"/>
  <c r="AS42" i="3"/>
  <c r="AZ74" i="3"/>
  <c r="AH75" i="3"/>
  <c r="AP75" i="3" s="1"/>
  <c r="AW43" i="3" s="1"/>
  <c r="V73" i="3"/>
  <c r="AX14" i="3"/>
  <c r="BG43" i="3" s="1"/>
  <c r="AH27" i="3"/>
  <c r="AI23" i="3"/>
  <c r="AH25" i="3"/>
  <c r="AR42" i="3"/>
  <c r="AY74" i="3"/>
  <c r="BF74" i="3" s="1"/>
  <c r="BM74" i="3" s="1"/>
  <c r="U73" i="3"/>
  <c r="BE74" i="3"/>
  <c r="BL74" i="3" s="1"/>
  <c r="AW14" i="3"/>
  <c r="BF43" i="3" s="1"/>
  <c r="BI10" i="3"/>
  <c r="BH11" i="3"/>
  <c r="BE14" i="3"/>
  <c r="BF13" i="3"/>
  <c r="BG12" i="3"/>
  <c r="W73" i="3"/>
  <c r="BG74" i="3"/>
  <c r="BN74" i="3" s="1"/>
  <c r="AY14" i="3"/>
  <c r="BH43" i="3" s="1"/>
  <c r="AQ42" i="3"/>
  <c r="AX74" i="3"/>
  <c r="AU42" i="3"/>
  <c r="BB74" i="3"/>
  <c r="BI74" i="3" s="1"/>
  <c r="BP74" i="3" s="1"/>
  <c r="Y73" i="3"/>
  <c r="BA14" i="3"/>
  <c r="BJ43" i="3" s="1"/>
  <c r="AK74" i="3"/>
  <c r="AS74" i="3" s="1"/>
  <c r="AZ42" i="3" s="1"/>
  <c r="AG86" i="3"/>
  <c r="AN85" i="3"/>
  <c r="R75" i="3"/>
  <c r="AF75" i="3"/>
  <c r="AM75" i="3" s="1"/>
  <c r="AU75" i="3" s="1"/>
  <c r="BB43" i="3" s="1"/>
  <c r="O75" i="3"/>
  <c r="AC75" i="3"/>
  <c r="AJ75" i="3" s="1"/>
  <c r="AR75" i="3" s="1"/>
  <c r="AY43" i="3" s="1"/>
  <c r="N75" i="3"/>
  <c r="AB75" i="3"/>
  <c r="AI75" i="3" s="1"/>
  <c r="AQ75" i="3" s="1"/>
  <c r="AX43" i="3" s="1"/>
  <c r="M75" i="3"/>
  <c r="AA75" i="3"/>
  <c r="Q75" i="3"/>
  <c r="AE75" i="3"/>
  <c r="P75" i="3"/>
  <c r="AD75" i="3"/>
  <c r="AK75" i="3" s="1"/>
  <c r="AS75" i="3" s="1"/>
  <c r="AZ43" i="3" s="1"/>
  <c r="A77" i="3"/>
  <c r="J76" i="3"/>
  <c r="K76" i="3"/>
  <c r="H76" i="3"/>
  <c r="I76" i="3"/>
  <c r="F76" i="3"/>
  <c r="C76" i="3"/>
  <c r="G76" i="3"/>
  <c r="G1469" i="6" l="1"/>
  <c r="C1469" i="6"/>
  <c r="H1470" i="6" s="1"/>
  <c r="P703" i="6"/>
  <c r="H704" i="6" s="1"/>
  <c r="C703" i="6"/>
  <c r="BV43" i="3"/>
  <c r="BN43" i="3"/>
  <c r="BW43" i="3"/>
  <c r="BO43" i="3"/>
  <c r="BQ43" i="3"/>
  <c r="BY43" i="3"/>
  <c r="BQ14" i="3" s="1"/>
  <c r="BX43" i="3"/>
  <c r="BP14" i="3" s="1"/>
  <c r="BP43" i="3"/>
  <c r="BR43" i="3"/>
  <c r="BZ43" i="3"/>
  <c r="BR14" i="3" s="1"/>
  <c r="BU43" i="3"/>
  <c r="BM43" i="3"/>
  <c r="AP43" i="3"/>
  <c r="AW75" i="3"/>
  <c r="BD75" i="3" s="1"/>
  <c r="BK75" i="3" s="1"/>
  <c r="T74" i="3"/>
  <c r="AV15" i="3"/>
  <c r="BE44" i="3" s="1"/>
  <c r="BD15" i="3"/>
  <c r="AQ43" i="3"/>
  <c r="AX75" i="3"/>
  <c r="BE75" i="3" s="1"/>
  <c r="BL75" i="3" s="1"/>
  <c r="Y74" i="3"/>
  <c r="BA15" i="3"/>
  <c r="BJ44" i="3" s="1"/>
  <c r="U74" i="3"/>
  <c r="AW15" i="3"/>
  <c r="BF44" i="3" s="1"/>
  <c r="BI11" i="3"/>
  <c r="BF14" i="3"/>
  <c r="BG13" i="3"/>
  <c r="BE15" i="3"/>
  <c r="BH12" i="3"/>
  <c r="AR43" i="3"/>
  <c r="AY75" i="3"/>
  <c r="AS43" i="3"/>
  <c r="AZ75" i="3"/>
  <c r="BG75" i="3" s="1"/>
  <c r="BN75" i="3" s="1"/>
  <c r="W74" i="3"/>
  <c r="AY15" i="3"/>
  <c r="BH44" i="3" s="1"/>
  <c r="V74" i="3"/>
  <c r="BF75" i="3"/>
  <c r="BM75" i="3" s="1"/>
  <c r="AX15" i="3"/>
  <c r="BG44" i="3" s="1"/>
  <c r="X74" i="3"/>
  <c r="AZ15" i="3"/>
  <c r="BI44" i="3" s="1"/>
  <c r="AM76" i="3"/>
  <c r="AU76" i="3" s="1"/>
  <c r="BB44" i="3" s="1"/>
  <c r="AT43" i="3"/>
  <c r="BA75" i="3"/>
  <c r="BH75" i="3" s="1"/>
  <c r="BO75" i="3" s="1"/>
  <c r="AU43" i="3"/>
  <c r="BB75" i="3"/>
  <c r="BI75" i="3" s="1"/>
  <c r="BP75" i="3" s="1"/>
  <c r="AI27" i="3"/>
  <c r="AI25" i="3"/>
  <c r="AJ23" i="3"/>
  <c r="AL75" i="3"/>
  <c r="AT75" i="3" s="1"/>
  <c r="BA43" i="3" s="1"/>
  <c r="AG87" i="3"/>
  <c r="AN87" i="3" s="1"/>
  <c r="AN86" i="3"/>
  <c r="Q76" i="3"/>
  <c r="AE76" i="3"/>
  <c r="AL76" i="3" s="1"/>
  <c r="AT76" i="3" s="1"/>
  <c r="BA44" i="3" s="1"/>
  <c r="N76" i="3"/>
  <c r="AB76" i="3"/>
  <c r="AI76" i="3" s="1"/>
  <c r="AQ76" i="3" s="1"/>
  <c r="AX44" i="3" s="1"/>
  <c r="M76" i="3"/>
  <c r="AA76" i="3"/>
  <c r="AH76" i="3" s="1"/>
  <c r="AP76" i="3" s="1"/>
  <c r="AW44" i="3" s="1"/>
  <c r="P76" i="3"/>
  <c r="AD76" i="3"/>
  <c r="O76" i="3"/>
  <c r="AC76" i="3"/>
  <c r="AJ76" i="3" s="1"/>
  <c r="AR76" i="3" s="1"/>
  <c r="AY44" i="3" s="1"/>
  <c r="R76" i="3"/>
  <c r="AF76" i="3"/>
  <c r="A78" i="3"/>
  <c r="I77" i="3"/>
  <c r="J77" i="3"/>
  <c r="K77" i="3"/>
  <c r="H77" i="3"/>
  <c r="F77" i="3"/>
  <c r="G77" i="3"/>
  <c r="C77" i="3"/>
  <c r="G1470" i="6" l="1"/>
  <c r="C1470" i="6"/>
  <c r="H1471" i="6" s="1"/>
  <c r="P704" i="6"/>
  <c r="H705" i="6" s="1"/>
  <c r="C704" i="6"/>
  <c r="BU44" i="3"/>
  <c r="BM44" i="3"/>
  <c r="BW44" i="3"/>
  <c r="BO44" i="3"/>
  <c r="BQ44" i="3"/>
  <c r="BY44" i="3"/>
  <c r="BQ15" i="3" s="1"/>
  <c r="BV44" i="3"/>
  <c r="BN44" i="3"/>
  <c r="BR44" i="3"/>
  <c r="BZ44" i="3"/>
  <c r="BR15" i="3" s="1"/>
  <c r="BM14" i="3"/>
  <c r="BO14" i="3"/>
  <c r="BX44" i="3"/>
  <c r="BP44" i="3"/>
  <c r="BN14" i="3"/>
  <c r="V75" i="3"/>
  <c r="AX16" i="3"/>
  <c r="BG45" i="3" s="1"/>
  <c r="W75" i="3"/>
  <c r="AY16" i="3"/>
  <c r="BH45" i="3" s="1"/>
  <c r="AJ27" i="3"/>
  <c r="AJ25" i="3"/>
  <c r="AK23" i="3"/>
  <c r="T75" i="3"/>
  <c r="AV16" i="3"/>
  <c r="BE45" i="3" s="1"/>
  <c r="BD16" i="3"/>
  <c r="AT44" i="3"/>
  <c r="BA76" i="3"/>
  <c r="BH76" i="3" s="1"/>
  <c r="BO76" i="3" s="1"/>
  <c r="AI77" i="3"/>
  <c r="AQ77" i="3" s="1"/>
  <c r="AX45" i="3" s="1"/>
  <c r="AQ44" i="3"/>
  <c r="AX76" i="3"/>
  <c r="BE76" i="3" s="1"/>
  <c r="BL76" i="3" s="1"/>
  <c r="AR44" i="3"/>
  <c r="AY76" i="3"/>
  <c r="BF76" i="3" s="1"/>
  <c r="BM76" i="3" s="1"/>
  <c r="X75" i="3"/>
  <c r="AZ16" i="3"/>
  <c r="BI45" i="3" s="1"/>
  <c r="AS44" i="3"/>
  <c r="AZ76" i="3"/>
  <c r="BG76" i="3" s="1"/>
  <c r="BN76" i="3" s="1"/>
  <c r="AP44" i="3"/>
  <c r="AW76" i="3"/>
  <c r="BD76" i="3" s="1"/>
  <c r="BK76" i="3" s="1"/>
  <c r="AU44" i="3"/>
  <c r="BB76" i="3"/>
  <c r="Y75" i="3"/>
  <c r="BI76" i="3"/>
  <c r="BP76" i="3" s="1"/>
  <c r="BA16" i="3"/>
  <c r="BJ45" i="3" s="1"/>
  <c r="U75" i="3"/>
  <c r="AW16" i="3"/>
  <c r="BF45" i="3" s="1"/>
  <c r="BE16" i="3"/>
  <c r="BI12" i="3"/>
  <c r="BH13" i="3"/>
  <c r="BG14" i="3"/>
  <c r="BF15" i="3"/>
  <c r="AK76" i="3"/>
  <c r="AS76" i="3" s="1"/>
  <c r="AZ44" i="3" s="1"/>
  <c r="N77" i="3"/>
  <c r="AB77" i="3"/>
  <c r="M77" i="3"/>
  <c r="AA77" i="3"/>
  <c r="R77" i="3"/>
  <c r="AF77" i="3"/>
  <c r="AM77" i="3" s="1"/>
  <c r="AU77" i="3" s="1"/>
  <c r="BB45" i="3" s="1"/>
  <c r="P77" i="3"/>
  <c r="AD77" i="3"/>
  <c r="AK77" i="3" s="1"/>
  <c r="AS77" i="3" s="1"/>
  <c r="AZ45" i="3" s="1"/>
  <c r="O77" i="3"/>
  <c r="AC77" i="3"/>
  <c r="Q77" i="3"/>
  <c r="AE77" i="3"/>
  <c r="H78" i="3"/>
  <c r="I78" i="3"/>
  <c r="J78" i="3"/>
  <c r="K78" i="3"/>
  <c r="C78" i="3"/>
  <c r="G78" i="3"/>
  <c r="A79" i="3"/>
  <c r="F78" i="3"/>
  <c r="G1471" i="6" l="1"/>
  <c r="C1471" i="6"/>
  <c r="H1472" i="6" s="1"/>
  <c r="P705" i="6"/>
  <c r="H706" i="6" s="1"/>
  <c r="C705" i="6"/>
  <c r="BO45" i="3"/>
  <c r="BW45" i="3"/>
  <c r="BO16" i="3" s="1"/>
  <c r="BP45" i="3"/>
  <c r="BX45" i="3"/>
  <c r="BP16" i="3" s="1"/>
  <c r="BQ45" i="3"/>
  <c r="BY45" i="3"/>
  <c r="BQ16" i="3" s="1"/>
  <c r="BN15" i="3"/>
  <c r="BR45" i="3"/>
  <c r="BZ45" i="3"/>
  <c r="BP15" i="3"/>
  <c r="BO15" i="3"/>
  <c r="BV45" i="3"/>
  <c r="BN16" i="3" s="1"/>
  <c r="BN45" i="3"/>
  <c r="BU45" i="3"/>
  <c r="BM45" i="3"/>
  <c r="BM15" i="3"/>
  <c r="AP45" i="3"/>
  <c r="AW77" i="3"/>
  <c r="X76" i="3"/>
  <c r="BH77" i="3"/>
  <c r="BO77" i="3" s="1"/>
  <c r="AZ17" i="3"/>
  <c r="BI46" i="3" s="1"/>
  <c r="T76" i="3"/>
  <c r="BD77" i="3"/>
  <c r="BK77" i="3" s="1"/>
  <c r="AV17" i="3"/>
  <c r="BE46" i="3" s="1"/>
  <c r="BD17" i="3"/>
  <c r="Y76" i="3"/>
  <c r="BA17" i="3"/>
  <c r="BJ46" i="3" s="1"/>
  <c r="AH77" i="3"/>
  <c r="AP77" i="3" s="1"/>
  <c r="AW45" i="3" s="1"/>
  <c r="AU45" i="3"/>
  <c r="BB77" i="3"/>
  <c r="BI77" i="3" s="1"/>
  <c r="BP77" i="3" s="1"/>
  <c r="AT45" i="3"/>
  <c r="BA77" i="3"/>
  <c r="V76" i="3"/>
  <c r="AX17" i="3"/>
  <c r="BG46" i="3" s="1"/>
  <c r="AR45" i="3"/>
  <c r="AY77" i="3"/>
  <c r="BF77" i="3" s="1"/>
  <c r="BM77" i="3" s="1"/>
  <c r="AQ45" i="3"/>
  <c r="AX77" i="3"/>
  <c r="BE77" i="3" s="1"/>
  <c r="BL77" i="3" s="1"/>
  <c r="U76" i="3"/>
  <c r="AW17" i="3"/>
  <c r="BF46" i="3" s="1"/>
  <c r="BG15" i="3"/>
  <c r="BH14" i="3"/>
  <c r="BE17" i="3"/>
  <c r="BI13" i="3"/>
  <c r="BF16" i="3"/>
  <c r="AS45" i="3"/>
  <c r="AZ77" i="3"/>
  <c r="BG77" i="3" s="1"/>
  <c r="BN77" i="3" s="1"/>
  <c r="AL77" i="3"/>
  <c r="AT77" i="3" s="1"/>
  <c r="BA45" i="3" s="1"/>
  <c r="W76" i="3"/>
  <c r="AY17" i="3"/>
  <c r="BH46" i="3" s="1"/>
  <c r="AJ77" i="3"/>
  <c r="AR77" i="3" s="1"/>
  <c r="AY45" i="3" s="1"/>
  <c r="AK27" i="3"/>
  <c r="AK25" i="3"/>
  <c r="AL23" i="3"/>
  <c r="R78" i="3"/>
  <c r="AF78" i="3"/>
  <c r="AM78" i="3" s="1"/>
  <c r="AU78" i="3" s="1"/>
  <c r="BB46" i="3" s="1"/>
  <c r="P78" i="3"/>
  <c r="AD78" i="3"/>
  <c r="M78" i="3"/>
  <c r="AA78" i="3"/>
  <c r="Q78" i="3"/>
  <c r="AE78" i="3"/>
  <c r="AL78" i="3" s="1"/>
  <c r="AT78" i="3" s="1"/>
  <c r="BA46" i="3" s="1"/>
  <c r="O78" i="3"/>
  <c r="AC78" i="3"/>
  <c r="N78" i="3"/>
  <c r="AB78" i="3"/>
  <c r="A80" i="3"/>
  <c r="H79" i="3"/>
  <c r="I79" i="3"/>
  <c r="J79" i="3"/>
  <c r="K79" i="3"/>
  <c r="C79" i="3"/>
  <c r="F79" i="3"/>
  <c r="G79" i="3"/>
  <c r="G1472" i="6" l="1"/>
  <c r="C1472" i="6"/>
  <c r="H1473" i="6" s="1"/>
  <c r="P706" i="6"/>
  <c r="H707" i="6" s="1"/>
  <c r="C706" i="6"/>
  <c r="BP46" i="3"/>
  <c r="BX46" i="3"/>
  <c r="BP17" i="3" s="1"/>
  <c r="BU46" i="3"/>
  <c r="BM46" i="3"/>
  <c r="BN46" i="3"/>
  <c r="BV46" i="3"/>
  <c r="BN17" i="3" s="1"/>
  <c r="BZ46" i="3"/>
  <c r="BR17" i="3" s="1"/>
  <c r="BR46" i="3"/>
  <c r="BM16" i="3"/>
  <c r="BO46" i="3"/>
  <c r="BW46" i="3"/>
  <c r="BQ46" i="3"/>
  <c r="BY46" i="3"/>
  <c r="BQ17" i="3" s="1"/>
  <c r="BR16" i="3"/>
  <c r="AP46" i="3"/>
  <c r="AW78" i="3"/>
  <c r="AQ46" i="3"/>
  <c r="AX78" i="3"/>
  <c r="BE78" i="3" s="1"/>
  <c r="BL78" i="3" s="1"/>
  <c r="AS46" i="3"/>
  <c r="AZ78" i="3"/>
  <c r="BG78" i="3" s="1"/>
  <c r="BN78" i="3" s="1"/>
  <c r="U77" i="3"/>
  <c r="AW18" i="3"/>
  <c r="BF47" i="3" s="1"/>
  <c r="BG16" i="3"/>
  <c r="BH15" i="3"/>
  <c r="BI14" i="3"/>
  <c r="BE18" i="3"/>
  <c r="BF17" i="3"/>
  <c r="W77" i="3"/>
  <c r="AY18" i="3"/>
  <c r="BH47" i="3" s="1"/>
  <c r="AR46" i="3"/>
  <c r="AY78" i="3"/>
  <c r="AU46" i="3"/>
  <c r="BB78" i="3"/>
  <c r="BI78" i="3" s="1"/>
  <c r="BP78" i="3" s="1"/>
  <c r="AL25" i="3"/>
  <c r="AL27" i="3"/>
  <c r="T77" i="3"/>
  <c r="BD78" i="3"/>
  <c r="BK78" i="3" s="1"/>
  <c r="BD18" i="3"/>
  <c r="AV18" i="3"/>
  <c r="BE47" i="3" s="1"/>
  <c r="V77" i="3"/>
  <c r="BF78" i="3"/>
  <c r="BM78" i="3" s="1"/>
  <c r="AX18" i="3"/>
  <c r="BG47" i="3" s="1"/>
  <c r="Y77" i="3"/>
  <c r="BA18" i="3"/>
  <c r="BJ47" i="3" s="1"/>
  <c r="AJ78" i="3"/>
  <c r="AR78" i="3" s="1"/>
  <c r="AY46" i="3" s="1"/>
  <c r="AI78" i="3"/>
  <c r="AQ78" i="3" s="1"/>
  <c r="AX46" i="3" s="1"/>
  <c r="AT46" i="3"/>
  <c r="BA78" i="3"/>
  <c r="BH78" i="3" s="1"/>
  <c r="BO78" i="3" s="1"/>
  <c r="AK78" i="3"/>
  <c r="AS78" i="3" s="1"/>
  <c r="AZ46" i="3" s="1"/>
  <c r="X77" i="3"/>
  <c r="AZ18" i="3"/>
  <c r="BI47" i="3" s="1"/>
  <c r="AH78" i="3"/>
  <c r="AP78" i="3" s="1"/>
  <c r="AW46" i="3" s="1"/>
  <c r="O79" i="3"/>
  <c r="AC79" i="3"/>
  <c r="AJ79" i="3" s="1"/>
  <c r="AR79" i="3" s="1"/>
  <c r="AY47" i="3" s="1"/>
  <c r="N79" i="3"/>
  <c r="AB79" i="3"/>
  <c r="Q79" i="3"/>
  <c r="AE79" i="3"/>
  <c r="M79" i="3"/>
  <c r="AA79" i="3"/>
  <c r="AH79" i="3" s="1"/>
  <c r="AP79" i="3" s="1"/>
  <c r="AW47" i="3" s="1"/>
  <c r="P79" i="3"/>
  <c r="AD79" i="3"/>
  <c r="R79" i="3"/>
  <c r="AF79" i="3"/>
  <c r="AM79" i="3" s="1"/>
  <c r="AU79" i="3" s="1"/>
  <c r="BB47" i="3" s="1"/>
  <c r="A81" i="3"/>
  <c r="K80" i="3"/>
  <c r="H80" i="3"/>
  <c r="I80" i="3"/>
  <c r="J80" i="3"/>
  <c r="F80" i="3"/>
  <c r="G80" i="3"/>
  <c r="C80" i="3"/>
  <c r="G1473" i="6" l="1"/>
  <c r="C1473" i="6"/>
  <c r="H1474" i="6" s="1"/>
  <c r="P707" i="6"/>
  <c r="H708" i="6" s="1"/>
  <c r="C707" i="6"/>
  <c r="BP47" i="3"/>
  <c r="BX47" i="3"/>
  <c r="BP18" i="3" s="1"/>
  <c r="BZ47" i="3"/>
  <c r="BR47" i="3"/>
  <c r="BY47" i="3"/>
  <c r="BQ47" i="3"/>
  <c r="BN47" i="3"/>
  <c r="BV47" i="3"/>
  <c r="BN18" i="3" s="1"/>
  <c r="BO17" i="3"/>
  <c r="BM17" i="3"/>
  <c r="BO47" i="3"/>
  <c r="BW47" i="3"/>
  <c r="BO18" i="3" s="1"/>
  <c r="BM47" i="3"/>
  <c r="BU47" i="3"/>
  <c r="BM18" i="3" s="1"/>
  <c r="AQ47" i="3"/>
  <c r="AX79" i="3"/>
  <c r="Y78" i="3"/>
  <c r="BA19" i="3"/>
  <c r="BJ48" i="3" s="1"/>
  <c r="U78" i="3"/>
  <c r="BE79" i="3"/>
  <c r="BL79" i="3" s="1"/>
  <c r="AW19" i="3"/>
  <c r="BF48" i="3" s="1"/>
  <c r="BG17" i="3"/>
  <c r="BI15" i="3"/>
  <c r="BE19" i="3"/>
  <c r="BH16" i="3"/>
  <c r="BF18" i="3"/>
  <c r="AS47" i="3"/>
  <c r="AZ79" i="3"/>
  <c r="AI79" i="3"/>
  <c r="AQ79" i="3" s="1"/>
  <c r="AX47" i="3" s="1"/>
  <c r="AR47" i="3"/>
  <c r="AY79" i="3"/>
  <c r="BF79" i="3" s="1"/>
  <c r="BM79" i="3" s="1"/>
  <c r="W78" i="3"/>
  <c r="BG79" i="3"/>
  <c r="BN79" i="3" s="1"/>
  <c r="AY19" i="3"/>
  <c r="BH48" i="3" s="1"/>
  <c r="V78" i="3"/>
  <c r="AX19" i="3"/>
  <c r="BG48" i="3" s="1"/>
  <c r="AP47" i="3"/>
  <c r="AW79" i="3"/>
  <c r="AK79" i="3"/>
  <c r="AS79" i="3" s="1"/>
  <c r="AZ47" i="3" s="1"/>
  <c r="AT47" i="3"/>
  <c r="BA79" i="3"/>
  <c r="BH79" i="3" s="1"/>
  <c r="BO79" i="3" s="1"/>
  <c r="X78" i="3"/>
  <c r="AZ19" i="3"/>
  <c r="BI48" i="3" s="1"/>
  <c r="AU47" i="3"/>
  <c r="BB79" i="3"/>
  <c r="BI79" i="3" s="1"/>
  <c r="BP79" i="3" s="1"/>
  <c r="T78" i="3"/>
  <c r="BD79" i="3"/>
  <c r="BK79" i="3" s="1"/>
  <c r="BD19" i="3"/>
  <c r="AV19" i="3"/>
  <c r="BE48" i="3" s="1"/>
  <c r="AL79" i="3"/>
  <c r="AT79" i="3" s="1"/>
  <c r="BA47" i="3" s="1"/>
  <c r="P80" i="3"/>
  <c r="AD80" i="3"/>
  <c r="AK80" i="3" s="1"/>
  <c r="AS80" i="3" s="1"/>
  <c r="AZ48" i="3" s="1"/>
  <c r="R80" i="3"/>
  <c r="AF80" i="3"/>
  <c r="O80" i="3"/>
  <c r="AC80" i="3"/>
  <c r="AJ80" i="3" s="1"/>
  <c r="AR80" i="3" s="1"/>
  <c r="AY48" i="3" s="1"/>
  <c r="N80" i="3"/>
  <c r="AB80" i="3"/>
  <c r="AI80" i="3" s="1"/>
  <c r="AQ80" i="3" s="1"/>
  <c r="AX48" i="3" s="1"/>
  <c r="M80" i="3"/>
  <c r="AA80" i="3"/>
  <c r="AH80" i="3" s="1"/>
  <c r="AP80" i="3" s="1"/>
  <c r="AW48" i="3" s="1"/>
  <c r="Q80" i="3"/>
  <c r="AE80" i="3"/>
  <c r="AL80" i="3" s="1"/>
  <c r="AT80" i="3" s="1"/>
  <c r="BA48" i="3" s="1"/>
  <c r="A82" i="3"/>
  <c r="I81" i="3"/>
  <c r="H81" i="3"/>
  <c r="J81" i="3"/>
  <c r="K81" i="3"/>
  <c r="C81" i="3"/>
  <c r="F81" i="3"/>
  <c r="G81" i="3"/>
  <c r="G1474" i="6" l="1"/>
  <c r="C1474" i="6"/>
  <c r="H1475" i="6" s="1"/>
  <c r="P708" i="6"/>
  <c r="H709" i="6" s="1"/>
  <c r="C708" i="6"/>
  <c r="BO48" i="3"/>
  <c r="BW48" i="3"/>
  <c r="BO19" i="3" s="1"/>
  <c r="BZ48" i="3"/>
  <c r="BR48" i="3"/>
  <c r="BY48" i="3"/>
  <c r="BQ48" i="3"/>
  <c r="BP48" i="3"/>
  <c r="BX48" i="3"/>
  <c r="BP19" i="3" s="1"/>
  <c r="BQ18" i="3"/>
  <c r="BM48" i="3"/>
  <c r="BU48" i="3"/>
  <c r="BR18" i="3"/>
  <c r="BN48" i="3"/>
  <c r="BV48" i="3"/>
  <c r="BN19" i="3" s="1"/>
  <c r="T79" i="3"/>
  <c r="AV20" i="3"/>
  <c r="BE49" i="3" s="1"/>
  <c r="BD20" i="3"/>
  <c r="U79" i="3"/>
  <c r="AW20" i="3"/>
  <c r="BF49" i="3" s="1"/>
  <c r="BH17" i="3"/>
  <c r="BF19" i="3"/>
  <c r="BG18" i="3"/>
  <c r="BI16" i="3"/>
  <c r="BE20" i="3"/>
  <c r="AR48" i="3"/>
  <c r="AY80" i="3"/>
  <c r="BF80" i="3" s="1"/>
  <c r="BM80" i="3" s="1"/>
  <c r="W79" i="3"/>
  <c r="AY20" i="3"/>
  <c r="BH49" i="3" s="1"/>
  <c r="V79" i="3"/>
  <c r="AX20" i="3"/>
  <c r="BG49" i="3" s="1"/>
  <c r="AQ48" i="3"/>
  <c r="AX80" i="3"/>
  <c r="BE80" i="3" s="1"/>
  <c r="BL80" i="3" s="1"/>
  <c r="AT48" i="3"/>
  <c r="BA80" i="3"/>
  <c r="X79" i="3"/>
  <c r="BH80" i="3"/>
  <c r="BO80" i="3" s="1"/>
  <c r="AZ20" i="3"/>
  <c r="BI49" i="3" s="1"/>
  <c r="AU48" i="3"/>
  <c r="BB80" i="3"/>
  <c r="BI80" i="3" s="1"/>
  <c r="BP80" i="3" s="1"/>
  <c r="Y79" i="3"/>
  <c r="BA20" i="3"/>
  <c r="BJ49" i="3" s="1"/>
  <c r="AP48" i="3"/>
  <c r="AW80" i="3"/>
  <c r="BD80" i="3" s="1"/>
  <c r="BK80" i="3" s="1"/>
  <c r="AS48" i="3"/>
  <c r="AZ80" i="3"/>
  <c r="BG80" i="3" s="1"/>
  <c r="BN80" i="3" s="1"/>
  <c r="AM80" i="3"/>
  <c r="AU80" i="3" s="1"/>
  <c r="BB48" i="3" s="1"/>
  <c r="Q81" i="3"/>
  <c r="AE81" i="3"/>
  <c r="AL81" i="3" s="1"/>
  <c r="AT81" i="3" s="1"/>
  <c r="BA49" i="3" s="1"/>
  <c r="N81" i="3"/>
  <c r="AB81" i="3"/>
  <c r="AI81" i="3" s="1"/>
  <c r="AQ81" i="3" s="1"/>
  <c r="AX49" i="3" s="1"/>
  <c r="O81" i="3"/>
  <c r="AC81" i="3"/>
  <c r="AJ81" i="3" s="1"/>
  <c r="AR81" i="3" s="1"/>
  <c r="AY49" i="3" s="1"/>
  <c r="P81" i="3"/>
  <c r="AD81" i="3"/>
  <c r="M81" i="3"/>
  <c r="AA81" i="3"/>
  <c r="R81" i="3"/>
  <c r="AF81" i="3"/>
  <c r="AM81" i="3" s="1"/>
  <c r="AU81" i="3" s="1"/>
  <c r="BB49" i="3" s="1"/>
  <c r="A83" i="3"/>
  <c r="I82" i="3"/>
  <c r="J82" i="3"/>
  <c r="K82" i="3"/>
  <c r="H82" i="3"/>
  <c r="G82" i="3"/>
  <c r="C82" i="3"/>
  <c r="F82" i="3"/>
  <c r="G1475" i="6" l="1"/>
  <c r="C1475" i="6"/>
  <c r="H1476" i="6" s="1"/>
  <c r="C709" i="6"/>
  <c r="P709" i="6"/>
  <c r="H710" i="6" s="1"/>
  <c r="BY49" i="3"/>
  <c r="BQ49" i="3"/>
  <c r="BW49" i="3"/>
  <c r="BO49" i="3"/>
  <c r="BQ19" i="3"/>
  <c r="BN49" i="3"/>
  <c r="BV49" i="3"/>
  <c r="BN20" i="3" s="1"/>
  <c r="BM19" i="3"/>
  <c r="BR19" i="3"/>
  <c r="BM49" i="3"/>
  <c r="BU49" i="3"/>
  <c r="BX49" i="3"/>
  <c r="BP49" i="3"/>
  <c r="BZ49" i="3"/>
  <c r="BR49" i="3"/>
  <c r="T80" i="3"/>
  <c r="AV21" i="3"/>
  <c r="BE50" i="3" s="1"/>
  <c r="BD21" i="3"/>
  <c r="X80" i="3"/>
  <c r="AZ21" i="3"/>
  <c r="BI50" i="3" s="1"/>
  <c r="Y80" i="3"/>
  <c r="BA21" i="3"/>
  <c r="BJ50" i="3" s="1"/>
  <c r="AS49" i="3"/>
  <c r="AZ81" i="3"/>
  <c r="BG81" i="3" s="1"/>
  <c r="BN81" i="3" s="1"/>
  <c r="AT49" i="3"/>
  <c r="BA81" i="3"/>
  <c r="BH81" i="3" s="1"/>
  <c r="BO81" i="3" s="1"/>
  <c r="AK81" i="3"/>
  <c r="AS81" i="3" s="1"/>
  <c r="AZ49" i="3" s="1"/>
  <c r="AP49" i="3"/>
  <c r="AW81" i="3"/>
  <c r="BD81" i="3" s="1"/>
  <c r="BK81" i="3" s="1"/>
  <c r="AH81" i="3"/>
  <c r="V80" i="3"/>
  <c r="AX21" i="3"/>
  <c r="BG50" i="3" s="1"/>
  <c r="U80" i="3"/>
  <c r="AW21" i="3"/>
  <c r="BF50" i="3" s="1"/>
  <c r="BH18" i="3"/>
  <c r="BF20" i="3"/>
  <c r="BI17" i="3"/>
  <c r="BE21" i="3"/>
  <c r="BG19" i="3"/>
  <c r="W80" i="3"/>
  <c r="AY21" i="3"/>
  <c r="BH50" i="3" s="1"/>
  <c r="AR49" i="3"/>
  <c r="AY81" i="3"/>
  <c r="BF81" i="3" s="1"/>
  <c r="BM81" i="3" s="1"/>
  <c r="AU49" i="3"/>
  <c r="BB81" i="3"/>
  <c r="BI81" i="3" s="1"/>
  <c r="BP81" i="3" s="1"/>
  <c r="AQ49" i="3"/>
  <c r="AX81" i="3"/>
  <c r="BE81" i="3" s="1"/>
  <c r="BL81" i="3" s="1"/>
  <c r="R82" i="3"/>
  <c r="AF82" i="3"/>
  <c r="M82" i="3"/>
  <c r="AA82" i="3"/>
  <c r="AH82" i="3" s="1"/>
  <c r="AP82" i="3" s="1"/>
  <c r="AW50" i="3" s="1"/>
  <c r="P82" i="3"/>
  <c r="AD82" i="3"/>
  <c r="AK82" i="3" s="1"/>
  <c r="AS82" i="3" s="1"/>
  <c r="AZ50" i="3" s="1"/>
  <c r="N82" i="3"/>
  <c r="AB82" i="3"/>
  <c r="AI82" i="3" s="1"/>
  <c r="Q82" i="3"/>
  <c r="AE82" i="3"/>
  <c r="O82" i="3"/>
  <c r="AC82" i="3"/>
  <c r="AJ82" i="3" s="1"/>
  <c r="AR82" i="3" s="1"/>
  <c r="AY50" i="3" s="1"/>
  <c r="K83" i="3"/>
  <c r="H83" i="3"/>
  <c r="I83" i="3"/>
  <c r="J83" i="3"/>
  <c r="F83" i="3"/>
  <c r="C83" i="3"/>
  <c r="A84" i="3"/>
  <c r="G83" i="3"/>
  <c r="G1476" i="6" l="1"/>
  <c r="C1476" i="6"/>
  <c r="H1477" i="6" s="1"/>
  <c r="C710" i="6"/>
  <c r="P710" i="6"/>
  <c r="H711" i="6" s="1"/>
  <c r="BW50" i="3"/>
  <c r="BO50" i="3"/>
  <c r="BY50" i="3"/>
  <c r="BQ50" i="3"/>
  <c r="BR20" i="3"/>
  <c r="BV50" i="3"/>
  <c r="BN50" i="3"/>
  <c r="BP20" i="3"/>
  <c r="BM20" i="3"/>
  <c r="BO20" i="3"/>
  <c r="BR50" i="3"/>
  <c r="BZ50" i="3"/>
  <c r="BR21" i="3" s="1"/>
  <c r="BM50" i="3"/>
  <c r="BU50" i="3"/>
  <c r="BM21" i="3" s="1"/>
  <c r="BX50" i="3"/>
  <c r="BP50" i="3"/>
  <c r="BQ20" i="3"/>
  <c r="AQ82" i="3"/>
  <c r="AX50" i="3" s="1"/>
  <c r="T81" i="3"/>
  <c r="BD22" i="3"/>
  <c r="AV22" i="3"/>
  <c r="BE51" i="3" s="1"/>
  <c r="AT50" i="3"/>
  <c r="BA82" i="3"/>
  <c r="BH82" i="3" s="1"/>
  <c r="BO82" i="3" s="1"/>
  <c r="X81" i="3"/>
  <c r="AZ22" i="3"/>
  <c r="BI51" i="3" s="1"/>
  <c r="Y81" i="3"/>
  <c r="BA22" i="3"/>
  <c r="BJ51" i="3" s="1"/>
  <c r="AQ50" i="3"/>
  <c r="AX82" i="3"/>
  <c r="BE82" i="3" s="1"/>
  <c r="BL82" i="3" s="1"/>
  <c r="AS50" i="3"/>
  <c r="AZ82" i="3"/>
  <c r="BG82" i="3" s="1"/>
  <c r="BN82" i="3" s="1"/>
  <c r="V81" i="3"/>
  <c r="AX22" i="3"/>
  <c r="BG51" i="3" s="1"/>
  <c r="AU50" i="3"/>
  <c r="BB82" i="3"/>
  <c r="BI82" i="3" s="1"/>
  <c r="BP82" i="3" s="1"/>
  <c r="AL82" i="3"/>
  <c r="AT82" i="3" s="1"/>
  <c r="BA50" i="3" s="1"/>
  <c r="U81" i="3"/>
  <c r="AW22" i="3"/>
  <c r="BF51" i="3" s="1"/>
  <c r="BH19" i="3"/>
  <c r="BE22" i="3"/>
  <c r="BG20" i="3"/>
  <c r="BI18" i="3"/>
  <c r="BF21" i="3"/>
  <c r="W81" i="3"/>
  <c r="AY22" i="3"/>
  <c r="BH51" i="3" s="1"/>
  <c r="AR50" i="3"/>
  <c r="AY82" i="3"/>
  <c r="BF82" i="3" s="1"/>
  <c r="BM82" i="3" s="1"/>
  <c r="AP50" i="3"/>
  <c r="AW82" i="3"/>
  <c r="BD82" i="3" s="1"/>
  <c r="BK82" i="3" s="1"/>
  <c r="AP81" i="3"/>
  <c r="AW49" i="3" s="1"/>
  <c r="AM82" i="3"/>
  <c r="AU82" i="3" s="1"/>
  <c r="BB50" i="3" s="1"/>
  <c r="Q83" i="3"/>
  <c r="AE83" i="3"/>
  <c r="O83" i="3"/>
  <c r="AC83" i="3"/>
  <c r="AJ83" i="3" s="1"/>
  <c r="AR83" i="3" s="1"/>
  <c r="AY51" i="3" s="1"/>
  <c r="N83" i="3"/>
  <c r="AB83" i="3"/>
  <c r="AI83" i="3" s="1"/>
  <c r="AQ83" i="3" s="1"/>
  <c r="AX51" i="3" s="1"/>
  <c r="P83" i="3"/>
  <c r="AD83" i="3"/>
  <c r="R83" i="3"/>
  <c r="AF83" i="3"/>
  <c r="AM83" i="3" s="1"/>
  <c r="AU83" i="3" s="1"/>
  <c r="BB51" i="3" s="1"/>
  <c r="M83" i="3"/>
  <c r="AA83" i="3"/>
  <c r="AH83" i="3" s="1"/>
  <c r="A85" i="3"/>
  <c r="J84" i="3"/>
  <c r="K84" i="3"/>
  <c r="H84" i="3"/>
  <c r="I84" i="3"/>
  <c r="G84" i="3"/>
  <c r="C84" i="3"/>
  <c r="F84" i="3"/>
  <c r="G1477" i="6" l="1"/>
  <c r="C1477" i="6"/>
  <c r="H1478" i="6" s="1"/>
  <c r="C711" i="6"/>
  <c r="P711" i="6"/>
  <c r="H712" i="6" s="1"/>
  <c r="BV51" i="3"/>
  <c r="BN51" i="3"/>
  <c r="BP21" i="3"/>
  <c r="BN21" i="3"/>
  <c r="BR51" i="3"/>
  <c r="BZ51" i="3"/>
  <c r="BR22" i="3" s="1"/>
  <c r="BU51" i="3"/>
  <c r="BM22" i="3" s="1"/>
  <c r="BM51" i="3"/>
  <c r="BQ21" i="3"/>
  <c r="BW51" i="3"/>
  <c r="BO51" i="3"/>
  <c r="BX51" i="3"/>
  <c r="BP51" i="3"/>
  <c r="BQ51" i="3"/>
  <c r="BY51" i="3"/>
  <c r="BQ22" i="3" s="1"/>
  <c r="BO21" i="3"/>
  <c r="AP83" i="3"/>
  <c r="AW51" i="3" s="1"/>
  <c r="AS51" i="3"/>
  <c r="AZ83" i="3"/>
  <c r="BG83" i="3" s="1"/>
  <c r="BN83" i="3" s="1"/>
  <c r="U82" i="3"/>
  <c r="AW23" i="3"/>
  <c r="BF52" i="3" s="1"/>
  <c r="BG21" i="3"/>
  <c r="BF22" i="3"/>
  <c r="BE23" i="3"/>
  <c r="BI19" i="3"/>
  <c r="BH20" i="3"/>
  <c r="AP51" i="3"/>
  <c r="AW83" i="3"/>
  <c r="AQ51" i="3"/>
  <c r="AX83" i="3"/>
  <c r="BE83" i="3" s="1"/>
  <c r="BL83" i="3" s="1"/>
  <c r="AK84" i="3"/>
  <c r="AS84" i="3" s="1"/>
  <c r="AZ52" i="3" s="1"/>
  <c r="V82" i="3"/>
  <c r="AX23" i="3"/>
  <c r="BG52" i="3" s="1"/>
  <c r="AK83" i="3"/>
  <c r="AS83" i="3" s="1"/>
  <c r="AZ51" i="3" s="1"/>
  <c r="T82" i="3"/>
  <c r="BD83" i="3"/>
  <c r="BK83" i="3" s="1"/>
  <c r="BD23" i="3"/>
  <c r="AV23" i="3"/>
  <c r="BE52" i="3" s="1"/>
  <c r="W82" i="3"/>
  <c r="AY23" i="3"/>
  <c r="BH52" i="3" s="1"/>
  <c r="AR51" i="3"/>
  <c r="AY83" i="3"/>
  <c r="BF83" i="3" s="1"/>
  <c r="BM83" i="3" s="1"/>
  <c r="AU51" i="3"/>
  <c r="BB83" i="3"/>
  <c r="BI83" i="3" s="1"/>
  <c r="BP83" i="3" s="1"/>
  <c r="AT51" i="3"/>
  <c r="BA83" i="3"/>
  <c r="BH83" i="3" s="1"/>
  <c r="BO83" i="3" s="1"/>
  <c r="Y82" i="3"/>
  <c r="BA23" i="3"/>
  <c r="BJ52" i="3" s="1"/>
  <c r="X82" i="3"/>
  <c r="AZ23" i="3"/>
  <c r="BI52" i="3" s="1"/>
  <c r="AL83" i="3"/>
  <c r="AT83" i="3" s="1"/>
  <c r="BA51" i="3" s="1"/>
  <c r="R84" i="3"/>
  <c r="AF84" i="3"/>
  <c r="AM84" i="3" s="1"/>
  <c r="AU84" i="3" s="1"/>
  <c r="BB52" i="3" s="1"/>
  <c r="Q84" i="3"/>
  <c r="AE84" i="3"/>
  <c r="M84" i="3"/>
  <c r="AA84" i="3"/>
  <c r="N84" i="3"/>
  <c r="AB84" i="3"/>
  <c r="O84" i="3"/>
  <c r="AC84" i="3"/>
  <c r="AJ84" i="3" s="1"/>
  <c r="AR84" i="3" s="1"/>
  <c r="AY52" i="3" s="1"/>
  <c r="P84" i="3"/>
  <c r="AD84" i="3"/>
  <c r="A86" i="3"/>
  <c r="I85" i="3"/>
  <c r="J85" i="3"/>
  <c r="K85" i="3"/>
  <c r="H85" i="3"/>
  <c r="G85" i="3"/>
  <c r="F85" i="3"/>
  <c r="C85" i="3"/>
  <c r="G1478" i="6" l="1"/>
  <c r="C1478" i="6"/>
  <c r="H1479" i="6" s="1"/>
  <c r="C712" i="6"/>
  <c r="P712" i="6"/>
  <c r="H713" i="6" s="1"/>
  <c r="BW52" i="3"/>
  <c r="BO52" i="3"/>
  <c r="BX52" i="3"/>
  <c r="BP52" i="3"/>
  <c r="BQ52" i="3"/>
  <c r="BY52" i="3"/>
  <c r="BQ23" i="3" s="1"/>
  <c r="BP22" i="3"/>
  <c r="BR52" i="3"/>
  <c r="BZ52" i="3"/>
  <c r="BU52" i="3"/>
  <c r="BM23" i="3" s="1"/>
  <c r="BM52" i="3"/>
  <c r="BV52" i="3"/>
  <c r="BN52" i="3"/>
  <c r="BO22" i="3"/>
  <c r="BN22" i="3"/>
  <c r="V83" i="3"/>
  <c r="AX24" i="3"/>
  <c r="BG53" i="3" s="1"/>
  <c r="AQ52" i="3"/>
  <c r="AX84" i="3"/>
  <c r="BE84" i="3" s="1"/>
  <c r="BL84" i="3" s="1"/>
  <c r="AU52" i="3"/>
  <c r="BB84" i="3"/>
  <c r="BI84" i="3" s="1"/>
  <c r="BP84" i="3" s="1"/>
  <c r="Y83" i="3"/>
  <c r="BA24" i="3"/>
  <c r="BJ53" i="3" s="1"/>
  <c r="U83" i="3"/>
  <c r="AW24" i="3"/>
  <c r="BF53" i="3" s="1"/>
  <c r="BG22" i="3"/>
  <c r="BE24" i="3"/>
  <c r="BH21" i="3"/>
  <c r="BI20" i="3"/>
  <c r="BF23" i="3"/>
  <c r="AR52" i="3"/>
  <c r="AY84" i="3"/>
  <c r="BF84" i="3" s="1"/>
  <c r="BM84" i="3" s="1"/>
  <c r="T83" i="3"/>
  <c r="AV24" i="3"/>
  <c r="BE53" i="3" s="1"/>
  <c r="BD24" i="3"/>
  <c r="AI84" i="3"/>
  <c r="AQ84" i="3" s="1"/>
  <c r="AX52" i="3" s="1"/>
  <c r="AS52" i="3"/>
  <c r="AZ84" i="3"/>
  <c r="AT52" i="3"/>
  <c r="BA84" i="3"/>
  <c r="BH84" i="3" s="1"/>
  <c r="BO84" i="3" s="1"/>
  <c r="AP52" i="3"/>
  <c r="AW84" i="3"/>
  <c r="BD84" i="3" s="1"/>
  <c r="BK84" i="3" s="1"/>
  <c r="AJ85" i="3"/>
  <c r="AR85" i="3" s="1"/>
  <c r="AY53" i="3" s="1"/>
  <c r="AK85" i="3"/>
  <c r="AS85" i="3" s="1"/>
  <c r="AZ53" i="3" s="1"/>
  <c r="AH85" i="3"/>
  <c r="AP85" i="3" s="1"/>
  <c r="AW53" i="3" s="1"/>
  <c r="AL84" i="3"/>
  <c r="AT84" i="3" s="1"/>
  <c r="BA52" i="3" s="1"/>
  <c r="W83" i="3"/>
  <c r="BG84" i="3"/>
  <c r="BN84" i="3" s="1"/>
  <c r="AY24" i="3"/>
  <c r="BH53" i="3" s="1"/>
  <c r="X83" i="3"/>
  <c r="AZ24" i="3"/>
  <c r="BI53" i="3" s="1"/>
  <c r="AH84" i="3"/>
  <c r="AP84" i="3" s="1"/>
  <c r="AW52" i="3" s="1"/>
  <c r="Q85" i="3"/>
  <c r="AE85" i="3"/>
  <c r="P85" i="3"/>
  <c r="AD85" i="3"/>
  <c r="M85" i="3"/>
  <c r="AA85" i="3"/>
  <c r="N85" i="3"/>
  <c r="AB85" i="3"/>
  <c r="R85" i="3"/>
  <c r="AF85" i="3"/>
  <c r="O85" i="3"/>
  <c r="M4" i="6" s="1"/>
  <c r="AC85" i="3"/>
  <c r="E60" i="3"/>
  <c r="E54" i="3"/>
  <c r="E58" i="3"/>
  <c r="E56" i="3"/>
  <c r="A87" i="3"/>
  <c r="I86" i="3"/>
  <c r="J86" i="3"/>
  <c r="K86" i="3"/>
  <c r="H86" i="3"/>
  <c r="C86" i="3"/>
  <c r="G86" i="3"/>
  <c r="F86" i="3"/>
  <c r="G1479" i="6" l="1"/>
  <c r="C1479" i="6"/>
  <c r="H1480" i="6" s="1"/>
  <c r="C713" i="6"/>
  <c r="P713" i="6"/>
  <c r="H714" i="6" s="1"/>
  <c r="BV53" i="3"/>
  <c r="BN53" i="3"/>
  <c r="BR53" i="3"/>
  <c r="BZ53" i="3"/>
  <c r="BR24" i="3" s="1"/>
  <c r="BU53" i="3"/>
  <c r="BM53" i="3"/>
  <c r="BN23" i="3"/>
  <c r="BP53" i="3"/>
  <c r="BX53" i="3"/>
  <c r="BQ53" i="3"/>
  <c r="BY53" i="3"/>
  <c r="BQ24" i="3" s="1"/>
  <c r="BO53" i="3"/>
  <c r="BW53" i="3"/>
  <c r="BO24" i="3" s="1"/>
  <c r="BP23" i="3"/>
  <c r="BR23" i="3"/>
  <c r="BO23" i="3"/>
  <c r="AU53" i="3"/>
  <c r="BB85" i="3"/>
  <c r="Y84" i="3"/>
  <c r="BI85" i="3"/>
  <c r="BP85" i="3" s="1"/>
  <c r="BA25" i="3"/>
  <c r="BJ54" i="3" s="1"/>
  <c r="X84" i="3"/>
  <c r="AZ25" i="3"/>
  <c r="BI54" i="3" s="1"/>
  <c r="AT53" i="3"/>
  <c r="BA85" i="3"/>
  <c r="BH85" i="3" s="1"/>
  <c r="BO85" i="3" s="1"/>
  <c r="AQ53" i="3"/>
  <c r="AX85" i="3"/>
  <c r="BE85" i="3" s="1"/>
  <c r="BL85" i="3" s="1"/>
  <c r="AM85" i="3"/>
  <c r="AU85" i="3" s="1"/>
  <c r="BB53" i="3" s="1"/>
  <c r="V84" i="3"/>
  <c r="AX25" i="3"/>
  <c r="BG54" i="3" s="1"/>
  <c r="U84" i="3"/>
  <c r="AW25" i="3"/>
  <c r="BF54" i="3" s="1"/>
  <c r="BF24" i="3"/>
  <c r="BG23" i="3"/>
  <c r="BE25" i="3"/>
  <c r="BI21" i="3"/>
  <c r="BH22" i="3"/>
  <c r="AP53" i="3"/>
  <c r="AW85" i="3"/>
  <c r="BD85" i="3" s="1"/>
  <c r="BK85" i="3" s="1"/>
  <c r="AI85" i="3"/>
  <c r="AQ85" i="3" s="1"/>
  <c r="AX53" i="3" s="1"/>
  <c r="W84" i="3"/>
  <c r="AY25" i="3"/>
  <c r="BH54" i="3" s="1"/>
  <c r="T84" i="3"/>
  <c r="AV25" i="3"/>
  <c r="BE54" i="3" s="1"/>
  <c r="BD25" i="3"/>
  <c r="AR53" i="3"/>
  <c r="AY85" i="3"/>
  <c r="L4" i="6" s="1"/>
  <c r="AS53" i="3"/>
  <c r="AZ85" i="3"/>
  <c r="BG85" i="3" s="1"/>
  <c r="BN85" i="3" s="1"/>
  <c r="AL85" i="3"/>
  <c r="AT85" i="3" s="1"/>
  <c r="BA53" i="3" s="1"/>
  <c r="M86" i="3"/>
  <c r="AA86" i="3"/>
  <c r="R86" i="3"/>
  <c r="AF86" i="3"/>
  <c r="AM86" i="3" s="1"/>
  <c r="AU86" i="3" s="1"/>
  <c r="BB54" i="3" s="1"/>
  <c r="N86" i="3"/>
  <c r="AB86" i="3"/>
  <c r="O86" i="3"/>
  <c r="AC86" i="3"/>
  <c r="AJ86" i="3" s="1"/>
  <c r="AR86" i="3" s="1"/>
  <c r="AY54" i="3" s="1"/>
  <c r="Q86" i="3"/>
  <c r="AE86" i="3"/>
  <c r="P86" i="3"/>
  <c r="AD86" i="3"/>
  <c r="AK86" i="3" s="1"/>
  <c r="AS86" i="3" s="1"/>
  <c r="AZ54" i="3" s="1"/>
  <c r="H87" i="3"/>
  <c r="I87" i="3"/>
  <c r="J87" i="3"/>
  <c r="K87" i="3"/>
  <c r="AF87" i="3" s="1"/>
  <c r="F87" i="3"/>
  <c r="G87" i="3"/>
  <c r="C87" i="3"/>
  <c r="G1480" i="6" l="1"/>
  <c r="C1480" i="6"/>
  <c r="H1481" i="6" s="1"/>
  <c r="P714" i="6"/>
  <c r="H715" i="6" s="1"/>
  <c r="C714" i="6"/>
  <c r="BQ54" i="3"/>
  <c r="BY54" i="3"/>
  <c r="BQ25" i="3" s="1"/>
  <c r="BP54" i="3"/>
  <c r="BX54" i="3"/>
  <c r="BP25" i="3" s="1"/>
  <c r="BN54" i="3"/>
  <c r="BV54" i="3"/>
  <c r="BN25" i="3" s="1"/>
  <c r="BZ54" i="3"/>
  <c r="BR25" i="3" s="1"/>
  <c r="BR54" i="3"/>
  <c r="BU54" i="3"/>
  <c r="BM54" i="3"/>
  <c r="BM24" i="3"/>
  <c r="BF85" i="3"/>
  <c r="BP24" i="3"/>
  <c r="BN24" i="3"/>
  <c r="AM87" i="3"/>
  <c r="AP54" i="3"/>
  <c r="AW86" i="3"/>
  <c r="BD86" i="3" s="1"/>
  <c r="BK86" i="3" s="1"/>
  <c r="X85" i="3"/>
  <c r="AZ26" i="3"/>
  <c r="BI55" i="3" s="1"/>
  <c r="T85" i="3"/>
  <c r="BD26" i="3"/>
  <c r="AV26" i="3"/>
  <c r="BE55" i="3" s="1"/>
  <c r="AT54" i="3"/>
  <c r="BA86" i="3"/>
  <c r="BH86" i="3" s="1"/>
  <c r="BO86" i="3" s="1"/>
  <c r="AU55" i="3"/>
  <c r="BB87" i="3"/>
  <c r="G7" i="4"/>
  <c r="AR54" i="3"/>
  <c r="AY86" i="3"/>
  <c r="BF86" i="3" s="1"/>
  <c r="BM86" i="3" s="1"/>
  <c r="V85" i="3"/>
  <c r="AX26" i="3"/>
  <c r="BG55" i="3" s="1"/>
  <c r="W85" i="3"/>
  <c r="AY26" i="3"/>
  <c r="BH55" i="3" s="1"/>
  <c r="AH86" i="3"/>
  <c r="AP86" i="3" s="1"/>
  <c r="AW54" i="3" s="1"/>
  <c r="AQ54" i="3"/>
  <c r="AX86" i="3"/>
  <c r="BE86" i="3" s="1"/>
  <c r="BL86" i="3" s="1"/>
  <c r="U85" i="3"/>
  <c r="AW26" i="3"/>
  <c r="BF55" i="3" s="1"/>
  <c r="BG24" i="3"/>
  <c r="BH23" i="3"/>
  <c r="BI22" i="3"/>
  <c r="BE26" i="3"/>
  <c r="BF25" i="3"/>
  <c r="AI86" i="3"/>
  <c r="AQ86" i="3" s="1"/>
  <c r="AX54" i="3" s="1"/>
  <c r="Y85" i="3"/>
  <c r="BA26" i="3"/>
  <c r="BJ55" i="3" s="1"/>
  <c r="AS54" i="3"/>
  <c r="AZ86" i="3"/>
  <c r="BG86" i="3" s="1"/>
  <c r="BN86" i="3" s="1"/>
  <c r="AU54" i="3"/>
  <c r="BB86" i="3"/>
  <c r="BI86" i="3" s="1"/>
  <c r="BP86" i="3" s="1"/>
  <c r="AL86" i="3"/>
  <c r="AT86" i="3" s="1"/>
  <c r="BA54" i="3" s="1"/>
  <c r="O87" i="3"/>
  <c r="AC87" i="3"/>
  <c r="AJ87" i="3" s="1"/>
  <c r="AR87" i="3" s="1"/>
  <c r="AY55" i="3" s="1"/>
  <c r="Q87" i="3"/>
  <c r="AE87" i="3"/>
  <c r="P87" i="3"/>
  <c r="AD87" i="3"/>
  <c r="N87" i="3"/>
  <c r="AB87" i="3"/>
  <c r="AI87" i="3" s="1"/>
  <c r="AQ87" i="3" s="1"/>
  <c r="AX55" i="3" s="1"/>
  <c r="M87" i="3"/>
  <c r="AA87" i="3"/>
  <c r="AH87" i="3" s="1"/>
  <c r="AP87" i="3" s="1"/>
  <c r="AW55" i="3" s="1"/>
  <c r="G89" i="3"/>
  <c r="G90" i="3" s="1"/>
  <c r="G11" i="4" s="1"/>
  <c r="L32" i="4" s="1"/>
  <c r="R87" i="3"/>
  <c r="G1481" i="6" l="1"/>
  <c r="C1481" i="6"/>
  <c r="H1482" i="6" s="1"/>
  <c r="P715" i="6"/>
  <c r="H716" i="6" s="1"/>
  <c r="C715" i="6"/>
  <c r="BO55" i="3"/>
  <c r="BW55" i="3"/>
  <c r="BO26" i="3" s="1"/>
  <c r="BN55" i="3"/>
  <c r="BV55" i="3"/>
  <c r="BN26" i="3" s="1"/>
  <c r="BM85" i="3"/>
  <c r="N4" i="6"/>
  <c r="BZ55" i="3"/>
  <c r="BR26" i="3" s="1"/>
  <c r="BR55" i="3"/>
  <c r="BP55" i="3"/>
  <c r="BX55" i="3"/>
  <c r="BP26" i="3" s="1"/>
  <c r="BM55" i="3"/>
  <c r="BU55" i="3"/>
  <c r="BM26" i="3" s="1"/>
  <c r="BY55" i="3"/>
  <c r="BQ55" i="3"/>
  <c r="BM25" i="3"/>
  <c r="AS55" i="3"/>
  <c r="AZ87" i="3"/>
  <c r="AK87" i="3"/>
  <c r="AS87" i="3" s="1"/>
  <c r="AZ55" i="3" s="1"/>
  <c r="W86" i="3"/>
  <c r="BG87" i="3"/>
  <c r="BN87" i="3" s="1"/>
  <c r="AY27" i="3"/>
  <c r="BH56" i="3" s="1"/>
  <c r="AU87" i="3"/>
  <c r="AT55" i="3"/>
  <c r="BA87" i="3"/>
  <c r="X86" i="3"/>
  <c r="BH87" i="3"/>
  <c r="BO87" i="3" s="1"/>
  <c r="AZ27" i="3"/>
  <c r="BI56" i="3" s="1"/>
  <c r="AQ55" i="3"/>
  <c r="AX87" i="3"/>
  <c r="BE87" i="3" s="1"/>
  <c r="BL87" i="3" s="1"/>
  <c r="U86" i="3"/>
  <c r="AW27" i="3"/>
  <c r="BF56" i="3" s="1"/>
  <c r="BI23" i="3"/>
  <c r="BE27" i="3"/>
  <c r="BG25" i="3"/>
  <c r="BH24" i="3"/>
  <c r="BF26" i="3"/>
  <c r="BI87" i="3"/>
  <c r="BA27" i="3"/>
  <c r="BJ56" i="3" s="1"/>
  <c r="AB89" i="3"/>
  <c r="AP55" i="3"/>
  <c r="AW87" i="3"/>
  <c r="BD87" i="3" s="1"/>
  <c r="BK87" i="3" s="1"/>
  <c r="AR55" i="3"/>
  <c r="AY87" i="3"/>
  <c r="T86" i="3"/>
  <c r="AV27" i="3"/>
  <c r="BE56" i="3" s="1"/>
  <c r="BD27" i="3"/>
  <c r="V87" i="3"/>
  <c r="BF87" i="3"/>
  <c r="BM87" i="3" s="1"/>
  <c r="AX27" i="3"/>
  <c r="BG56" i="3" s="1"/>
  <c r="AL87" i="3"/>
  <c r="AT87" i="3" s="1"/>
  <c r="BA55" i="3" s="1"/>
  <c r="W87" i="3"/>
  <c r="V86" i="3"/>
  <c r="T87" i="3"/>
  <c r="U87" i="3"/>
  <c r="G19" i="4"/>
  <c r="G23" i="4"/>
  <c r="M18" i="4" s="1"/>
  <c r="M13" i="4"/>
  <c r="G20" i="4"/>
  <c r="X87" i="3"/>
  <c r="Y86" i="3"/>
  <c r="Y87" i="3"/>
  <c r="N90" i="3"/>
  <c r="N89" i="3"/>
  <c r="G1482" i="6" l="1"/>
  <c r="C1482" i="6"/>
  <c r="H1483" i="6" s="1"/>
  <c r="P716" i="6"/>
  <c r="H717" i="6" s="1"/>
  <c r="C716" i="6"/>
  <c r="BY56" i="3"/>
  <c r="BQ56" i="3"/>
  <c r="BM56" i="3"/>
  <c r="BU56" i="3"/>
  <c r="BM27" i="3" s="1"/>
  <c r="BP56" i="3"/>
  <c r="BX56" i="3"/>
  <c r="BP27" i="3" s="1"/>
  <c r="BO56" i="3"/>
  <c r="BW56" i="3"/>
  <c r="BQ26" i="3"/>
  <c r="BO54" i="3"/>
  <c r="BW54" i="3"/>
  <c r="AI89" i="3"/>
  <c r="BN56" i="3"/>
  <c r="BV56" i="3"/>
  <c r="BN27" i="3" s="1"/>
  <c r="AI90" i="3"/>
  <c r="AX90" i="3"/>
  <c r="AX89" i="3"/>
  <c r="BI25" i="3"/>
  <c r="BH26" i="3"/>
  <c r="BG27" i="3"/>
  <c r="BP87" i="3"/>
  <c r="BE89" i="3"/>
  <c r="BE90" i="3"/>
  <c r="G13" i="4"/>
  <c r="BI26" i="3"/>
  <c r="BH27" i="3"/>
  <c r="BB55" i="3"/>
  <c r="AQ89" i="3"/>
  <c r="G1483" i="6" l="1"/>
  <c r="C1483" i="6"/>
  <c r="H1484" i="6" s="1"/>
  <c r="C717" i="6"/>
  <c r="P717" i="6"/>
  <c r="H718" i="6" s="1"/>
  <c r="BO27" i="3"/>
  <c r="BZ56" i="3"/>
  <c r="BR56" i="3"/>
  <c r="BM58" i="3" s="1"/>
  <c r="BO25" i="3"/>
  <c r="BQ27" i="3"/>
  <c r="BL89" i="3"/>
  <c r="BL90" i="3"/>
  <c r="G1484" i="6" l="1"/>
  <c r="C1484" i="6"/>
  <c r="H1485" i="6" s="1"/>
  <c r="C718" i="6"/>
  <c r="P718" i="6"/>
  <c r="H719" i="6" s="1"/>
  <c r="BR27" i="3"/>
  <c r="BU58" i="3"/>
  <c r="G1485" i="6" l="1"/>
  <c r="C1485" i="6"/>
  <c r="H1486" i="6" s="1"/>
  <c r="C719" i="6"/>
  <c r="P719" i="6"/>
  <c r="H720" i="6" s="1"/>
  <c r="G1486" i="6" l="1"/>
  <c r="C1486" i="6"/>
  <c r="H1487" i="6" s="1"/>
  <c r="C720" i="6"/>
  <c r="P720" i="6"/>
  <c r="H721" i="6" s="1"/>
  <c r="G1487" i="6" l="1"/>
  <c r="C1487" i="6"/>
  <c r="H1488" i="6" s="1"/>
  <c r="C721" i="6"/>
  <c r="P721" i="6"/>
  <c r="H722" i="6" s="1"/>
  <c r="G1488" i="6" l="1"/>
  <c r="C1488" i="6"/>
  <c r="H1489" i="6" s="1"/>
  <c r="P722" i="6"/>
  <c r="H723" i="6" s="1"/>
  <c r="C722" i="6"/>
  <c r="G1489" i="6" l="1"/>
  <c r="C1489" i="6"/>
  <c r="H1490" i="6" s="1"/>
  <c r="P723" i="6"/>
  <c r="H724" i="6" s="1"/>
  <c r="C723" i="6"/>
  <c r="G1490" i="6" l="1"/>
  <c r="C1490" i="6"/>
  <c r="H1491" i="6" s="1"/>
  <c r="P724" i="6"/>
  <c r="H725" i="6" s="1"/>
  <c r="C724" i="6"/>
  <c r="G1491" i="6" l="1"/>
  <c r="C1491" i="6"/>
  <c r="H1492" i="6" s="1"/>
  <c r="C725" i="6"/>
  <c r="P725" i="6"/>
  <c r="H726" i="6" s="1"/>
  <c r="G1492" i="6" l="1"/>
  <c r="C1492" i="6"/>
  <c r="H1493" i="6" s="1"/>
  <c r="C726" i="6"/>
  <c r="P726" i="6"/>
  <c r="H727" i="6" s="1"/>
  <c r="G1493" i="6" l="1"/>
  <c r="C1493" i="6"/>
  <c r="H1494" i="6" s="1"/>
  <c r="C727" i="6"/>
  <c r="P727" i="6"/>
  <c r="H728" i="6" s="1"/>
  <c r="G1494" i="6" l="1"/>
  <c r="C1494" i="6"/>
  <c r="H1495" i="6" s="1"/>
  <c r="P728" i="6"/>
  <c r="H729" i="6" s="1"/>
  <c r="C728" i="6"/>
  <c r="G1495" i="6" l="1"/>
  <c r="C1495" i="6"/>
  <c r="H1496" i="6" s="1"/>
  <c r="C729" i="6"/>
  <c r="P729" i="6"/>
  <c r="H730" i="6" s="1"/>
  <c r="G1496" i="6" l="1"/>
  <c r="C1496" i="6"/>
  <c r="H1497" i="6" s="1"/>
  <c r="P730" i="6"/>
  <c r="H731" i="6" s="1"/>
  <c r="C730" i="6"/>
  <c r="G1497" i="6" l="1"/>
  <c r="C1497" i="6"/>
  <c r="H1498" i="6" s="1"/>
  <c r="P731" i="6"/>
  <c r="H732" i="6" s="1"/>
  <c r="C731" i="6"/>
  <c r="G1498" i="6" l="1"/>
  <c r="C1498" i="6"/>
  <c r="H1499" i="6" s="1"/>
  <c r="P732" i="6"/>
  <c r="H733" i="6" s="1"/>
  <c r="C732" i="6"/>
  <c r="G1499" i="6" l="1"/>
  <c r="C1499" i="6"/>
  <c r="H1500" i="6" s="1"/>
  <c r="C733" i="6"/>
  <c r="P733" i="6"/>
  <c r="H734" i="6" s="1"/>
  <c r="G1500" i="6" l="1"/>
  <c r="C1500" i="6"/>
  <c r="H1501" i="6" s="1"/>
  <c r="C734" i="6"/>
  <c r="P734" i="6"/>
  <c r="H735" i="6" s="1"/>
  <c r="G1501" i="6" l="1"/>
  <c r="C1501" i="6"/>
  <c r="H1502" i="6" s="1"/>
  <c r="C735" i="6"/>
  <c r="P735" i="6"/>
  <c r="H736" i="6" s="1"/>
  <c r="G1502" i="6" l="1"/>
  <c r="C1502" i="6"/>
  <c r="H1503" i="6" s="1"/>
  <c r="H737" i="6"/>
  <c r="P736" i="6"/>
  <c r="C736" i="6"/>
  <c r="G1503" i="6" l="1"/>
  <c r="C1503" i="6"/>
  <c r="H1504" i="6" s="1"/>
  <c r="C737" i="6"/>
  <c r="P737" i="6"/>
  <c r="H738" i="6" s="1"/>
  <c r="G1504" i="6" l="1"/>
  <c r="C1504" i="6"/>
  <c r="H1505" i="6" s="1"/>
  <c r="P738" i="6"/>
  <c r="H739" i="6" s="1"/>
  <c r="C738" i="6"/>
  <c r="G1505" i="6" l="1"/>
  <c r="C1505" i="6"/>
  <c r="H1506" i="6" s="1"/>
  <c r="P739" i="6"/>
  <c r="H740" i="6" s="1"/>
  <c r="C739" i="6"/>
  <c r="G1506" i="6" l="1"/>
  <c r="C1506" i="6"/>
  <c r="H1507" i="6" s="1"/>
  <c r="P740" i="6"/>
  <c r="H741" i="6" s="1"/>
  <c r="C740" i="6"/>
  <c r="G1507" i="6" l="1"/>
  <c r="C1507" i="6"/>
  <c r="H1508" i="6" s="1"/>
  <c r="C741" i="6"/>
  <c r="P741" i="6"/>
  <c r="H742" i="6" s="1"/>
  <c r="G1508" i="6" l="1"/>
  <c r="C1508" i="6"/>
  <c r="H1509" i="6" s="1"/>
  <c r="C742" i="6"/>
  <c r="P742" i="6"/>
  <c r="H743" i="6" s="1"/>
  <c r="G1509" i="6" l="1"/>
  <c r="C1509" i="6"/>
  <c r="H1510" i="6" s="1"/>
  <c r="C743" i="6"/>
  <c r="P743" i="6"/>
  <c r="H744" i="6" s="1"/>
  <c r="G1510" i="6" l="1"/>
  <c r="C1510" i="6"/>
  <c r="H1511" i="6" s="1"/>
  <c r="C744" i="6"/>
  <c r="P744" i="6"/>
  <c r="H745" i="6" s="1"/>
  <c r="G1511" i="6" l="1"/>
  <c r="C1511" i="6"/>
  <c r="H1512" i="6" s="1"/>
  <c r="C745" i="6"/>
  <c r="P745" i="6"/>
  <c r="H746" i="6" s="1"/>
  <c r="G1512" i="6" l="1"/>
  <c r="C1512" i="6"/>
  <c r="H1513" i="6" s="1"/>
  <c r="P746" i="6"/>
  <c r="H747" i="6" s="1"/>
  <c r="C746" i="6"/>
  <c r="G1513" i="6" l="1"/>
  <c r="C1513" i="6"/>
  <c r="H1514" i="6" s="1"/>
  <c r="P747" i="6"/>
  <c r="H748" i="6" s="1"/>
  <c r="C747" i="6"/>
  <c r="G1514" i="6" l="1"/>
  <c r="C1514" i="6"/>
  <c r="H1515" i="6" s="1"/>
  <c r="P748" i="6"/>
  <c r="H749" i="6" s="1"/>
  <c r="C748" i="6"/>
  <c r="G1515" i="6" l="1"/>
  <c r="C1515" i="6"/>
  <c r="H1516" i="6" s="1"/>
  <c r="C749" i="6"/>
  <c r="P749" i="6"/>
  <c r="H750" i="6" s="1"/>
  <c r="G1516" i="6" l="1"/>
  <c r="C1516" i="6"/>
  <c r="H1517" i="6" s="1"/>
  <c r="C750" i="6"/>
  <c r="P750" i="6"/>
  <c r="H751" i="6" s="1"/>
  <c r="G1517" i="6" l="1"/>
  <c r="C1517" i="6"/>
  <c r="H1518" i="6" s="1"/>
  <c r="C751" i="6"/>
  <c r="P751" i="6"/>
  <c r="H752" i="6" s="1"/>
  <c r="G1518" i="6" l="1"/>
  <c r="C1518" i="6"/>
  <c r="H1519" i="6" s="1"/>
  <c r="C752" i="6"/>
  <c r="P752" i="6"/>
  <c r="H753" i="6" s="1"/>
  <c r="G1519" i="6" l="1"/>
  <c r="C1519" i="6"/>
  <c r="H1520" i="6" s="1"/>
  <c r="C753" i="6"/>
  <c r="P753" i="6"/>
  <c r="H754" i="6" s="1"/>
  <c r="G1520" i="6" l="1"/>
  <c r="C1520" i="6"/>
  <c r="H1521" i="6" s="1"/>
  <c r="P754" i="6"/>
  <c r="H755" i="6" s="1"/>
  <c r="C754" i="6"/>
  <c r="G1521" i="6" l="1"/>
  <c r="C1521" i="6"/>
  <c r="H1522" i="6" s="1"/>
  <c r="P755" i="6"/>
  <c r="H756" i="6" s="1"/>
  <c r="C755" i="6"/>
  <c r="G1522" i="6" l="1"/>
  <c r="C1522" i="6"/>
  <c r="H1523" i="6" s="1"/>
  <c r="P756" i="6"/>
  <c r="H757" i="6" s="1"/>
  <c r="C756" i="6"/>
  <c r="G1523" i="6" l="1"/>
  <c r="C1523" i="6"/>
  <c r="H1524" i="6" s="1"/>
  <c r="C757" i="6"/>
  <c r="P757" i="6"/>
  <c r="H758" i="6" s="1"/>
  <c r="G1524" i="6" l="1"/>
  <c r="C1524" i="6"/>
  <c r="H1525" i="6" s="1"/>
  <c r="C758" i="6"/>
  <c r="P758" i="6"/>
  <c r="H759" i="6" s="1"/>
  <c r="G1525" i="6" l="1"/>
  <c r="C1525" i="6"/>
  <c r="H1526" i="6" s="1"/>
  <c r="C759" i="6"/>
  <c r="P759" i="6"/>
  <c r="H760" i="6" s="1"/>
  <c r="G1526" i="6" l="1"/>
  <c r="C1526" i="6"/>
  <c r="H1527" i="6" s="1"/>
  <c r="P760" i="6"/>
  <c r="H761" i="6" s="1"/>
  <c r="C760" i="6"/>
  <c r="G1527" i="6" l="1"/>
  <c r="C1527" i="6"/>
  <c r="H1528" i="6" s="1"/>
  <c r="C761" i="6"/>
  <c r="P761" i="6"/>
  <c r="H762" i="6" s="1"/>
  <c r="G1528" i="6" l="1"/>
  <c r="C1528" i="6"/>
  <c r="H1529" i="6" s="1"/>
  <c r="P762" i="6"/>
  <c r="H763" i="6" s="1"/>
  <c r="C762" i="6"/>
  <c r="G1529" i="6" l="1"/>
  <c r="C1529" i="6"/>
  <c r="H1530" i="6" s="1"/>
  <c r="P763" i="6"/>
  <c r="H764" i="6" s="1"/>
  <c r="C763" i="6"/>
  <c r="G1530" i="6" l="1"/>
  <c r="C1530" i="6"/>
  <c r="H1531" i="6" s="1"/>
  <c r="P764" i="6"/>
  <c r="H765" i="6" s="1"/>
  <c r="C764" i="6"/>
  <c r="G1531" i="6" l="1"/>
  <c r="C1531" i="6"/>
  <c r="H1532" i="6" s="1"/>
  <c r="C765" i="6"/>
  <c r="P765" i="6"/>
  <c r="H766" i="6" s="1"/>
  <c r="G1532" i="6" l="1"/>
  <c r="C1532" i="6"/>
  <c r="H1533" i="6" s="1"/>
  <c r="C766" i="6"/>
  <c r="P766" i="6"/>
  <c r="H767" i="6" s="1"/>
  <c r="G1533" i="6" l="1"/>
  <c r="C1533" i="6"/>
  <c r="H1534" i="6" s="1"/>
  <c r="C767" i="6"/>
  <c r="P767" i="6"/>
  <c r="H768" i="6" s="1"/>
  <c r="G1534" i="6" l="1"/>
  <c r="C1534" i="6"/>
  <c r="H1535" i="6" s="1"/>
  <c r="P768" i="6"/>
  <c r="H769" i="6" s="1"/>
  <c r="C768" i="6"/>
  <c r="G1535" i="6" l="1"/>
  <c r="C1535" i="6"/>
  <c r="H1536" i="6" s="1"/>
  <c r="C769" i="6"/>
  <c r="P769" i="6"/>
  <c r="H770" i="6" s="1"/>
  <c r="G1536" i="6" l="1"/>
  <c r="C1536" i="6"/>
  <c r="H1537" i="6" s="1"/>
  <c r="P770" i="6"/>
  <c r="H771" i="6" s="1"/>
  <c r="C770" i="6"/>
  <c r="G1537" i="6" l="1"/>
  <c r="C1537" i="6"/>
  <c r="H1538" i="6" s="1"/>
  <c r="P771" i="6"/>
  <c r="H772" i="6" s="1"/>
  <c r="C771" i="6"/>
  <c r="G1538" i="6" l="1"/>
  <c r="C1538" i="6"/>
  <c r="H1539" i="6" s="1"/>
  <c r="P772" i="6"/>
  <c r="H773" i="6" s="1"/>
  <c r="C772" i="6"/>
  <c r="G1539" i="6" l="1"/>
  <c r="C1539" i="6"/>
  <c r="H1540" i="6" s="1"/>
  <c r="C773" i="6"/>
  <c r="P773" i="6"/>
  <c r="H774" i="6" s="1"/>
  <c r="G1540" i="6" l="1"/>
  <c r="C1540" i="6"/>
  <c r="H1541" i="6" s="1"/>
  <c r="C774" i="6"/>
  <c r="P774" i="6"/>
  <c r="H775" i="6" s="1"/>
  <c r="G1541" i="6" l="1"/>
  <c r="C1541" i="6"/>
  <c r="H1542" i="6" s="1"/>
  <c r="C775" i="6"/>
  <c r="P775" i="6"/>
  <c r="H776" i="6" s="1"/>
  <c r="G1542" i="6" l="1"/>
  <c r="C1542" i="6"/>
  <c r="H1543" i="6" s="1"/>
  <c r="P776" i="6"/>
  <c r="H777" i="6" s="1"/>
  <c r="C776" i="6"/>
  <c r="G1543" i="6" l="1"/>
  <c r="C1543" i="6"/>
  <c r="H1544" i="6" s="1"/>
  <c r="C777" i="6"/>
  <c r="P777" i="6"/>
  <c r="H778" i="6" s="1"/>
  <c r="G1544" i="6" l="1"/>
  <c r="C1544" i="6"/>
  <c r="H1545" i="6" s="1"/>
  <c r="P778" i="6"/>
  <c r="H779" i="6" s="1"/>
  <c r="C778" i="6"/>
  <c r="G1545" i="6" l="1"/>
  <c r="C1545" i="6"/>
  <c r="H1546" i="6" s="1"/>
  <c r="P779" i="6"/>
  <c r="H780" i="6" s="1"/>
  <c r="C779" i="6"/>
  <c r="G1546" i="6" l="1"/>
  <c r="C1546" i="6"/>
  <c r="H1547" i="6" s="1"/>
  <c r="P780" i="6"/>
  <c r="H781" i="6" s="1"/>
  <c r="C780" i="6"/>
  <c r="G1547" i="6" l="1"/>
  <c r="C1547" i="6"/>
  <c r="H1548" i="6" s="1"/>
  <c r="C781" i="6"/>
  <c r="P781" i="6"/>
  <c r="H782" i="6" s="1"/>
  <c r="G1548" i="6" l="1"/>
  <c r="C1548" i="6"/>
  <c r="H1549" i="6" s="1"/>
  <c r="C782" i="6"/>
  <c r="P782" i="6"/>
  <c r="H783" i="6" s="1"/>
  <c r="G1549" i="6" l="1"/>
  <c r="C1549" i="6"/>
  <c r="H1550" i="6" s="1"/>
  <c r="C783" i="6"/>
  <c r="P783" i="6"/>
  <c r="H784" i="6" s="1"/>
  <c r="G1550" i="6" l="1"/>
  <c r="C1550" i="6"/>
  <c r="H1551" i="6" s="1"/>
  <c r="C784" i="6"/>
  <c r="P784" i="6"/>
  <c r="H785" i="6" s="1"/>
  <c r="G1551" i="6" l="1"/>
  <c r="C1551" i="6"/>
  <c r="H1552" i="6" s="1"/>
  <c r="C785" i="6"/>
  <c r="P785" i="6"/>
  <c r="H786" i="6" s="1"/>
  <c r="G1552" i="6" l="1"/>
  <c r="C1552" i="6"/>
  <c r="H1553" i="6" s="1"/>
  <c r="P786" i="6"/>
  <c r="H787" i="6" s="1"/>
  <c r="C786" i="6"/>
  <c r="G1553" i="6" l="1"/>
  <c r="C1553" i="6"/>
  <c r="H1554" i="6" s="1"/>
  <c r="P787" i="6"/>
  <c r="H788" i="6" s="1"/>
  <c r="C787" i="6"/>
  <c r="G1554" i="6" l="1"/>
  <c r="C1554" i="6"/>
  <c r="H1555" i="6" s="1"/>
  <c r="P788" i="6"/>
  <c r="H789" i="6" s="1"/>
  <c r="C788" i="6"/>
  <c r="G1555" i="6" l="1"/>
  <c r="C1555" i="6"/>
  <c r="H1556" i="6" s="1"/>
  <c r="C789" i="6"/>
  <c r="P789" i="6"/>
  <c r="H790" i="6" s="1"/>
  <c r="G1556" i="6" l="1"/>
  <c r="C1556" i="6"/>
  <c r="H1557" i="6" s="1"/>
  <c r="C790" i="6"/>
  <c r="P790" i="6"/>
  <c r="H791" i="6" s="1"/>
  <c r="G1557" i="6" l="1"/>
  <c r="C1557" i="6"/>
  <c r="H1558" i="6" s="1"/>
  <c r="C791" i="6"/>
  <c r="P791" i="6"/>
  <c r="H792" i="6" s="1"/>
  <c r="G1558" i="6" l="1"/>
  <c r="C1558" i="6"/>
  <c r="H1559" i="6" s="1"/>
  <c r="P792" i="6"/>
  <c r="H793" i="6" s="1"/>
  <c r="C792" i="6"/>
  <c r="G1559" i="6" l="1"/>
  <c r="C1559" i="6"/>
  <c r="H1560" i="6" s="1"/>
  <c r="C793" i="6"/>
  <c r="P793" i="6"/>
  <c r="H794" i="6" s="1"/>
  <c r="G1560" i="6" l="1"/>
  <c r="C1560" i="6"/>
  <c r="H1561" i="6" s="1"/>
  <c r="P794" i="6"/>
  <c r="H795" i="6" s="1"/>
  <c r="C794" i="6"/>
  <c r="G1561" i="6" l="1"/>
  <c r="C1561" i="6"/>
  <c r="H1562" i="6" s="1"/>
  <c r="P795" i="6"/>
  <c r="H796" i="6" s="1"/>
  <c r="C795" i="6"/>
  <c r="G1562" i="6" l="1"/>
  <c r="C1562" i="6"/>
  <c r="H1563" i="6" s="1"/>
  <c r="P796" i="6"/>
  <c r="H797" i="6" s="1"/>
  <c r="C796" i="6"/>
  <c r="G1563" i="6" l="1"/>
  <c r="C1563" i="6"/>
  <c r="H1564" i="6" s="1"/>
  <c r="H798" i="6"/>
  <c r="C797" i="6"/>
  <c r="P797" i="6"/>
  <c r="G1564" i="6" l="1"/>
  <c r="C1564" i="6"/>
  <c r="H1565" i="6" s="1"/>
  <c r="C798" i="6"/>
  <c r="P798" i="6"/>
  <c r="H799" i="6" s="1"/>
  <c r="G1565" i="6" l="1"/>
  <c r="C1565" i="6"/>
  <c r="H1566" i="6" s="1"/>
  <c r="C799" i="6"/>
  <c r="P799" i="6"/>
  <c r="H800" i="6" s="1"/>
  <c r="G1566" i="6" l="1"/>
  <c r="C1566" i="6"/>
  <c r="H1567" i="6" s="1"/>
  <c r="P800" i="6"/>
  <c r="H801" i="6" s="1"/>
  <c r="C800" i="6"/>
  <c r="G1567" i="6" l="1"/>
  <c r="C1567" i="6"/>
  <c r="H1568" i="6" s="1"/>
  <c r="C801" i="6"/>
  <c r="P801" i="6"/>
  <c r="H802" i="6" s="1"/>
  <c r="G1568" i="6" l="1"/>
  <c r="C1568" i="6"/>
  <c r="H1569" i="6" s="1"/>
  <c r="P802" i="6"/>
  <c r="H803" i="6" s="1"/>
  <c r="C802" i="6"/>
  <c r="G1569" i="6" l="1"/>
  <c r="C1569" i="6"/>
  <c r="H1570" i="6" s="1"/>
  <c r="P803" i="6"/>
  <c r="C803" i="6"/>
  <c r="G1570" i="6" l="1"/>
  <c r="C1570" i="6"/>
  <c r="H1571" i="6" s="1"/>
  <c r="P804" i="6"/>
  <c r="C804" i="6"/>
  <c r="G1571" i="6" l="1"/>
  <c r="C1571" i="6"/>
  <c r="H1572" i="6" s="1"/>
  <c r="C805" i="6"/>
  <c r="P805" i="6"/>
  <c r="G1572" i="6" l="1"/>
  <c r="C1572" i="6"/>
  <c r="H1573" i="6" s="1"/>
  <c r="C806" i="6"/>
  <c r="P806" i="6"/>
  <c r="G1573" i="6" l="1"/>
  <c r="C1573" i="6"/>
  <c r="H1574" i="6" s="1"/>
  <c r="C807" i="6"/>
  <c r="P807" i="6"/>
  <c r="G1574" i="6" l="1"/>
  <c r="C1574" i="6"/>
  <c r="H1575" i="6" s="1"/>
  <c r="C808" i="6"/>
  <c r="P808" i="6"/>
  <c r="G1575" i="6" l="1"/>
  <c r="C1575" i="6"/>
  <c r="H1576" i="6" s="1"/>
  <c r="G1576" i="6" l="1"/>
  <c r="C1576" i="6"/>
  <c r="H1577" i="6" s="1"/>
  <c r="G1577" i="6" l="1"/>
  <c r="C1577" i="6"/>
  <c r="H1578" i="6" s="1"/>
  <c r="P811" i="6"/>
  <c r="H810" i="6" s="1"/>
  <c r="C811" i="6"/>
  <c r="G1578" i="6" l="1"/>
  <c r="C1578" i="6"/>
  <c r="H1579" i="6" s="1"/>
  <c r="P810" i="6"/>
  <c r="H809" i="6" s="1"/>
  <c r="C810" i="6"/>
  <c r="G1579" i="6" l="1"/>
  <c r="C1579" i="6"/>
  <c r="H1580" i="6" s="1"/>
  <c r="C809" i="6"/>
  <c r="P809" i="6"/>
  <c r="G1580" i="6" l="1"/>
  <c r="C1580" i="6"/>
  <c r="H1581" i="6" s="1"/>
  <c r="G1581" i="6" l="1"/>
  <c r="C1581" i="6"/>
  <c r="H1582" i="6" s="1"/>
  <c r="G1582" i="6" l="1"/>
  <c r="C1582" i="6"/>
  <c r="H1583" i="6" s="1"/>
  <c r="G1583" i="6" l="1"/>
  <c r="C1583" i="6"/>
  <c r="H1584" i="6" s="1"/>
  <c r="G1584" i="6" l="1"/>
  <c r="C1584" i="6"/>
  <c r="H1585" i="6" s="1"/>
  <c r="G1585" i="6" l="1"/>
  <c r="C1585" i="6"/>
  <c r="H1586" i="6" s="1"/>
  <c r="G1586" i="6" l="1"/>
  <c r="C1586" i="6"/>
  <c r="H1587" i="6" s="1"/>
  <c r="G1587" i="6" l="1"/>
  <c r="C1587" i="6"/>
  <c r="H1588" i="6" s="1"/>
  <c r="G1588" i="6" l="1"/>
  <c r="C1588" i="6"/>
  <c r="H1589" i="6" s="1"/>
  <c r="G1589" i="6" l="1"/>
  <c r="C1589" i="6"/>
  <c r="H1590" i="6" s="1"/>
  <c r="G1590" i="6" l="1"/>
  <c r="C1590" i="6"/>
  <c r="H1591" i="6" s="1"/>
  <c r="G1591" i="6" l="1"/>
  <c r="C1591" i="6"/>
  <c r="H1592" i="6" s="1"/>
  <c r="G1592" i="6" l="1"/>
  <c r="C1592" i="6"/>
  <c r="H1593" i="6" s="1"/>
  <c r="G1593" i="6" l="1"/>
  <c r="C1593" i="6"/>
  <c r="H1594" i="6" s="1"/>
  <c r="G1594" i="6" l="1"/>
  <c r="C1594" i="6"/>
  <c r="H1595" i="6" s="1"/>
  <c r="G1595" i="6" l="1"/>
  <c r="C1595" i="6"/>
  <c r="H1596" i="6" s="1"/>
  <c r="G1596" i="6" l="1"/>
  <c r="C1596" i="6"/>
  <c r="H1597" i="6" s="1"/>
  <c r="G1597" i="6" l="1"/>
  <c r="C1597" i="6"/>
  <c r="H1598" i="6" s="1"/>
  <c r="G1598" i="6" l="1"/>
  <c r="C1598" i="6"/>
  <c r="H1599" i="6" s="1"/>
  <c r="G1599" i="6" l="1"/>
  <c r="C1599" i="6"/>
  <c r="H1600" i="6" s="1"/>
  <c r="G1600" i="6" l="1"/>
  <c r="C1600" i="6"/>
  <c r="H1601" i="6" s="1"/>
  <c r="G1601" i="6" l="1"/>
  <c r="C1601" i="6"/>
  <c r="H1602" i="6" s="1"/>
  <c r="G1602" i="6" l="1"/>
  <c r="C1602" i="6"/>
  <c r="H1603" i="6" s="1"/>
  <c r="G1603" i="6" l="1"/>
  <c r="C1603" i="6"/>
  <c r="H1604" i="6" s="1"/>
  <c r="G1604" i="6" l="1"/>
  <c r="C1604" i="6"/>
  <c r="H1605" i="6" s="1"/>
  <c r="P838" i="6"/>
  <c r="H837" i="6" s="1"/>
  <c r="C838" i="6"/>
  <c r="G1605" i="6" l="1"/>
  <c r="C1605" i="6"/>
  <c r="H1606" i="6" s="1"/>
  <c r="C837" i="6"/>
  <c r="P837" i="6"/>
  <c r="H836" i="6" s="1"/>
  <c r="G1606" i="6" l="1"/>
  <c r="C1606" i="6"/>
  <c r="H1607" i="6" s="1"/>
  <c r="C836" i="6"/>
  <c r="P836" i="6"/>
  <c r="H835" i="6" s="1"/>
  <c r="G1607" i="6" l="1"/>
  <c r="C1607" i="6"/>
  <c r="H1608" i="6" s="1"/>
  <c r="C835" i="6"/>
  <c r="P835" i="6"/>
  <c r="H834" i="6" s="1"/>
  <c r="G1608" i="6" l="1"/>
  <c r="C1608" i="6"/>
  <c r="H1609" i="6" s="1"/>
  <c r="P834" i="6"/>
  <c r="H833" i="6" s="1"/>
  <c r="C834" i="6"/>
  <c r="G1609" i="6" l="1"/>
  <c r="C1609" i="6"/>
  <c r="H1610" i="6" s="1"/>
  <c r="P833" i="6"/>
  <c r="H832" i="6" s="1"/>
  <c r="C833" i="6"/>
  <c r="G1610" i="6" l="1"/>
  <c r="C1610" i="6"/>
  <c r="H1611" i="6" s="1"/>
  <c r="P832" i="6"/>
  <c r="H831" i="6" s="1"/>
  <c r="C832" i="6"/>
  <c r="G1611" i="6" l="1"/>
  <c r="C1611" i="6"/>
  <c r="H1612" i="6" s="1"/>
  <c r="P831" i="6"/>
  <c r="H830" i="6" s="1"/>
  <c r="C831" i="6"/>
  <c r="G1612" i="6" l="1"/>
  <c r="C1612" i="6"/>
  <c r="H1613" i="6" s="1"/>
  <c r="P830" i="6"/>
  <c r="H829" i="6" s="1"/>
  <c r="C830" i="6"/>
  <c r="G1613" i="6" l="1"/>
  <c r="C1613" i="6"/>
  <c r="H1614" i="6" s="1"/>
  <c r="C829" i="6"/>
  <c r="P829" i="6"/>
  <c r="H828" i="6" s="1"/>
  <c r="G1614" i="6" l="1"/>
  <c r="C1614" i="6"/>
  <c r="H1615" i="6" s="1"/>
  <c r="C828" i="6"/>
  <c r="P828" i="6"/>
  <c r="H827" i="6" s="1"/>
  <c r="G1615" i="6" l="1"/>
  <c r="C1615" i="6"/>
  <c r="H1616" i="6" s="1"/>
  <c r="C827" i="6"/>
  <c r="P827" i="6"/>
  <c r="H826" i="6" s="1"/>
  <c r="G1616" i="6" l="1"/>
  <c r="C1616" i="6"/>
  <c r="H1617" i="6" s="1"/>
  <c r="P826" i="6"/>
  <c r="H825" i="6" s="1"/>
  <c r="C826" i="6"/>
  <c r="G1617" i="6" l="1"/>
  <c r="C1617" i="6"/>
  <c r="H1618" i="6" s="1"/>
  <c r="P825" i="6"/>
  <c r="H824" i="6" s="1"/>
  <c r="C825" i="6"/>
  <c r="G1618" i="6" l="1"/>
  <c r="C1618" i="6"/>
  <c r="H1619" i="6" s="1"/>
  <c r="P824" i="6"/>
  <c r="H823" i="6" s="1"/>
  <c r="C824" i="6"/>
  <c r="G1619" i="6" l="1"/>
  <c r="C1619" i="6"/>
  <c r="H1620" i="6" s="1"/>
  <c r="P823" i="6"/>
  <c r="H822" i="6" s="1"/>
  <c r="C823" i="6"/>
  <c r="G1620" i="6" l="1"/>
  <c r="C1620" i="6"/>
  <c r="H1621" i="6" s="1"/>
  <c r="P822" i="6"/>
  <c r="H821" i="6" s="1"/>
  <c r="C822" i="6"/>
  <c r="G1621" i="6" l="1"/>
  <c r="C1621" i="6"/>
  <c r="H1622" i="6" s="1"/>
  <c r="C821" i="6"/>
  <c r="P821" i="6"/>
  <c r="H820" i="6" s="1"/>
  <c r="P855" i="6"/>
  <c r="H854" i="6" s="1"/>
  <c r="C855" i="6"/>
  <c r="G1622" i="6" l="1"/>
  <c r="C1622" i="6"/>
  <c r="H1623" i="6" s="1"/>
  <c r="C820" i="6"/>
  <c r="P820" i="6"/>
  <c r="H819" i="6" s="1"/>
  <c r="P854" i="6"/>
  <c r="H853" i="6" s="1"/>
  <c r="C854" i="6"/>
  <c r="G1623" i="6" l="1"/>
  <c r="C1623" i="6"/>
  <c r="H1624" i="6" s="1"/>
  <c r="P819" i="6"/>
  <c r="H818" i="6" s="1"/>
  <c r="C819" i="6"/>
  <c r="C853" i="6"/>
  <c r="P853" i="6"/>
  <c r="H852" i="6" s="1"/>
  <c r="G1624" i="6" l="1"/>
  <c r="C1624" i="6"/>
  <c r="H1625" i="6" s="1"/>
  <c r="P818" i="6"/>
  <c r="H817" i="6" s="1"/>
  <c r="C818" i="6"/>
  <c r="C852" i="6"/>
  <c r="P852" i="6"/>
  <c r="H851" i="6" s="1"/>
  <c r="G1625" i="6" l="1"/>
  <c r="C1625" i="6"/>
  <c r="H1626" i="6" s="1"/>
  <c r="P817" i="6"/>
  <c r="H816" i="6" s="1"/>
  <c r="C817" i="6"/>
  <c r="P851" i="6"/>
  <c r="H850" i="6" s="1"/>
  <c r="C851" i="6"/>
  <c r="G1626" i="6" l="1"/>
  <c r="C1626" i="6"/>
  <c r="H1627" i="6" s="1"/>
  <c r="P816" i="6"/>
  <c r="H815" i="6" s="1"/>
  <c r="C816" i="6"/>
  <c r="P850" i="6"/>
  <c r="H849" i="6" s="1"/>
  <c r="C850" i="6"/>
  <c r="G1627" i="6" l="1"/>
  <c r="C1627" i="6"/>
  <c r="H1628" i="6" s="1"/>
  <c r="P815" i="6"/>
  <c r="H814" i="6" s="1"/>
  <c r="C815" i="6"/>
  <c r="P849" i="6"/>
  <c r="H848" i="6" s="1"/>
  <c r="C849" i="6"/>
  <c r="G1628" i="6" l="1"/>
  <c r="C1628" i="6"/>
  <c r="H1629" i="6" s="1"/>
  <c r="C814" i="6"/>
  <c r="P814" i="6"/>
  <c r="H813" i="6" s="1"/>
  <c r="P848" i="6"/>
  <c r="H847" i="6" s="1"/>
  <c r="C848" i="6"/>
  <c r="G1629" i="6" l="1"/>
  <c r="C1629" i="6"/>
  <c r="H1630" i="6" s="1"/>
  <c r="C813" i="6"/>
  <c r="P813" i="6"/>
  <c r="H812" i="6" s="1"/>
  <c r="C847" i="6"/>
  <c r="P847" i="6"/>
  <c r="H846" i="6" s="1"/>
  <c r="G1630" i="6" l="1"/>
  <c r="C1630" i="6"/>
  <c r="H1631" i="6" s="1"/>
  <c r="P812" i="6"/>
  <c r="C812" i="6"/>
  <c r="P846" i="6"/>
  <c r="H845" i="6" s="1"/>
  <c r="C846" i="6"/>
  <c r="G1631" i="6" l="1"/>
  <c r="C1631" i="6"/>
  <c r="H1632" i="6" s="1"/>
  <c r="C845" i="6"/>
  <c r="P845" i="6"/>
  <c r="H844" i="6" s="1"/>
  <c r="G1632" i="6" l="1"/>
  <c r="C1632" i="6"/>
  <c r="H1633" i="6" s="1"/>
  <c r="C844" i="6"/>
  <c r="P844" i="6"/>
  <c r="H843" i="6" s="1"/>
  <c r="G1633" i="6" l="1"/>
  <c r="C1633" i="6"/>
  <c r="H1634" i="6" s="1"/>
  <c r="P843" i="6"/>
  <c r="H842" i="6" s="1"/>
  <c r="C843" i="6"/>
  <c r="C867" i="6"/>
  <c r="P867" i="6"/>
  <c r="H866" i="6" s="1"/>
  <c r="G1634" i="6" l="1"/>
  <c r="C1634" i="6"/>
  <c r="H1635" i="6" s="1"/>
  <c r="P842" i="6"/>
  <c r="H841" i="6" s="1"/>
  <c r="C842" i="6"/>
  <c r="P866" i="6"/>
  <c r="H865" i="6" s="1"/>
  <c r="C866" i="6"/>
  <c r="G1635" i="6" l="1"/>
  <c r="C1635" i="6"/>
  <c r="H1636" i="6" s="1"/>
  <c r="P841" i="6"/>
  <c r="H840" i="6" s="1"/>
  <c r="C841" i="6"/>
  <c r="P865" i="6"/>
  <c r="H864" i="6" s="1"/>
  <c r="C865" i="6"/>
  <c r="G1636" i="6" l="1"/>
  <c r="C1636" i="6"/>
  <c r="H1637" i="6" s="1"/>
  <c r="P840" i="6"/>
  <c r="H839" i="6" s="1"/>
  <c r="C840" i="6"/>
  <c r="P864" i="6"/>
  <c r="H863" i="6" s="1"/>
  <c r="C864" i="6"/>
  <c r="G1637" i="6" l="1"/>
  <c r="C1637" i="6"/>
  <c r="H1638" i="6" s="1"/>
  <c r="P839" i="6"/>
  <c r="C839" i="6"/>
  <c r="P863" i="6"/>
  <c r="H862" i="6" s="1"/>
  <c r="C863" i="6"/>
  <c r="G1638" i="6" l="1"/>
  <c r="C1638" i="6"/>
  <c r="H1639" i="6" s="1"/>
  <c r="P862" i="6"/>
  <c r="H861" i="6" s="1"/>
  <c r="C862" i="6"/>
  <c r="G1639" i="6" l="1"/>
  <c r="C1639" i="6"/>
  <c r="H1640" i="6" s="1"/>
  <c r="C861" i="6"/>
  <c r="P861" i="6"/>
  <c r="H860" i="6" s="1"/>
  <c r="G1640" i="6" l="1"/>
  <c r="C1640" i="6"/>
  <c r="H1641" i="6" s="1"/>
  <c r="C860" i="6"/>
  <c r="P860" i="6"/>
  <c r="H859" i="6" s="1"/>
  <c r="G1641" i="6" l="1"/>
  <c r="C1641" i="6"/>
  <c r="H1642" i="6" s="1"/>
  <c r="P859" i="6"/>
  <c r="H858" i="6" s="1"/>
  <c r="C859" i="6"/>
  <c r="G1642" i="6" l="1"/>
  <c r="C1642" i="6"/>
  <c r="H1643" i="6" s="1"/>
  <c r="P858" i="6"/>
  <c r="H857" i="6" s="1"/>
  <c r="C858" i="6"/>
  <c r="G1643" i="6" l="1"/>
  <c r="C1643" i="6"/>
  <c r="H1644" i="6" s="1"/>
  <c r="C857" i="6"/>
  <c r="P857" i="6"/>
  <c r="H856" i="6" s="1"/>
  <c r="G1644" i="6" l="1"/>
  <c r="C1644" i="6"/>
  <c r="H1645" i="6" s="1"/>
  <c r="P856" i="6"/>
  <c r="C856" i="6"/>
  <c r="G1645" i="6" l="1"/>
  <c r="C1645" i="6"/>
  <c r="H1646" i="6" s="1"/>
  <c r="G1646" i="6" l="1"/>
  <c r="C1646" i="6"/>
  <c r="H1647" i="6" s="1"/>
  <c r="G1647" i="6" l="1"/>
  <c r="C1647" i="6"/>
  <c r="H1648" i="6" s="1"/>
  <c r="G1648" i="6" l="1"/>
  <c r="C1648" i="6"/>
  <c r="H1649" i="6" s="1"/>
  <c r="P882" i="6"/>
  <c r="H881" i="6" s="1"/>
  <c r="C882" i="6"/>
  <c r="G1649" i="6" l="1"/>
  <c r="C1649" i="6"/>
  <c r="H1650" i="6" s="1"/>
  <c r="P881" i="6"/>
  <c r="H880" i="6" s="1"/>
  <c r="C881" i="6"/>
  <c r="G1650" i="6" l="1"/>
  <c r="C1650" i="6"/>
  <c r="H1651" i="6" s="1"/>
  <c r="P880" i="6"/>
  <c r="H879" i="6" s="1"/>
  <c r="C880" i="6"/>
  <c r="G1651" i="6" l="1"/>
  <c r="C1651" i="6"/>
  <c r="H1652" i="6" s="1"/>
  <c r="P879" i="6"/>
  <c r="H878" i="6" s="1"/>
  <c r="C879" i="6"/>
  <c r="G1652" i="6" l="1"/>
  <c r="C1652" i="6"/>
  <c r="H1653" i="6" s="1"/>
  <c r="P878" i="6"/>
  <c r="H877" i="6" s="1"/>
  <c r="C878" i="6"/>
  <c r="G1653" i="6" l="1"/>
  <c r="C1653" i="6"/>
  <c r="H1654" i="6" s="1"/>
  <c r="C877" i="6"/>
  <c r="P877" i="6"/>
  <c r="H876" i="6" s="1"/>
  <c r="G1654" i="6" l="1"/>
  <c r="C1654" i="6"/>
  <c r="H1655" i="6" s="1"/>
  <c r="C876" i="6"/>
  <c r="P876" i="6"/>
  <c r="H875" i="6" s="1"/>
  <c r="G1655" i="6" l="1"/>
  <c r="C1655" i="6"/>
  <c r="H1656" i="6" s="1"/>
  <c r="P875" i="6"/>
  <c r="H874" i="6" s="1"/>
  <c r="C875" i="6"/>
  <c r="G1656" i="6" l="1"/>
  <c r="C1656" i="6"/>
  <c r="H1657" i="6" s="1"/>
  <c r="P874" i="6"/>
  <c r="H873" i="6" s="1"/>
  <c r="C874" i="6"/>
  <c r="G1657" i="6" l="1"/>
  <c r="C1657" i="6"/>
  <c r="H1658" i="6" s="1"/>
  <c r="P873" i="6"/>
  <c r="H872" i="6" s="1"/>
  <c r="C873" i="6"/>
  <c r="G1658" i="6" l="1"/>
  <c r="C1658" i="6"/>
  <c r="H1659" i="6" s="1"/>
  <c r="P872" i="6"/>
  <c r="H871" i="6" s="1"/>
  <c r="C872" i="6"/>
  <c r="G1659" i="6" l="1"/>
  <c r="C1659" i="6"/>
  <c r="H1660" i="6" s="1"/>
  <c r="P871" i="6"/>
  <c r="H870" i="6" s="1"/>
  <c r="C871" i="6"/>
  <c r="G1660" i="6" l="1"/>
  <c r="C1660" i="6"/>
  <c r="H1661" i="6" s="1"/>
  <c r="P870" i="6"/>
  <c r="H869" i="6" s="1"/>
  <c r="C870" i="6"/>
  <c r="G1661" i="6" l="1"/>
  <c r="C1661" i="6"/>
  <c r="H1662" i="6" s="1"/>
  <c r="C869" i="6"/>
  <c r="P869" i="6"/>
  <c r="H868" i="6" s="1"/>
  <c r="G1662" i="6" l="1"/>
  <c r="C1662" i="6"/>
  <c r="H1663" i="6" s="1"/>
  <c r="C868" i="6"/>
  <c r="P868" i="6"/>
  <c r="G1663" i="6" l="1"/>
  <c r="C1663" i="6"/>
  <c r="H1664" i="6" s="1"/>
  <c r="G1664" i="6" l="1"/>
  <c r="C1664" i="6"/>
  <c r="H1665" i="6" s="1"/>
  <c r="G1665" i="6" l="1"/>
  <c r="C1665" i="6"/>
  <c r="H1666" i="6" s="1"/>
  <c r="G1666" i="6" l="1"/>
  <c r="C1666" i="6"/>
  <c r="H1667" i="6" s="1"/>
  <c r="G1667" i="6" l="1"/>
  <c r="C1667" i="6"/>
  <c r="H1668" i="6" s="1"/>
  <c r="P901" i="6"/>
  <c r="H900" i="6" s="1"/>
  <c r="C901" i="6"/>
  <c r="G1668" i="6" l="1"/>
  <c r="C1668" i="6"/>
  <c r="H1669" i="6" s="1"/>
  <c r="C900" i="6"/>
  <c r="P900" i="6"/>
  <c r="H899" i="6" s="1"/>
  <c r="G1669" i="6" l="1"/>
  <c r="C1669" i="6"/>
  <c r="H1670" i="6" s="1"/>
  <c r="C899" i="6"/>
  <c r="P899" i="6"/>
  <c r="H898" i="6" s="1"/>
  <c r="G1670" i="6" l="1"/>
  <c r="C1670" i="6"/>
  <c r="H1671" i="6" s="1"/>
  <c r="C898" i="6"/>
  <c r="P898" i="6"/>
  <c r="H897" i="6" s="1"/>
  <c r="G1671" i="6" l="1"/>
  <c r="C1671" i="6"/>
  <c r="H1672" i="6" s="1"/>
  <c r="C897" i="6"/>
  <c r="P897" i="6"/>
  <c r="H896" i="6" s="1"/>
  <c r="G1672" i="6" l="1"/>
  <c r="C1672" i="6"/>
  <c r="H1673" i="6" s="1"/>
  <c r="P896" i="6"/>
  <c r="H895" i="6" s="1"/>
  <c r="C896" i="6"/>
  <c r="G1673" i="6" l="1"/>
  <c r="C1673" i="6"/>
  <c r="H1674" i="6" s="1"/>
  <c r="P895" i="6"/>
  <c r="H894" i="6" s="1"/>
  <c r="C895" i="6"/>
  <c r="G1674" i="6" l="1"/>
  <c r="C1674" i="6"/>
  <c r="H1675" i="6" s="1"/>
  <c r="P894" i="6"/>
  <c r="H893" i="6" s="1"/>
  <c r="C894" i="6"/>
  <c r="G1675" i="6" l="1"/>
  <c r="C1675" i="6"/>
  <c r="H1676" i="6" s="1"/>
  <c r="C893" i="6"/>
  <c r="P893" i="6"/>
  <c r="H892" i="6" s="1"/>
  <c r="P909" i="6"/>
  <c r="H908" i="6" s="1"/>
  <c r="C909" i="6"/>
  <c r="G1676" i="6" l="1"/>
  <c r="C1676" i="6"/>
  <c r="H1677" i="6" s="1"/>
  <c r="C892" i="6"/>
  <c r="P892" i="6"/>
  <c r="H891" i="6" s="1"/>
  <c r="P908" i="6"/>
  <c r="H907" i="6" s="1"/>
  <c r="C908" i="6"/>
  <c r="G1677" i="6" l="1"/>
  <c r="C1677" i="6"/>
  <c r="H1678" i="6" s="1"/>
  <c r="C891" i="6"/>
  <c r="P891" i="6"/>
  <c r="H890" i="6" s="1"/>
  <c r="P907" i="6"/>
  <c r="H906" i="6" s="1"/>
  <c r="C907" i="6"/>
  <c r="G1678" i="6" l="1"/>
  <c r="C1678" i="6"/>
  <c r="H1679" i="6" s="1"/>
  <c r="P890" i="6"/>
  <c r="H889" i="6" s="1"/>
  <c r="C890" i="6"/>
  <c r="P906" i="6"/>
  <c r="H905" i="6" s="1"/>
  <c r="C906" i="6"/>
  <c r="G1679" i="6" l="1"/>
  <c r="C1679" i="6"/>
  <c r="H1680" i="6" s="1"/>
  <c r="P889" i="6"/>
  <c r="H888" i="6" s="1"/>
  <c r="C889" i="6"/>
  <c r="P905" i="6"/>
  <c r="H904" i="6" s="1"/>
  <c r="C905" i="6"/>
  <c r="G1680" i="6" l="1"/>
  <c r="C1680" i="6"/>
  <c r="H1681" i="6" s="1"/>
  <c r="P888" i="6"/>
  <c r="H887" i="6" s="1"/>
  <c r="C888" i="6"/>
  <c r="C904" i="6"/>
  <c r="P904" i="6"/>
  <c r="H903" i="6" s="1"/>
  <c r="G1681" i="6" l="1"/>
  <c r="C1681" i="6"/>
  <c r="H1682" i="6" s="1"/>
  <c r="P887" i="6"/>
  <c r="H886" i="6" s="1"/>
  <c r="C887" i="6"/>
  <c r="P903" i="6"/>
  <c r="H902" i="6" s="1"/>
  <c r="C903" i="6"/>
  <c r="G1682" i="6" l="1"/>
  <c r="C1682" i="6"/>
  <c r="H1683" i="6" s="1"/>
  <c r="P886" i="6"/>
  <c r="H885" i="6" s="1"/>
  <c r="C886" i="6"/>
  <c r="P902" i="6"/>
  <c r="C902" i="6"/>
  <c r="G1683" i="6" l="1"/>
  <c r="C1683" i="6"/>
  <c r="H1684" i="6" s="1"/>
  <c r="C885" i="6"/>
  <c r="P885" i="6"/>
  <c r="H884" i="6" s="1"/>
  <c r="G1684" i="6" l="1"/>
  <c r="C1684" i="6"/>
  <c r="H1685" i="6" s="1"/>
  <c r="C884" i="6"/>
  <c r="P884" i="6"/>
  <c r="H883" i="6" s="1"/>
  <c r="G1685" i="6" l="1"/>
  <c r="C1685" i="6"/>
  <c r="H1686" i="6" s="1"/>
  <c r="P883" i="6"/>
  <c r="C883" i="6"/>
  <c r="G1686" i="6" l="1"/>
  <c r="C1686" i="6"/>
  <c r="H1687" i="6" s="1"/>
  <c r="G1687" i="6" l="1"/>
  <c r="C1687" i="6"/>
  <c r="H1688" i="6" s="1"/>
  <c r="G1688" i="6" l="1"/>
  <c r="C1688" i="6"/>
  <c r="H1689" i="6" s="1"/>
  <c r="G1689" i="6" l="1"/>
  <c r="C1689" i="6"/>
  <c r="H1690" i="6" s="1"/>
  <c r="G1690" i="6" l="1"/>
  <c r="C1690" i="6"/>
  <c r="H1691" i="6" s="1"/>
  <c r="G1691" i="6" l="1"/>
  <c r="C1691" i="6"/>
  <c r="H1692" i="6" s="1"/>
  <c r="G1692" i="6" l="1"/>
  <c r="C1692" i="6"/>
  <c r="H1693" i="6" s="1"/>
  <c r="P926" i="6"/>
  <c r="H925" i="6" s="1"/>
  <c r="C926" i="6"/>
  <c r="G1693" i="6" l="1"/>
  <c r="C1693" i="6"/>
  <c r="H1694" i="6" s="1"/>
  <c r="P925" i="6"/>
  <c r="H924" i="6" s="1"/>
  <c r="C925" i="6"/>
  <c r="G1694" i="6" l="1"/>
  <c r="C1694" i="6"/>
  <c r="H1695" i="6" s="1"/>
  <c r="P924" i="6"/>
  <c r="H923" i="6" s="1"/>
  <c r="C924" i="6"/>
  <c r="G1695" i="6" l="1"/>
  <c r="C1695" i="6"/>
  <c r="H1696" i="6" s="1"/>
  <c r="C923" i="6"/>
  <c r="P923" i="6"/>
  <c r="H922" i="6" s="1"/>
  <c r="G1696" i="6" l="1"/>
  <c r="C1696" i="6"/>
  <c r="H1697" i="6" s="1"/>
  <c r="P922" i="6"/>
  <c r="H921" i="6" s="1"/>
  <c r="C922" i="6"/>
  <c r="G1697" i="6" l="1"/>
  <c r="C1697" i="6"/>
  <c r="H1698" i="6" s="1"/>
  <c r="C921" i="6"/>
  <c r="P921" i="6"/>
  <c r="H920" i="6" s="1"/>
  <c r="G1698" i="6" l="1"/>
  <c r="C1698" i="6"/>
  <c r="H1699" i="6" s="1"/>
  <c r="P920" i="6"/>
  <c r="H919" i="6" s="1"/>
  <c r="C920" i="6"/>
  <c r="G1699" i="6" l="1"/>
  <c r="C1699" i="6"/>
  <c r="H1700" i="6" s="1"/>
  <c r="P919" i="6"/>
  <c r="H918" i="6" s="1"/>
  <c r="C919" i="6"/>
  <c r="G1700" i="6" l="1"/>
  <c r="C1700" i="6"/>
  <c r="H1701" i="6" s="1"/>
  <c r="P918" i="6"/>
  <c r="H917" i="6" s="1"/>
  <c r="C918" i="6"/>
  <c r="G1701" i="6" l="1"/>
  <c r="C1701" i="6"/>
  <c r="H1702" i="6" s="1"/>
  <c r="P917" i="6"/>
  <c r="H916" i="6" s="1"/>
  <c r="C917" i="6"/>
  <c r="G1702" i="6" l="1"/>
  <c r="C1702" i="6"/>
  <c r="H1703" i="6" s="1"/>
  <c r="C916" i="6"/>
  <c r="P916" i="6"/>
  <c r="H915" i="6" s="1"/>
  <c r="G1703" i="6" l="1"/>
  <c r="C1703" i="6"/>
  <c r="H1704" i="6" s="1"/>
  <c r="P915" i="6"/>
  <c r="H914" i="6" s="1"/>
  <c r="C915" i="6"/>
  <c r="G1704" i="6" l="1"/>
  <c r="C1704" i="6"/>
  <c r="H1705" i="6" s="1"/>
  <c r="P914" i="6"/>
  <c r="H913" i="6" s="1"/>
  <c r="C914" i="6"/>
  <c r="G1705" i="6" l="1"/>
  <c r="C1705" i="6"/>
  <c r="H1706" i="6" s="1"/>
  <c r="C913" i="6"/>
  <c r="P913" i="6"/>
  <c r="H912" i="6" s="1"/>
  <c r="G1706" i="6" l="1"/>
  <c r="C1706" i="6"/>
  <c r="H1707" i="6" s="1"/>
  <c r="C912" i="6"/>
  <c r="P912" i="6"/>
  <c r="H911" i="6" s="1"/>
  <c r="G1707" i="6" l="1"/>
  <c r="C1707" i="6"/>
  <c r="H1708" i="6" s="1"/>
  <c r="P911" i="6"/>
  <c r="H910" i="6" s="1"/>
  <c r="C911" i="6"/>
  <c r="G1708" i="6" l="1"/>
  <c r="C1708" i="6"/>
  <c r="H1709" i="6" s="1"/>
  <c r="C910" i="6"/>
  <c r="P910" i="6"/>
  <c r="G1709" i="6" l="1"/>
  <c r="C1709" i="6"/>
  <c r="H1710" i="6" s="1"/>
  <c r="G1710" i="6" l="1"/>
  <c r="C1710" i="6"/>
  <c r="H1711" i="6" s="1"/>
  <c r="G1711" i="6" l="1"/>
  <c r="C1711" i="6"/>
  <c r="H1712" i="6" s="1"/>
  <c r="G1712" i="6" l="1"/>
  <c r="C1712" i="6"/>
  <c r="H1713" i="6" s="1"/>
  <c r="G1713" i="6" l="1"/>
  <c r="C1713" i="6"/>
  <c r="H1714" i="6" s="1"/>
  <c r="G1714" i="6" l="1"/>
  <c r="C1714" i="6"/>
  <c r="H1715" i="6" s="1"/>
  <c r="G1715" i="6" l="1"/>
  <c r="C1715" i="6"/>
  <c r="H1716" i="6" s="1"/>
  <c r="G1716" i="6" l="1"/>
  <c r="C1716" i="6"/>
  <c r="H1717" i="6" s="1"/>
  <c r="G1717" i="6" l="1"/>
  <c r="C1717" i="6"/>
  <c r="H1718" i="6" s="1"/>
  <c r="G1718" i="6" l="1"/>
  <c r="C1718" i="6"/>
  <c r="H1719" i="6" s="1"/>
  <c r="G1719" i="6" l="1"/>
  <c r="C1719" i="6"/>
  <c r="H1720" i="6" s="1"/>
  <c r="G1720" i="6" l="1"/>
  <c r="C1720" i="6"/>
  <c r="H1721" i="6" s="1"/>
  <c r="G1721" i="6" l="1"/>
  <c r="C1721" i="6"/>
  <c r="H1722" i="6" s="1"/>
  <c r="G1722" i="6" l="1"/>
  <c r="C1722" i="6"/>
  <c r="H1723" i="6" s="1"/>
  <c r="G1723" i="6" l="1"/>
  <c r="C1723" i="6"/>
  <c r="H1724" i="6" s="1"/>
  <c r="G1724" i="6" l="1"/>
  <c r="C1724" i="6"/>
  <c r="H1725" i="6" s="1"/>
  <c r="G1725" i="6" l="1"/>
  <c r="C1725" i="6"/>
  <c r="H1726" i="6" s="1"/>
  <c r="G1726" i="6" l="1"/>
  <c r="C1726" i="6"/>
  <c r="H1727" i="6" s="1"/>
  <c r="G1727" i="6" l="1"/>
  <c r="C1727" i="6"/>
  <c r="H1728" i="6" s="1"/>
  <c r="G1728" i="6" l="1"/>
  <c r="C1728" i="6"/>
  <c r="H1729" i="6" s="1"/>
  <c r="G1729" i="6" l="1"/>
  <c r="C1729" i="6"/>
  <c r="H1730" i="6" s="1"/>
  <c r="G1730" i="6" l="1"/>
  <c r="C1730" i="6"/>
  <c r="H1731" i="6" s="1"/>
  <c r="G1731" i="6" l="1"/>
  <c r="C1731" i="6"/>
  <c r="H1732" i="6" s="1"/>
  <c r="G1732" i="6" l="1"/>
  <c r="C1732" i="6"/>
  <c r="H1733" i="6" s="1"/>
  <c r="G1733" i="6" l="1"/>
  <c r="C1733" i="6"/>
  <c r="H1734" i="6" s="1"/>
  <c r="G1734" i="6" l="1"/>
  <c r="C1734" i="6"/>
  <c r="H1735" i="6" s="1"/>
  <c r="G1735" i="6" l="1"/>
  <c r="C1735" i="6"/>
  <c r="H1736" i="6" s="1"/>
  <c r="G1736" i="6" l="1"/>
  <c r="C1736" i="6"/>
  <c r="H1737" i="6" s="1"/>
  <c r="G1737" i="6" l="1"/>
  <c r="C1737" i="6"/>
  <c r="H1738" i="6" s="1"/>
  <c r="G1738" i="6" l="1"/>
  <c r="C1738" i="6"/>
  <c r="H1739" i="6" s="1"/>
  <c r="G1739" i="6" l="1"/>
  <c r="C1739" i="6"/>
  <c r="H1740" i="6" s="1"/>
  <c r="G1740" i="6" l="1"/>
  <c r="C1740" i="6"/>
  <c r="H1741" i="6" s="1"/>
  <c r="G1741" i="6" l="1"/>
  <c r="C1741" i="6"/>
  <c r="H1742" i="6" s="1"/>
  <c r="G1742" i="6" l="1"/>
  <c r="C1742" i="6"/>
  <c r="H1743" i="6" s="1"/>
  <c r="G1743" i="6" l="1"/>
  <c r="C1743" i="6"/>
  <c r="H1744" i="6" s="1"/>
  <c r="G1744" i="6" l="1"/>
  <c r="C1744" i="6"/>
  <c r="H1745" i="6" s="1"/>
  <c r="G1745" i="6" l="1"/>
  <c r="C1745" i="6"/>
  <c r="H1746" i="6" s="1"/>
  <c r="G1746" i="6" l="1"/>
  <c r="C1746" i="6"/>
  <c r="H1747" i="6" s="1"/>
  <c r="G1747" i="6" l="1"/>
  <c r="C1747" i="6"/>
  <c r="H1748" i="6" s="1"/>
  <c r="G1748" i="6" l="1"/>
  <c r="C1748" i="6"/>
  <c r="H1749" i="6" s="1"/>
  <c r="G1749" i="6" l="1"/>
  <c r="C1749" i="6"/>
  <c r="H1750" i="6" s="1"/>
  <c r="G1750" i="6" l="1"/>
  <c r="C1750" i="6"/>
  <c r="H1751" i="6" s="1"/>
  <c r="G1751" i="6" l="1"/>
  <c r="C1751" i="6"/>
  <c r="H1752" i="6" s="1"/>
  <c r="G1752" i="6" l="1"/>
  <c r="C1752" i="6"/>
  <c r="H1753" i="6" s="1"/>
  <c r="G1753" i="6" l="1"/>
  <c r="C1753" i="6"/>
  <c r="H1754" i="6" s="1"/>
  <c r="G1754" i="6" l="1"/>
  <c r="C1754" i="6"/>
  <c r="H1755" i="6" s="1"/>
  <c r="G1755" i="6" l="1"/>
  <c r="C1755" i="6"/>
  <c r="H1756" i="6" s="1"/>
  <c r="G1756" i="6" l="1"/>
  <c r="C1756" i="6"/>
  <c r="H1757" i="6" s="1"/>
  <c r="G1757" i="6" l="1"/>
  <c r="C1757" i="6"/>
  <c r="H1758" i="6" s="1"/>
  <c r="G1758" i="6" l="1"/>
  <c r="C1758" i="6"/>
  <c r="H1759" i="6" s="1"/>
  <c r="G1759" i="6" l="1"/>
  <c r="C1759" i="6"/>
  <c r="H1760" i="6" s="1"/>
  <c r="G1760" i="6" l="1"/>
  <c r="C1760" i="6"/>
  <c r="H1761" i="6" s="1"/>
  <c r="G1761" i="6" l="1"/>
  <c r="C1761" i="6"/>
  <c r="H1762" i="6" s="1"/>
  <c r="G1762" i="6" l="1"/>
  <c r="C1762" i="6"/>
  <c r="H1763" i="6" s="1"/>
  <c r="G1763" i="6" l="1"/>
  <c r="C1763" i="6"/>
  <c r="H1764" i="6" s="1"/>
  <c r="G1764" i="6" l="1"/>
  <c r="C1764" i="6"/>
  <c r="H1765" i="6" s="1"/>
  <c r="P998" i="6"/>
  <c r="H997" i="6" s="1"/>
  <c r="C998" i="6"/>
  <c r="G1765" i="6" l="1"/>
  <c r="C1765" i="6"/>
  <c r="H1766" i="6" s="1"/>
  <c r="P997" i="6"/>
  <c r="H996" i="6" s="1"/>
  <c r="C997" i="6"/>
  <c r="G1766" i="6" l="1"/>
  <c r="C1766" i="6"/>
  <c r="H1767" i="6" s="1"/>
  <c r="P996" i="6"/>
  <c r="H995" i="6" s="1"/>
  <c r="C996" i="6"/>
  <c r="G1767" i="6" l="1"/>
  <c r="C1767" i="6"/>
  <c r="H1768" i="6" s="1"/>
  <c r="P995" i="6"/>
  <c r="H994" i="6" s="1"/>
  <c r="C995" i="6"/>
  <c r="G1768" i="6" l="1"/>
  <c r="C1768" i="6"/>
  <c r="H1769" i="6" s="1"/>
  <c r="P994" i="6"/>
  <c r="H993" i="6" s="1"/>
  <c r="C994" i="6"/>
  <c r="G1769" i="6" l="1"/>
  <c r="C1769" i="6"/>
  <c r="H1770" i="6" s="1"/>
  <c r="P993" i="6"/>
  <c r="H992" i="6" s="1"/>
  <c r="C993" i="6"/>
  <c r="G1770" i="6" l="1"/>
  <c r="C1770" i="6"/>
  <c r="H1771" i="6" s="1"/>
  <c r="P992" i="6"/>
  <c r="H991" i="6" s="1"/>
  <c r="C992" i="6"/>
  <c r="G1771" i="6" l="1"/>
  <c r="C1771" i="6"/>
  <c r="H1772" i="6" s="1"/>
  <c r="P991" i="6"/>
  <c r="H990" i="6" s="1"/>
  <c r="C991" i="6"/>
  <c r="G1772" i="6" l="1"/>
  <c r="C1772" i="6"/>
  <c r="H1773" i="6" s="1"/>
  <c r="P990" i="6"/>
  <c r="H989" i="6" s="1"/>
  <c r="C990" i="6"/>
  <c r="G1773" i="6" l="1"/>
  <c r="C1773" i="6"/>
  <c r="H1774" i="6" s="1"/>
  <c r="P989" i="6"/>
  <c r="H988" i="6" s="1"/>
  <c r="C989" i="6"/>
  <c r="G1774" i="6" l="1"/>
  <c r="C1774" i="6"/>
  <c r="H1775" i="6" s="1"/>
  <c r="P988" i="6"/>
  <c r="H987" i="6" s="1"/>
  <c r="C988" i="6"/>
  <c r="G1775" i="6" l="1"/>
  <c r="C1775" i="6"/>
  <c r="H1776" i="6" s="1"/>
  <c r="P987" i="6"/>
  <c r="H986" i="6" s="1"/>
  <c r="C987" i="6"/>
  <c r="G1776" i="6" l="1"/>
  <c r="C1776" i="6"/>
  <c r="H1777" i="6" s="1"/>
  <c r="P986" i="6"/>
  <c r="H985" i="6" s="1"/>
  <c r="C986" i="6"/>
  <c r="G1777" i="6" l="1"/>
  <c r="C1777" i="6"/>
  <c r="H1778" i="6" s="1"/>
  <c r="P985" i="6"/>
  <c r="H984" i="6" s="1"/>
  <c r="C985" i="6"/>
  <c r="G1778" i="6" l="1"/>
  <c r="C1778" i="6"/>
  <c r="H1779" i="6" s="1"/>
  <c r="P984" i="6"/>
  <c r="H983" i="6" s="1"/>
  <c r="C984" i="6"/>
  <c r="G1779" i="6" l="1"/>
  <c r="C1779" i="6"/>
  <c r="H1780" i="6" s="1"/>
  <c r="P983" i="6"/>
  <c r="H982" i="6" s="1"/>
  <c r="C983" i="6"/>
  <c r="G1780" i="6" l="1"/>
  <c r="C1780" i="6"/>
  <c r="H1781" i="6" s="1"/>
  <c r="P982" i="6"/>
  <c r="H981" i="6" s="1"/>
  <c r="C982" i="6"/>
  <c r="G1781" i="6" l="1"/>
  <c r="C1781" i="6"/>
  <c r="H1782" i="6" s="1"/>
  <c r="P981" i="6"/>
  <c r="H980" i="6" s="1"/>
  <c r="C981" i="6"/>
  <c r="G1782" i="6" l="1"/>
  <c r="C1782" i="6"/>
  <c r="H1783" i="6" s="1"/>
  <c r="P980" i="6"/>
  <c r="H979" i="6" s="1"/>
  <c r="C980" i="6"/>
  <c r="G1783" i="6" l="1"/>
  <c r="C1783" i="6"/>
  <c r="H1784" i="6" s="1"/>
  <c r="C979" i="6"/>
  <c r="P979" i="6"/>
  <c r="H978" i="6" s="1"/>
  <c r="G1784" i="6" l="1"/>
  <c r="C1784" i="6"/>
  <c r="H1785" i="6" s="1"/>
  <c r="P978" i="6"/>
  <c r="H977" i="6" s="1"/>
  <c r="C978" i="6"/>
  <c r="G1785" i="6" l="1"/>
  <c r="C1785" i="6"/>
  <c r="H1786" i="6" s="1"/>
  <c r="P977" i="6"/>
  <c r="H976" i="6" s="1"/>
  <c r="C977" i="6"/>
  <c r="G1786" i="6" l="1"/>
  <c r="C1786" i="6"/>
  <c r="H1787" i="6" s="1"/>
  <c r="P976" i="6"/>
  <c r="H975" i="6" s="1"/>
  <c r="C976" i="6"/>
  <c r="G1787" i="6" l="1"/>
  <c r="C1787" i="6"/>
  <c r="H1788" i="6" s="1"/>
  <c r="P975" i="6"/>
  <c r="H974" i="6" s="1"/>
  <c r="C975" i="6"/>
  <c r="G1788" i="6" l="1"/>
  <c r="C1788" i="6"/>
  <c r="H1789" i="6" s="1"/>
  <c r="P974" i="6"/>
  <c r="H973" i="6" s="1"/>
  <c r="C974" i="6"/>
  <c r="G1789" i="6" l="1"/>
  <c r="C1789" i="6"/>
  <c r="H1790" i="6" s="1"/>
  <c r="P973" i="6"/>
  <c r="H972" i="6" s="1"/>
  <c r="C973" i="6"/>
  <c r="G1790" i="6" l="1"/>
  <c r="C1790" i="6"/>
  <c r="H1791" i="6" s="1"/>
  <c r="P972" i="6"/>
  <c r="H971" i="6" s="1"/>
  <c r="C972" i="6"/>
  <c r="G1791" i="6" l="1"/>
  <c r="C1791" i="6"/>
  <c r="H1792" i="6" s="1"/>
  <c r="C971" i="6"/>
  <c r="P971" i="6"/>
  <c r="H970" i="6" s="1"/>
  <c r="G1792" i="6" l="1"/>
  <c r="C1792" i="6"/>
  <c r="H1793" i="6" s="1"/>
  <c r="C970" i="6"/>
  <c r="P970" i="6"/>
  <c r="H969" i="6" s="1"/>
  <c r="G1793" i="6" l="1"/>
  <c r="C1793" i="6"/>
  <c r="H1794" i="6" s="1"/>
  <c r="P969" i="6"/>
  <c r="H968" i="6" s="1"/>
  <c r="C969" i="6"/>
  <c r="G1794" i="6" l="1"/>
  <c r="C1794" i="6"/>
  <c r="H1795" i="6" s="1"/>
  <c r="P968" i="6"/>
  <c r="H967" i="6" s="1"/>
  <c r="C968" i="6"/>
  <c r="G1795" i="6" l="1"/>
  <c r="C1795" i="6"/>
  <c r="H1796" i="6" s="1"/>
  <c r="P967" i="6"/>
  <c r="H966" i="6" s="1"/>
  <c r="C967" i="6"/>
  <c r="G1796" i="6" l="1"/>
  <c r="C1796" i="6"/>
  <c r="H1797" i="6" s="1"/>
  <c r="P966" i="6"/>
  <c r="H965" i="6" s="1"/>
  <c r="C966" i="6"/>
  <c r="G1797" i="6" l="1"/>
  <c r="C1797" i="6"/>
  <c r="H1798" i="6" s="1"/>
  <c r="P965" i="6"/>
  <c r="H964" i="6" s="1"/>
  <c r="C965" i="6"/>
  <c r="G1798" i="6" l="1"/>
  <c r="C1798" i="6"/>
  <c r="H1799" i="6" s="1"/>
  <c r="C964" i="6"/>
  <c r="P964" i="6"/>
  <c r="H963" i="6" s="1"/>
  <c r="G1799" i="6" l="1"/>
  <c r="C1799" i="6"/>
  <c r="H1800" i="6" s="1"/>
  <c r="C963" i="6"/>
  <c r="P963" i="6"/>
  <c r="H962" i="6" s="1"/>
  <c r="G1800" i="6" l="1"/>
  <c r="C1800" i="6"/>
  <c r="H1801" i="6" s="1"/>
  <c r="C962" i="6"/>
  <c r="P962" i="6"/>
  <c r="H961" i="6" s="1"/>
  <c r="G1801" i="6" l="1"/>
  <c r="C1801" i="6"/>
  <c r="H1802" i="6" s="1"/>
  <c r="P961" i="6"/>
  <c r="H960" i="6" s="1"/>
  <c r="C961" i="6"/>
  <c r="G1802" i="6" l="1"/>
  <c r="C1802" i="6"/>
  <c r="H1803" i="6" s="1"/>
  <c r="P960" i="6"/>
  <c r="H959" i="6" s="1"/>
  <c r="C960" i="6"/>
  <c r="G1803" i="6" l="1"/>
  <c r="C1803" i="6"/>
  <c r="H1804" i="6" s="1"/>
  <c r="C959" i="6"/>
  <c r="P959" i="6"/>
  <c r="H958" i="6" s="1"/>
  <c r="G1804" i="6" l="1"/>
  <c r="C1804" i="6"/>
  <c r="H1805" i="6" s="1"/>
  <c r="P958" i="6"/>
  <c r="H957" i="6" s="1"/>
  <c r="C958" i="6"/>
  <c r="G1805" i="6" l="1"/>
  <c r="C1805" i="6"/>
  <c r="H1806" i="6" s="1"/>
  <c r="P957" i="6"/>
  <c r="H956" i="6" s="1"/>
  <c r="C957" i="6"/>
  <c r="G1806" i="6" l="1"/>
  <c r="C1806" i="6"/>
  <c r="H1807" i="6" s="1"/>
  <c r="P956" i="6"/>
  <c r="H955" i="6" s="1"/>
  <c r="C956" i="6"/>
  <c r="G1807" i="6" l="1"/>
  <c r="C1807" i="6"/>
  <c r="H1808" i="6" s="1"/>
  <c r="P955" i="6"/>
  <c r="H954" i="6" s="1"/>
  <c r="C955" i="6"/>
  <c r="G1808" i="6" l="1"/>
  <c r="C1808" i="6"/>
  <c r="H1809" i="6" s="1"/>
  <c r="P954" i="6"/>
  <c r="H953" i="6" s="1"/>
  <c r="C954" i="6"/>
  <c r="G1809" i="6" l="1"/>
  <c r="C1809" i="6"/>
  <c r="H1810" i="6" s="1"/>
  <c r="P953" i="6"/>
  <c r="H952" i="6" s="1"/>
  <c r="C953" i="6"/>
  <c r="G1810" i="6" l="1"/>
  <c r="C1810" i="6"/>
  <c r="H1811" i="6" s="1"/>
  <c r="P952" i="6"/>
  <c r="H951" i="6" s="1"/>
  <c r="C952" i="6"/>
  <c r="G1811" i="6" l="1"/>
  <c r="C1811" i="6"/>
  <c r="H1812" i="6" s="1"/>
  <c r="C951" i="6"/>
  <c r="P951" i="6"/>
  <c r="H950" i="6" s="1"/>
  <c r="G1812" i="6" l="1"/>
  <c r="C1812" i="6"/>
  <c r="H1813" i="6" s="1"/>
  <c r="C950" i="6"/>
  <c r="P950" i="6"/>
  <c r="H949" i="6" s="1"/>
  <c r="G1813" i="6" l="1"/>
  <c r="C1813" i="6"/>
  <c r="H1814" i="6" s="1"/>
  <c r="P949" i="6"/>
  <c r="H948" i="6" s="1"/>
  <c r="C949" i="6"/>
  <c r="G1814" i="6" l="1"/>
  <c r="C1814" i="6"/>
  <c r="H1815" i="6" s="1"/>
  <c r="P948" i="6"/>
  <c r="H947" i="6" s="1"/>
  <c r="C948" i="6"/>
  <c r="G1815" i="6" l="1"/>
  <c r="C1815" i="6"/>
  <c r="H1816" i="6" s="1"/>
  <c r="H946" i="6"/>
  <c r="C947" i="6"/>
  <c r="G1816" i="6" l="1"/>
  <c r="C1816" i="6"/>
  <c r="H1817" i="6" s="1"/>
  <c r="P946" i="6"/>
  <c r="H945" i="6" s="1"/>
  <c r="C946" i="6"/>
  <c r="G1817" i="6" l="1"/>
  <c r="C1817" i="6"/>
  <c r="H1818" i="6" s="1"/>
  <c r="C945" i="6"/>
  <c r="P945" i="6"/>
  <c r="H944" i="6" s="1"/>
  <c r="G1818" i="6" l="1"/>
  <c r="C1818" i="6"/>
  <c r="H1819" i="6" s="1"/>
  <c r="P944" i="6"/>
  <c r="H943" i="6" s="1"/>
  <c r="C944" i="6"/>
  <c r="G1819" i="6" l="1"/>
  <c r="C1819" i="6"/>
  <c r="H1820" i="6" s="1"/>
  <c r="P943" i="6"/>
  <c r="H942" i="6" s="1"/>
  <c r="C943" i="6"/>
  <c r="G1820" i="6" l="1"/>
  <c r="C1820" i="6"/>
  <c r="H1821" i="6" s="1"/>
  <c r="C942" i="6"/>
  <c r="P942" i="6"/>
  <c r="H941" i="6" s="1"/>
  <c r="G1821" i="6" l="1"/>
  <c r="C1821" i="6"/>
  <c r="H1822" i="6" s="1"/>
  <c r="C941" i="6"/>
  <c r="P941" i="6"/>
  <c r="H940" i="6" s="1"/>
  <c r="G1822" i="6" l="1"/>
  <c r="C1822" i="6"/>
  <c r="H1823" i="6" s="1"/>
  <c r="P940" i="6"/>
  <c r="H939" i="6" s="1"/>
  <c r="C940" i="6"/>
  <c r="G1823" i="6" l="1"/>
  <c r="C1823" i="6"/>
  <c r="H1824" i="6" s="1"/>
  <c r="P939" i="6"/>
  <c r="H938" i="6" s="1"/>
  <c r="C939" i="6"/>
  <c r="G1824" i="6" l="1"/>
  <c r="C1824" i="6"/>
  <c r="H1825" i="6" s="1"/>
  <c r="P938" i="6"/>
  <c r="H937" i="6" s="1"/>
  <c r="C938" i="6"/>
  <c r="G1825" i="6" l="1"/>
  <c r="C1825" i="6"/>
  <c r="H1826" i="6" s="1"/>
  <c r="P937" i="6"/>
  <c r="H936" i="6" s="1"/>
  <c r="C937" i="6"/>
  <c r="G1826" i="6" l="1"/>
  <c r="C1826" i="6"/>
  <c r="H1827" i="6" s="1"/>
  <c r="P936" i="6"/>
  <c r="H935" i="6" s="1"/>
  <c r="C936" i="6"/>
  <c r="G1827" i="6" l="1"/>
  <c r="C1827" i="6"/>
  <c r="H1828" i="6" s="1"/>
  <c r="P935" i="6"/>
  <c r="H934" i="6" s="1"/>
  <c r="C935" i="6"/>
  <c r="G1828" i="6" l="1"/>
  <c r="C1828" i="6"/>
  <c r="H1829" i="6" s="1"/>
  <c r="P934" i="6"/>
  <c r="H933" i="6" s="1"/>
  <c r="C934" i="6"/>
  <c r="G1829" i="6" l="1"/>
  <c r="C1829" i="6"/>
  <c r="H1830" i="6" s="1"/>
  <c r="P933" i="6"/>
  <c r="H932" i="6" s="1"/>
  <c r="C933" i="6"/>
  <c r="G1830" i="6" l="1"/>
  <c r="C1830" i="6"/>
  <c r="H1831" i="6" s="1"/>
  <c r="C932" i="6"/>
  <c r="P932" i="6"/>
  <c r="H931" i="6" s="1"/>
  <c r="G1831" i="6" l="1"/>
  <c r="C1831" i="6"/>
  <c r="H1832" i="6" s="1"/>
  <c r="C931" i="6"/>
  <c r="P931" i="6"/>
  <c r="H930" i="6" s="1"/>
  <c r="G1832" i="6" l="1"/>
  <c r="C1832" i="6"/>
  <c r="H1833" i="6" s="1"/>
  <c r="P930" i="6"/>
  <c r="H929" i="6" s="1"/>
  <c r="C930" i="6"/>
  <c r="G1833" i="6" l="1"/>
  <c r="C1833" i="6"/>
  <c r="H1834" i="6" s="1"/>
  <c r="P929" i="6"/>
  <c r="C929" i="6"/>
  <c r="G1834" i="6" l="1"/>
  <c r="C1834" i="6"/>
  <c r="H1835" i="6" s="1"/>
  <c r="H928" i="6"/>
  <c r="P928" i="6" s="1"/>
  <c r="H927" i="6" s="1"/>
  <c r="C928" i="6"/>
  <c r="G1835" i="6" l="1"/>
  <c r="C1835" i="6"/>
  <c r="H1836" i="6" s="1"/>
  <c r="P927" i="6"/>
  <c r="C927" i="6"/>
  <c r="G1836" i="6" l="1"/>
  <c r="C1836" i="6"/>
  <c r="H1837" i="6" s="1"/>
  <c r="G1837" i="6" l="1"/>
  <c r="C1837" i="6"/>
  <c r="H1838" i="6" s="1"/>
  <c r="G1838" i="6" l="1"/>
  <c r="C1838" i="6"/>
  <c r="H1839" i="6" s="1"/>
  <c r="G1839" i="6" l="1"/>
  <c r="C1839" i="6"/>
  <c r="H1840" i="6" s="1"/>
  <c r="G1840" i="6" l="1"/>
  <c r="C1840" i="6"/>
  <c r="H1841" i="6" s="1"/>
  <c r="G1841" i="6" l="1"/>
  <c r="C1841" i="6"/>
  <c r="H1842" i="6" s="1"/>
  <c r="G1842" i="6" l="1"/>
  <c r="C1842" i="6"/>
  <c r="H1843" i="6" s="1"/>
  <c r="G1843" i="6" l="1"/>
  <c r="C1843" i="6"/>
  <c r="H1844" i="6" s="1"/>
  <c r="G1844" i="6" l="1"/>
  <c r="C1844" i="6"/>
  <c r="H1845" i="6" s="1"/>
  <c r="P1078" i="6"/>
  <c r="H1077" i="6" s="1"/>
  <c r="C1078" i="6"/>
  <c r="G1845" i="6" l="1"/>
  <c r="C1845" i="6"/>
  <c r="H1846" i="6" s="1"/>
  <c r="P1077" i="6"/>
  <c r="H1076" i="6" s="1"/>
  <c r="C1077" i="6"/>
  <c r="G1846" i="6" l="1"/>
  <c r="C1846" i="6"/>
  <c r="H1847" i="6" s="1"/>
  <c r="C1076" i="6"/>
  <c r="P1076" i="6"/>
  <c r="H1075" i="6" s="1"/>
  <c r="G1847" i="6" l="1"/>
  <c r="C1847" i="6"/>
  <c r="H1848" i="6" s="1"/>
  <c r="P1075" i="6"/>
  <c r="H1074" i="6" s="1"/>
  <c r="C1075" i="6"/>
  <c r="G1848" i="6" l="1"/>
  <c r="C1848" i="6"/>
  <c r="H1849" i="6" s="1"/>
  <c r="P1074" i="6"/>
  <c r="H1073" i="6" s="1"/>
  <c r="C1074" i="6"/>
  <c r="G1849" i="6" l="1"/>
  <c r="C1849" i="6"/>
  <c r="H1850" i="6" s="1"/>
  <c r="P1073" i="6"/>
  <c r="H1072" i="6" s="1"/>
  <c r="C1073" i="6"/>
  <c r="G1850" i="6" l="1"/>
  <c r="C1850" i="6"/>
  <c r="H1851" i="6" s="1"/>
  <c r="P1072" i="6"/>
  <c r="H1071" i="6" s="1"/>
  <c r="C1072" i="6"/>
  <c r="G1851" i="6" l="1"/>
  <c r="C1851" i="6"/>
  <c r="H1852" i="6" s="1"/>
  <c r="P1071" i="6"/>
  <c r="H1070" i="6" s="1"/>
  <c r="C1071" i="6"/>
  <c r="G1852" i="6" l="1"/>
  <c r="C1852" i="6"/>
  <c r="H1853" i="6" s="1"/>
  <c r="P1070" i="6"/>
  <c r="H1069" i="6" s="1"/>
  <c r="C1070" i="6"/>
  <c r="G1853" i="6" l="1"/>
  <c r="C1853" i="6"/>
  <c r="H1854" i="6" s="1"/>
  <c r="P1069" i="6"/>
  <c r="H1068" i="6" s="1"/>
  <c r="C1069" i="6"/>
  <c r="G1854" i="6" l="1"/>
  <c r="C1854" i="6"/>
  <c r="H1855" i="6" s="1"/>
  <c r="P1068" i="6"/>
  <c r="H1067" i="6" s="1"/>
  <c r="C1068" i="6"/>
  <c r="G1855" i="6" l="1"/>
  <c r="C1855" i="6"/>
  <c r="H1856" i="6" s="1"/>
  <c r="P1067" i="6"/>
  <c r="H1066" i="6" s="1"/>
  <c r="C1067" i="6"/>
  <c r="G1856" i="6" l="1"/>
  <c r="C1856" i="6"/>
  <c r="H1857" i="6" s="1"/>
  <c r="P1066" i="6"/>
  <c r="H1065" i="6" s="1"/>
  <c r="C1066" i="6"/>
  <c r="G1857" i="6" l="1"/>
  <c r="C1857" i="6"/>
  <c r="H1858" i="6" s="1"/>
  <c r="P1065" i="6"/>
  <c r="H1064" i="6" s="1"/>
  <c r="C1065" i="6"/>
  <c r="G1858" i="6" l="1"/>
  <c r="C1858" i="6"/>
  <c r="H1859" i="6" s="1"/>
  <c r="P1064" i="6"/>
  <c r="H1063" i="6" s="1"/>
  <c r="C1064" i="6"/>
  <c r="G1859" i="6" l="1"/>
  <c r="C1859" i="6"/>
  <c r="H1860" i="6" s="1"/>
  <c r="P1063" i="6"/>
  <c r="H1062" i="6" s="1"/>
  <c r="C1063" i="6"/>
  <c r="G1860" i="6" l="1"/>
  <c r="C1860" i="6"/>
  <c r="H1861" i="6" s="1"/>
  <c r="P1062" i="6"/>
  <c r="H1061" i="6" s="1"/>
  <c r="C1062" i="6"/>
  <c r="G1861" i="6" l="1"/>
  <c r="C1861" i="6"/>
  <c r="H1862" i="6" s="1"/>
  <c r="P1061" i="6"/>
  <c r="H1060" i="6" s="1"/>
  <c r="C1061" i="6"/>
  <c r="G1862" i="6" l="1"/>
  <c r="C1862" i="6"/>
  <c r="H1863" i="6" s="1"/>
  <c r="P1060" i="6"/>
  <c r="H1059" i="6" s="1"/>
  <c r="C1060" i="6"/>
  <c r="G1863" i="6" l="1"/>
  <c r="C1863" i="6"/>
  <c r="H1864" i="6" s="1"/>
  <c r="P1059" i="6"/>
  <c r="H1058" i="6" s="1"/>
  <c r="C1059" i="6"/>
  <c r="G1864" i="6" l="1"/>
  <c r="C1864" i="6"/>
  <c r="H1865" i="6" s="1"/>
  <c r="C1058" i="6"/>
  <c r="P1058" i="6"/>
  <c r="H1057" i="6" s="1"/>
  <c r="G1865" i="6" l="1"/>
  <c r="C1865" i="6"/>
  <c r="H1866" i="6" s="1"/>
  <c r="P1057" i="6"/>
  <c r="H1056" i="6" s="1"/>
  <c r="C1057" i="6"/>
  <c r="G1866" i="6" l="1"/>
  <c r="C1866" i="6"/>
  <c r="H1867" i="6" s="1"/>
  <c r="P1056" i="6"/>
  <c r="H1055" i="6" s="1"/>
  <c r="C1056" i="6"/>
  <c r="G1867" i="6" l="1"/>
  <c r="C1867" i="6"/>
  <c r="H1868" i="6" s="1"/>
  <c r="P1055" i="6"/>
  <c r="H1054" i="6" s="1"/>
  <c r="C1055" i="6"/>
  <c r="G1868" i="6" l="1"/>
  <c r="C1868" i="6"/>
  <c r="H1869" i="6" s="1"/>
  <c r="C1054" i="6"/>
  <c r="P1054" i="6"/>
  <c r="H1053" i="6" s="1"/>
  <c r="G1869" i="6" l="1"/>
  <c r="C1869" i="6"/>
  <c r="H1870" i="6" s="1"/>
  <c r="P1053" i="6"/>
  <c r="H1052" i="6" s="1"/>
  <c r="C1053" i="6"/>
  <c r="G1870" i="6" l="1"/>
  <c r="C1870" i="6"/>
  <c r="H1871" i="6" s="1"/>
  <c r="P1052" i="6"/>
  <c r="H1051" i="6" s="1"/>
  <c r="C1052" i="6"/>
  <c r="G1871" i="6" l="1"/>
  <c r="C1871" i="6"/>
  <c r="H1872" i="6" s="1"/>
  <c r="P1051" i="6"/>
  <c r="H1050" i="6" s="1"/>
  <c r="C1051" i="6"/>
  <c r="G1872" i="6" l="1"/>
  <c r="C1872" i="6"/>
  <c r="H1873" i="6" s="1"/>
  <c r="P1050" i="6"/>
  <c r="H1049" i="6" s="1"/>
  <c r="C1050" i="6"/>
  <c r="G1873" i="6" l="1"/>
  <c r="C1873" i="6"/>
  <c r="H1874" i="6" s="1"/>
  <c r="P1049" i="6"/>
  <c r="H1048" i="6" s="1"/>
  <c r="C1049" i="6"/>
  <c r="G1874" i="6" l="1"/>
  <c r="C1874" i="6"/>
  <c r="H1875" i="6" s="1"/>
  <c r="P1048" i="6"/>
  <c r="H1047" i="6" s="1"/>
  <c r="C1048" i="6"/>
  <c r="G1875" i="6" l="1"/>
  <c r="C1875" i="6"/>
  <c r="H1876" i="6" s="1"/>
  <c r="P1047" i="6"/>
  <c r="H1046" i="6" s="1"/>
  <c r="C1047" i="6"/>
  <c r="G1876" i="6" l="1"/>
  <c r="C1876" i="6"/>
  <c r="H1877" i="6" s="1"/>
  <c r="P1046" i="6"/>
  <c r="H1045" i="6" s="1"/>
  <c r="C1046" i="6"/>
  <c r="G1877" i="6" l="1"/>
  <c r="C1877" i="6"/>
  <c r="H1878" i="6" s="1"/>
  <c r="P1045" i="6"/>
  <c r="H1044" i="6" s="1"/>
  <c r="C1045" i="6"/>
  <c r="G1878" i="6" l="1"/>
  <c r="C1878" i="6"/>
  <c r="H1879" i="6" s="1"/>
  <c r="P1044" i="6"/>
  <c r="H1043" i="6" s="1"/>
  <c r="C1044" i="6"/>
  <c r="G1879" i="6" l="1"/>
  <c r="C1879" i="6"/>
  <c r="H1880" i="6" s="1"/>
  <c r="C1043" i="6"/>
  <c r="P1043" i="6"/>
  <c r="H1042" i="6" s="1"/>
  <c r="G1880" i="6" l="1"/>
  <c r="C1880" i="6"/>
  <c r="H1881" i="6" s="1"/>
  <c r="P1042" i="6"/>
  <c r="H1041" i="6" s="1"/>
  <c r="C1042" i="6"/>
  <c r="G1881" i="6" l="1"/>
  <c r="C1881" i="6"/>
  <c r="H1882" i="6" s="1"/>
  <c r="P1041" i="6"/>
  <c r="H1040" i="6" s="1"/>
  <c r="C1041" i="6"/>
  <c r="G1882" i="6" l="1"/>
  <c r="C1882" i="6"/>
  <c r="H1883" i="6" s="1"/>
  <c r="P1040" i="6"/>
  <c r="H1039" i="6" s="1"/>
  <c r="C1040" i="6"/>
  <c r="G1883" i="6" l="1"/>
  <c r="C1883" i="6"/>
  <c r="H1884" i="6" s="1"/>
  <c r="P1039" i="6"/>
  <c r="H1038" i="6" s="1"/>
  <c r="C1039" i="6"/>
  <c r="G1884" i="6" l="1"/>
  <c r="C1884" i="6"/>
  <c r="H1885" i="6" s="1"/>
  <c r="P1038" i="6"/>
  <c r="H1037" i="6" s="1"/>
  <c r="C1038" i="6"/>
  <c r="G1885" i="6" l="1"/>
  <c r="C1885" i="6"/>
  <c r="H1886" i="6" s="1"/>
  <c r="C1037" i="6"/>
  <c r="P1037" i="6"/>
  <c r="H1036" i="6" s="1"/>
  <c r="G1886" i="6" l="1"/>
  <c r="C1886" i="6"/>
  <c r="H1887" i="6" s="1"/>
  <c r="P1036" i="6"/>
  <c r="H1035" i="6" s="1"/>
  <c r="C1036" i="6"/>
  <c r="G1887" i="6" l="1"/>
  <c r="C1887" i="6"/>
  <c r="H1888" i="6" s="1"/>
  <c r="P1035" i="6"/>
  <c r="H1034" i="6" s="1"/>
  <c r="C1035" i="6"/>
  <c r="G1888" i="6" l="1"/>
  <c r="C1888" i="6"/>
  <c r="H1889" i="6" s="1"/>
  <c r="P1034" i="6"/>
  <c r="H1033" i="6" s="1"/>
  <c r="C1034" i="6"/>
  <c r="G1889" i="6" l="1"/>
  <c r="C1889" i="6"/>
  <c r="H1890" i="6" s="1"/>
  <c r="P1033" i="6"/>
  <c r="H1032" i="6" s="1"/>
  <c r="C1033" i="6"/>
  <c r="C1122" i="6"/>
  <c r="P1122" i="6"/>
  <c r="H1121" i="6" s="1"/>
  <c r="G1890" i="6" l="1"/>
  <c r="C1890" i="6"/>
  <c r="H1891" i="6" s="1"/>
  <c r="C1032" i="6"/>
  <c r="P1032" i="6"/>
  <c r="H1031" i="6" s="1"/>
  <c r="P1121" i="6"/>
  <c r="C1121" i="6"/>
  <c r="G1891" i="6" l="1"/>
  <c r="C1891" i="6"/>
  <c r="H1892" i="6" s="1"/>
  <c r="P1031" i="6"/>
  <c r="H1030" i="6" s="1"/>
  <c r="C1031" i="6"/>
  <c r="H1120" i="6"/>
  <c r="G1892" i="6" l="1"/>
  <c r="C1892" i="6"/>
  <c r="H1893" i="6" s="1"/>
  <c r="C1030" i="6"/>
  <c r="P1030" i="6"/>
  <c r="H1029" i="6" s="1"/>
  <c r="P1120" i="6"/>
  <c r="H1119" i="6" s="1"/>
  <c r="C1120" i="6"/>
  <c r="G1893" i="6" l="1"/>
  <c r="C1893" i="6"/>
  <c r="H1894" i="6" s="1"/>
  <c r="C1029" i="6"/>
  <c r="P1029" i="6"/>
  <c r="H1028" i="6" s="1"/>
  <c r="P1119" i="6"/>
  <c r="H1118" i="6" s="1"/>
  <c r="C1119" i="6"/>
  <c r="G1894" i="6" l="1"/>
  <c r="C1894" i="6"/>
  <c r="H1895" i="6" s="1"/>
  <c r="P1028" i="6"/>
  <c r="H1027" i="6" s="1"/>
  <c r="C1028" i="6"/>
  <c r="P1118" i="6"/>
  <c r="H1117" i="6" s="1"/>
  <c r="C1118" i="6"/>
  <c r="G1895" i="6" l="1"/>
  <c r="C1895" i="6"/>
  <c r="H1896" i="6" s="1"/>
  <c r="P1027" i="6"/>
  <c r="H1026" i="6" s="1"/>
  <c r="C1027" i="6"/>
  <c r="C1117" i="6"/>
  <c r="P1117" i="6"/>
  <c r="H1116" i="6" s="1"/>
  <c r="G1896" i="6" l="1"/>
  <c r="C1896" i="6"/>
  <c r="H1897" i="6" s="1"/>
  <c r="P1026" i="6"/>
  <c r="H1025" i="6" s="1"/>
  <c r="C1026" i="6"/>
  <c r="P1116" i="6"/>
  <c r="H1115" i="6" s="1"/>
  <c r="C1116" i="6"/>
  <c r="G1897" i="6" l="1"/>
  <c r="C1897" i="6"/>
  <c r="H1898" i="6" s="1"/>
  <c r="P1025" i="6"/>
  <c r="H1024" i="6" s="1"/>
  <c r="C1025" i="6"/>
  <c r="P1115" i="6"/>
  <c r="H1114" i="6" s="1"/>
  <c r="C1115" i="6"/>
  <c r="G1898" i="6" l="1"/>
  <c r="C1898" i="6"/>
  <c r="H1899" i="6" s="1"/>
  <c r="P1024" i="6"/>
  <c r="H1023" i="6" s="1"/>
  <c r="C1024" i="6"/>
  <c r="P1114" i="6"/>
  <c r="H1113" i="6" s="1"/>
  <c r="C1114" i="6"/>
  <c r="G1899" i="6" l="1"/>
  <c r="C1899" i="6"/>
  <c r="H1900" i="6" s="1"/>
  <c r="P1023" i="6"/>
  <c r="H1022" i="6" s="1"/>
  <c r="C1023" i="6"/>
  <c r="P1113" i="6"/>
  <c r="H1112" i="6" s="1"/>
  <c r="C1113" i="6"/>
  <c r="G1900" i="6" l="1"/>
  <c r="C1900" i="6"/>
  <c r="H1901" i="6" s="1"/>
  <c r="P1022" i="6"/>
  <c r="H1021" i="6" s="1"/>
  <c r="C1022" i="6"/>
  <c r="P1112" i="6"/>
  <c r="H1111" i="6" s="1"/>
  <c r="C1112" i="6"/>
  <c r="G1901" i="6" l="1"/>
  <c r="C1901" i="6"/>
  <c r="H1902" i="6" s="1"/>
  <c r="C1021" i="6"/>
  <c r="P1021" i="6"/>
  <c r="H1020" i="6" s="1"/>
  <c r="P1111" i="6"/>
  <c r="H1110" i="6" s="1"/>
  <c r="C1111" i="6"/>
  <c r="G1902" i="6" l="1"/>
  <c r="C1902" i="6"/>
  <c r="H1903" i="6" s="1"/>
  <c r="P1020" i="6"/>
  <c r="H1019" i="6" s="1"/>
  <c r="C1020" i="6"/>
  <c r="P1110" i="6"/>
  <c r="H1109" i="6" s="1"/>
  <c r="C1110" i="6"/>
  <c r="P1134" i="6"/>
  <c r="H1133" i="6" s="1"/>
  <c r="C1134" i="6"/>
  <c r="G1903" i="6" l="1"/>
  <c r="C1903" i="6"/>
  <c r="H1904" i="6" s="1"/>
  <c r="P1019" i="6"/>
  <c r="H1018" i="6" s="1"/>
  <c r="C1019" i="6"/>
  <c r="P1109" i="6"/>
  <c r="H1108" i="6" s="1"/>
  <c r="C1109" i="6"/>
  <c r="P1133" i="6"/>
  <c r="C1133" i="6"/>
  <c r="G1904" i="6" l="1"/>
  <c r="C1904" i="6"/>
  <c r="H1905" i="6" s="1"/>
  <c r="C1018" i="6"/>
  <c r="P1018" i="6"/>
  <c r="H1017" i="6" s="1"/>
  <c r="P1108" i="6"/>
  <c r="H1107" i="6" s="1"/>
  <c r="C1108" i="6"/>
  <c r="H1132" i="6"/>
  <c r="G1905" i="6" l="1"/>
  <c r="C1905" i="6"/>
  <c r="H1906" i="6" s="1"/>
  <c r="C1017" i="6"/>
  <c r="P1017" i="6"/>
  <c r="H1016" i="6" s="1"/>
  <c r="P1107" i="6"/>
  <c r="H1106" i="6" s="1"/>
  <c r="C1107" i="6"/>
  <c r="P1132" i="6"/>
  <c r="H1131" i="6" s="1"/>
  <c r="C1132" i="6"/>
  <c r="G1906" i="6" l="1"/>
  <c r="C1906" i="6"/>
  <c r="H1907" i="6" s="1"/>
  <c r="C1016" i="6"/>
  <c r="P1016" i="6"/>
  <c r="H1015" i="6" s="1"/>
  <c r="P1106" i="6"/>
  <c r="H1105" i="6" s="1"/>
  <c r="C1106" i="6"/>
  <c r="P1131" i="6"/>
  <c r="H1130" i="6" s="1"/>
  <c r="C1131" i="6"/>
  <c r="G1907" i="6" l="1"/>
  <c r="C1907" i="6"/>
  <c r="H1908" i="6" s="1"/>
  <c r="C1015" i="6"/>
  <c r="P1015" i="6"/>
  <c r="H1014" i="6" s="1"/>
  <c r="P1105" i="6"/>
  <c r="H1104" i="6" s="1"/>
  <c r="C1105" i="6"/>
  <c r="P1130" i="6"/>
  <c r="H1129" i="6" s="1"/>
  <c r="C1130" i="6"/>
  <c r="G1908" i="6" l="1"/>
  <c r="C1908" i="6"/>
  <c r="H1909" i="6" s="1"/>
  <c r="P1014" i="6"/>
  <c r="H1013" i="6" s="1"/>
  <c r="C1014" i="6"/>
  <c r="P1104" i="6"/>
  <c r="H1103" i="6" s="1"/>
  <c r="C1104" i="6"/>
  <c r="P1129" i="6"/>
  <c r="C1129" i="6"/>
  <c r="G1909" i="6" l="1"/>
  <c r="C1909" i="6"/>
  <c r="H1910" i="6" s="1"/>
  <c r="P1013" i="6"/>
  <c r="H1012" i="6" s="1"/>
  <c r="C1013" i="6"/>
  <c r="C1103" i="6"/>
  <c r="P1103" i="6"/>
  <c r="H1102" i="6" s="1"/>
  <c r="H1128" i="6"/>
  <c r="G1910" i="6" l="1"/>
  <c r="C1910" i="6"/>
  <c r="H1911" i="6" s="1"/>
  <c r="P1012" i="6"/>
  <c r="H1011" i="6" s="1"/>
  <c r="C1012" i="6"/>
  <c r="P1102" i="6"/>
  <c r="H1101" i="6" s="1"/>
  <c r="C1102" i="6"/>
  <c r="P1128" i="6"/>
  <c r="H1127" i="6" s="1"/>
  <c r="C1128" i="6"/>
  <c r="G1911" i="6" l="1"/>
  <c r="C1911" i="6"/>
  <c r="H1912" i="6" s="1"/>
  <c r="P1011" i="6"/>
  <c r="H1010" i="6" s="1"/>
  <c r="C1011" i="6"/>
  <c r="P1101" i="6"/>
  <c r="H1100" i="6" s="1"/>
  <c r="C1101" i="6"/>
  <c r="P1127" i="6"/>
  <c r="H1126" i="6" s="1"/>
  <c r="C1127" i="6"/>
  <c r="G1912" i="6" l="1"/>
  <c r="C1912" i="6"/>
  <c r="H1913" i="6" s="1"/>
  <c r="P1010" i="6"/>
  <c r="H1009" i="6" s="1"/>
  <c r="C1010" i="6"/>
  <c r="P1100" i="6"/>
  <c r="H1099" i="6" s="1"/>
  <c r="C1100" i="6"/>
  <c r="P1126" i="6"/>
  <c r="H1125" i="6" s="1"/>
  <c r="C1126" i="6"/>
  <c r="G1913" i="6" l="1"/>
  <c r="C1913" i="6"/>
  <c r="H1914" i="6" s="1"/>
  <c r="P1009" i="6"/>
  <c r="H1008" i="6" s="1"/>
  <c r="C1009" i="6"/>
  <c r="P1099" i="6"/>
  <c r="H1098" i="6" s="1"/>
  <c r="C1099" i="6"/>
  <c r="P1125" i="6"/>
  <c r="H1124" i="6" s="1"/>
  <c r="C1125" i="6"/>
  <c r="G1914" i="6" l="1"/>
  <c r="C1914" i="6"/>
  <c r="H1915" i="6" s="1"/>
  <c r="P1008" i="6"/>
  <c r="H1007" i="6" s="1"/>
  <c r="C1008" i="6"/>
  <c r="P1098" i="6"/>
  <c r="H1097" i="6" s="1"/>
  <c r="C1098" i="6"/>
  <c r="P1124" i="6"/>
  <c r="H1123" i="6" s="1"/>
  <c r="C1124" i="6"/>
  <c r="G1915" i="6" l="1"/>
  <c r="C1915" i="6"/>
  <c r="H1916" i="6" s="1"/>
  <c r="P1007" i="6"/>
  <c r="H1006" i="6" s="1"/>
  <c r="C1007" i="6"/>
  <c r="P1097" i="6"/>
  <c r="H1096" i="6" s="1"/>
  <c r="C1097" i="6"/>
  <c r="P1123" i="6"/>
  <c r="C1123" i="6"/>
  <c r="G1916" i="6" l="1"/>
  <c r="C1916" i="6"/>
  <c r="H1917" i="6" s="1"/>
  <c r="P1006" i="6"/>
  <c r="H1005" i="6" s="1"/>
  <c r="C1006" i="6"/>
  <c r="P1096" i="6"/>
  <c r="H1095" i="6" s="1"/>
  <c r="C1096" i="6"/>
  <c r="G1917" i="6" l="1"/>
  <c r="C1917" i="6"/>
  <c r="H1918" i="6" s="1"/>
  <c r="P1005" i="6"/>
  <c r="H1004" i="6" s="1"/>
  <c r="C1005" i="6"/>
  <c r="P1095" i="6"/>
  <c r="H1094" i="6" s="1"/>
  <c r="C1095" i="6"/>
  <c r="G1918" i="6" l="1"/>
  <c r="C1918" i="6"/>
  <c r="H1919" i="6" s="1"/>
  <c r="P1004" i="6"/>
  <c r="H1003" i="6" s="1"/>
  <c r="C1004" i="6"/>
  <c r="P1094" i="6"/>
  <c r="H1093" i="6" s="1"/>
  <c r="C1094" i="6"/>
  <c r="G1919" i="6" l="1"/>
  <c r="C1919" i="6"/>
  <c r="H1920" i="6" s="1"/>
  <c r="P1003" i="6"/>
  <c r="H1002" i="6" s="1"/>
  <c r="C1003" i="6"/>
  <c r="P1093" i="6"/>
  <c r="H1092" i="6" s="1"/>
  <c r="C1093" i="6"/>
  <c r="G1920" i="6" l="1"/>
  <c r="C1920" i="6"/>
  <c r="H1921" i="6" s="1"/>
  <c r="P1002" i="6"/>
  <c r="H1001" i="6" s="1"/>
  <c r="C1002" i="6"/>
  <c r="P1092" i="6"/>
  <c r="H1091" i="6" s="1"/>
  <c r="C1092" i="6"/>
  <c r="G1921" i="6" l="1"/>
  <c r="C1921" i="6"/>
  <c r="H1922" i="6" s="1"/>
  <c r="P1001" i="6"/>
  <c r="H1000" i="6" s="1"/>
  <c r="C1001" i="6"/>
  <c r="P1091" i="6"/>
  <c r="H1090" i="6" s="1"/>
  <c r="C1091" i="6"/>
  <c r="G1922" i="6" l="1"/>
  <c r="C1922" i="6"/>
  <c r="H1923" i="6" s="1"/>
  <c r="P1000" i="6"/>
  <c r="H999" i="6" s="1"/>
  <c r="C1000" i="6"/>
  <c r="P1090" i="6"/>
  <c r="H1089" i="6" s="1"/>
  <c r="C1090" i="6"/>
  <c r="G1923" i="6" l="1"/>
  <c r="C1923" i="6"/>
  <c r="H1924" i="6" s="1"/>
  <c r="P999" i="6"/>
  <c r="C999" i="6"/>
  <c r="P1089" i="6"/>
  <c r="H1088" i="6" s="1"/>
  <c r="C1089" i="6"/>
  <c r="G1924" i="6" l="1"/>
  <c r="C1924" i="6"/>
  <c r="H1925" i="6" s="1"/>
  <c r="P1088" i="6"/>
  <c r="H1087" i="6" s="1"/>
  <c r="C1088" i="6"/>
  <c r="G1925" i="6" l="1"/>
  <c r="C1925" i="6"/>
  <c r="H1926" i="6" s="1"/>
  <c r="P1087" i="6"/>
  <c r="H1086" i="6" s="1"/>
  <c r="C1087" i="6"/>
  <c r="G1926" i="6" l="1"/>
  <c r="C1926" i="6"/>
  <c r="H1927" i="6" s="1"/>
  <c r="P1086" i="6"/>
  <c r="H1085" i="6" s="1"/>
  <c r="C1086" i="6"/>
  <c r="G1927" i="6" l="1"/>
  <c r="C1927" i="6"/>
  <c r="H1928" i="6" s="1"/>
  <c r="P1085" i="6"/>
  <c r="H1084" i="6" s="1"/>
  <c r="C1085" i="6"/>
  <c r="G1928" i="6" l="1"/>
  <c r="C1928" i="6"/>
  <c r="H1929" i="6" s="1"/>
  <c r="C1084" i="6"/>
  <c r="P1084" i="6"/>
  <c r="H1083" i="6" s="1"/>
  <c r="G1929" i="6" l="1"/>
  <c r="C1929" i="6"/>
  <c r="H1930" i="6" s="1"/>
  <c r="P1083" i="6"/>
  <c r="H1082" i="6" s="1"/>
  <c r="C1083" i="6"/>
  <c r="G1930" i="6" l="1"/>
  <c r="C1930" i="6"/>
  <c r="H1931" i="6" s="1"/>
  <c r="P1082" i="6"/>
  <c r="H1081" i="6" s="1"/>
  <c r="C1082" i="6"/>
  <c r="G1931" i="6" l="1"/>
  <c r="C1931" i="6"/>
  <c r="H1932" i="6" s="1"/>
  <c r="P1081" i="6"/>
  <c r="H1080" i="6" s="1"/>
  <c r="C1081" i="6"/>
  <c r="G1932" i="6" l="1"/>
  <c r="C1932" i="6"/>
  <c r="H1933" i="6" s="1"/>
  <c r="P1080" i="6"/>
  <c r="H1079" i="6" s="1"/>
  <c r="C1080" i="6"/>
  <c r="G1933" i="6" l="1"/>
  <c r="C1933" i="6"/>
  <c r="H1934" i="6" s="1"/>
  <c r="P1079" i="6"/>
  <c r="C1079" i="6"/>
  <c r="G1934" i="6" l="1"/>
  <c r="C1934" i="6"/>
  <c r="H1935" i="6" s="1"/>
  <c r="G1935" i="6" l="1"/>
  <c r="C1935" i="6"/>
  <c r="H1936" i="6" s="1"/>
  <c r="G1936" i="6" l="1"/>
  <c r="C1936" i="6"/>
  <c r="H1937" i="6" s="1"/>
  <c r="G1937" i="6" l="1"/>
  <c r="C1937" i="6"/>
  <c r="H1938" i="6" s="1"/>
  <c r="G1938" i="6" l="1"/>
  <c r="C1938" i="6"/>
  <c r="H1939" i="6" s="1"/>
  <c r="G1939" i="6" l="1"/>
  <c r="C1939" i="6"/>
  <c r="H1940" i="6" s="1"/>
  <c r="G1940" i="6" l="1"/>
  <c r="C1940" i="6"/>
  <c r="H1941" i="6" s="1"/>
  <c r="G1941" i="6" l="1"/>
  <c r="C1941" i="6"/>
  <c r="H1942" i="6" s="1"/>
  <c r="G1942" i="6" l="1"/>
  <c r="C1942" i="6"/>
  <c r="H1943" i="6" s="1"/>
  <c r="G1943" i="6" l="1"/>
  <c r="C1943" i="6"/>
  <c r="H1944" i="6" s="1"/>
  <c r="G1944" i="6" l="1"/>
  <c r="C1944" i="6"/>
  <c r="H1945" i="6" s="1"/>
  <c r="G1945" i="6" l="1"/>
  <c r="C1945" i="6"/>
  <c r="H1946" i="6" s="1"/>
  <c r="G1946" i="6" l="1"/>
  <c r="C1946" i="6"/>
  <c r="H1947" i="6" s="1"/>
  <c r="G1947" i="6" l="1"/>
  <c r="C1947" i="6"/>
  <c r="H1948" i="6" s="1"/>
  <c r="G1948" i="6" l="1"/>
  <c r="C1948" i="6"/>
  <c r="H1949" i="6" s="1"/>
  <c r="G1949" i="6" l="1"/>
  <c r="C1949" i="6"/>
  <c r="H1950" i="6" s="1"/>
  <c r="G1950" i="6" l="1"/>
  <c r="C1950" i="6"/>
  <c r="H1951" i="6" s="1"/>
  <c r="G1951" i="6" l="1"/>
  <c r="C1951" i="6"/>
  <c r="H1952" i="6" s="1"/>
  <c r="G1952" i="6" l="1"/>
  <c r="C1952" i="6"/>
  <c r="H1953" i="6" s="1"/>
  <c r="G1953" i="6" l="1"/>
  <c r="C1953" i="6"/>
  <c r="H1954" i="6" s="1"/>
  <c r="G1954" i="6" l="1"/>
  <c r="C1954" i="6"/>
  <c r="H1955" i="6" s="1"/>
  <c r="G1955" i="6" l="1"/>
  <c r="C1955" i="6"/>
  <c r="H1956" i="6" s="1"/>
  <c r="G1956" i="6" l="1"/>
  <c r="C1956" i="6"/>
  <c r="H1957" i="6" s="1"/>
  <c r="G1957" i="6" l="1"/>
  <c r="C1957" i="6"/>
  <c r="H1958" i="6" s="1"/>
  <c r="G1958" i="6" l="1"/>
  <c r="C1958" i="6"/>
  <c r="H1959" i="6" s="1"/>
  <c r="G1959" i="6" l="1"/>
  <c r="C1959" i="6"/>
  <c r="H1960" i="6" s="1"/>
  <c r="G1960" i="6" l="1"/>
  <c r="C1960" i="6"/>
  <c r="H1961" i="6" s="1"/>
  <c r="G1961" i="6" l="1"/>
  <c r="C1961" i="6"/>
  <c r="H1962" i="6" s="1"/>
  <c r="G1962" i="6" l="1"/>
  <c r="C1962" i="6"/>
  <c r="H1963" i="6" s="1"/>
  <c r="P1190" i="6"/>
  <c r="C1190" i="6"/>
  <c r="G1963" i="6" l="1"/>
  <c r="C1963" i="6"/>
  <c r="H1964" i="6" s="1"/>
  <c r="H1189" i="6"/>
  <c r="G1964" i="6" l="1"/>
  <c r="C1964" i="6"/>
  <c r="H1965" i="6" s="1"/>
  <c r="P1189" i="6"/>
  <c r="C1189" i="6"/>
  <c r="P1191" i="6"/>
  <c r="C1191" i="6"/>
  <c r="G1965" i="6" l="1"/>
  <c r="C1965" i="6"/>
  <c r="H1966" i="6" s="1"/>
  <c r="H1188" i="6"/>
  <c r="G1966" i="6" l="1"/>
  <c r="C1966" i="6"/>
  <c r="H1967" i="6" s="1"/>
  <c r="P1188" i="6"/>
  <c r="C1188" i="6"/>
  <c r="G1967" i="6" l="1"/>
  <c r="C1967" i="6"/>
  <c r="H1968" i="6" s="1"/>
  <c r="H1187" i="6"/>
  <c r="G1968" i="6" l="1"/>
  <c r="C1968" i="6"/>
  <c r="H1969" i="6" s="1"/>
  <c r="P1187" i="6"/>
  <c r="C1187" i="6"/>
  <c r="G1969" i="6" l="1"/>
  <c r="C1969" i="6"/>
  <c r="H1970" i="6" s="1"/>
  <c r="H1186" i="6"/>
  <c r="G1970" i="6" l="1"/>
  <c r="C1970" i="6"/>
  <c r="H1971" i="6" s="1"/>
  <c r="P1186" i="6"/>
  <c r="C1186" i="6"/>
  <c r="G1971" i="6" l="1"/>
  <c r="C1971" i="6"/>
  <c r="H1972" i="6" s="1"/>
  <c r="H1185" i="6"/>
  <c r="G1972" i="6" l="1"/>
  <c r="C1972" i="6"/>
  <c r="H1973" i="6" s="1"/>
  <c r="P1185" i="6"/>
  <c r="C1185" i="6"/>
  <c r="G1973" i="6" l="1"/>
  <c r="C1973" i="6"/>
  <c r="H1974" i="6" s="1"/>
  <c r="H1184" i="6"/>
  <c r="G1974" i="6" l="1"/>
  <c r="C1974" i="6"/>
  <c r="H1975" i="6" s="1"/>
  <c r="P1184" i="6"/>
  <c r="H1183" i="6" s="1"/>
  <c r="C1184" i="6"/>
  <c r="G1975" i="6" l="1"/>
  <c r="C1975" i="6"/>
  <c r="H1976" i="6" s="1"/>
  <c r="P1183" i="6"/>
  <c r="C1183" i="6"/>
  <c r="G1976" i="6" l="1"/>
  <c r="C1976" i="6"/>
  <c r="H1977" i="6" s="1"/>
  <c r="H1182" i="6"/>
  <c r="G1977" i="6" l="1"/>
  <c r="C1977" i="6"/>
  <c r="H1978" i="6" s="1"/>
  <c r="P1182" i="6"/>
  <c r="C1182" i="6"/>
  <c r="G1978" i="6" l="1"/>
  <c r="C1978" i="6"/>
  <c r="H1979" i="6" s="1"/>
  <c r="H1181" i="6"/>
  <c r="G1979" i="6" l="1"/>
  <c r="C1979" i="6"/>
  <c r="H1980" i="6" s="1"/>
  <c r="P1181" i="6"/>
  <c r="C1181" i="6"/>
  <c r="G1980" i="6" l="1"/>
  <c r="C1980" i="6"/>
  <c r="H1981" i="6" s="1"/>
  <c r="H1180" i="6"/>
  <c r="G1981" i="6" l="1"/>
  <c r="C1981" i="6"/>
  <c r="H1982" i="6" s="1"/>
  <c r="P1180" i="6"/>
  <c r="C1180" i="6"/>
  <c r="G1982" i="6" l="1"/>
  <c r="C1982" i="6"/>
  <c r="H1983" i="6" s="1"/>
  <c r="H1179" i="6"/>
  <c r="G1983" i="6" l="1"/>
  <c r="C1983" i="6"/>
  <c r="C1179" i="6"/>
  <c r="P1179" i="6"/>
  <c r="H1178" i="6" s="1"/>
  <c r="C1178" i="6" l="1"/>
  <c r="P1178" i="6"/>
  <c r="H1177" i="6" l="1"/>
  <c r="C1177" i="6" l="1"/>
  <c r="P1177" i="6"/>
  <c r="H1176" i="6" l="1"/>
  <c r="P1176" i="6" l="1"/>
  <c r="H1175" i="6" s="1"/>
  <c r="C1176" i="6"/>
  <c r="P1175" i="6" l="1"/>
  <c r="H1174" i="6" s="1"/>
  <c r="C1175" i="6"/>
  <c r="P1174" i="6" l="1"/>
  <c r="H1173" i="6" s="1"/>
  <c r="C1174" i="6"/>
  <c r="P1173" i="6" l="1"/>
  <c r="H1172" i="6" s="1"/>
  <c r="C1173" i="6"/>
  <c r="P1172" i="6" l="1"/>
  <c r="H1171" i="6" s="1"/>
  <c r="C1172" i="6"/>
  <c r="P1171" i="6" l="1"/>
  <c r="H1170" i="6" s="1"/>
  <c r="C1171" i="6"/>
  <c r="P1170" i="6" l="1"/>
  <c r="H1169" i="6" s="1"/>
  <c r="C1170" i="6"/>
  <c r="P1169" i="6" l="1"/>
  <c r="C1169" i="6"/>
  <c r="H1168" i="6" l="1"/>
  <c r="P1168" i="6" l="1"/>
  <c r="H1167" i="6" s="1"/>
  <c r="C1168" i="6"/>
  <c r="C1167" i="6" l="1"/>
  <c r="P1167" i="6"/>
  <c r="H1166" i="6" s="1"/>
  <c r="P1166" i="6" l="1"/>
  <c r="H1165" i="6" s="1"/>
  <c r="C1166" i="6"/>
  <c r="P1165" i="6" l="1"/>
  <c r="H1164" i="6" s="1"/>
  <c r="C1165" i="6"/>
  <c r="P1164" i="6" l="1"/>
  <c r="H1163" i="6" s="1"/>
  <c r="C1164" i="6"/>
  <c r="P1163" i="6" l="1"/>
  <c r="H1162" i="6" s="1"/>
  <c r="C1163" i="6"/>
  <c r="C1162" i="6" l="1"/>
  <c r="P1162" i="6"/>
  <c r="H1161" i="6" s="1"/>
  <c r="C1161" i="6" l="1"/>
  <c r="P1161" i="6"/>
  <c r="H1160" i="6" l="1"/>
  <c r="P1160" i="6" l="1"/>
  <c r="H1159" i="6" s="1"/>
  <c r="C1160" i="6"/>
  <c r="P1159" i="6" l="1"/>
  <c r="H1158" i="6" s="1"/>
  <c r="C1159" i="6"/>
  <c r="P1158" i="6" l="1"/>
  <c r="C1158" i="6"/>
  <c r="H1157" i="6" l="1"/>
  <c r="P1157" i="6" l="1"/>
  <c r="H1156" i="6" s="1"/>
  <c r="C1157" i="6"/>
  <c r="P1156" i="6" l="1"/>
  <c r="H1155" i="6" s="1"/>
  <c r="C1156" i="6"/>
  <c r="P1155" i="6" l="1"/>
  <c r="H1154" i="6" s="1"/>
  <c r="C1155" i="6"/>
  <c r="C1154" i="6" l="1"/>
  <c r="P1154" i="6"/>
  <c r="H1153" i="6" s="1"/>
  <c r="C1153" i="6" l="1"/>
  <c r="P1153" i="6"/>
  <c r="H1152" i="6" l="1"/>
  <c r="P1152" i="6" l="1"/>
  <c r="H1151" i="6" s="1"/>
  <c r="C1152" i="6"/>
  <c r="P1151" i="6" l="1"/>
  <c r="H1150" i="6" s="1"/>
  <c r="C1151" i="6"/>
  <c r="P1150" i="6" l="1"/>
  <c r="H1149" i="6" s="1"/>
  <c r="C1150" i="6"/>
  <c r="P1149" i="6" l="1"/>
  <c r="H1148" i="6" s="1"/>
  <c r="C1149" i="6"/>
  <c r="P1148" i="6" l="1"/>
  <c r="H1147" i="6" s="1"/>
  <c r="C1148" i="6"/>
  <c r="P1147" i="6" l="1"/>
  <c r="H1146" i="6" s="1"/>
  <c r="C1147" i="6"/>
  <c r="C1146" i="6" l="1"/>
  <c r="P1146" i="6"/>
  <c r="H1145" i="6" s="1"/>
  <c r="C1145" i="6" l="1"/>
  <c r="P1145" i="6"/>
  <c r="H1144" i="6" l="1"/>
  <c r="P1144" i="6" l="1"/>
  <c r="H1143" i="6" s="1"/>
  <c r="C1144" i="6"/>
  <c r="P1143" i="6" l="1"/>
  <c r="H1142" i="6" s="1"/>
  <c r="C1143" i="6"/>
  <c r="P1142" i="6" l="1"/>
  <c r="H1141" i="6" s="1"/>
  <c r="C1142" i="6"/>
  <c r="P1141" i="6" l="1"/>
  <c r="H1140" i="6" s="1"/>
  <c r="C1141" i="6"/>
  <c r="P1140" i="6" l="1"/>
  <c r="H1139" i="6" s="1"/>
  <c r="C1140" i="6"/>
  <c r="P1139" i="6" l="1"/>
  <c r="H1138" i="6" s="1"/>
  <c r="C1139" i="6"/>
  <c r="P1138" i="6" l="1"/>
  <c r="H1137" i="6" s="1"/>
  <c r="C1138" i="6"/>
  <c r="C1137" i="6" l="1"/>
  <c r="P1137" i="6"/>
  <c r="H1136" i="6" l="1"/>
  <c r="P1136" i="6" l="1"/>
  <c r="H1135" i="6" s="1"/>
  <c r="C1136" i="6"/>
  <c r="P1135" i="6" l="1"/>
  <c r="C1135" i="6"/>
  <c r="C449" i="6" l="1"/>
  <c r="P458" i="6" l="1"/>
  <c r="C458" i="6" l="1"/>
  <c r="H457" i="6" s="1"/>
  <c r="P457" i="6" l="1"/>
  <c r="H456" i="6" s="1"/>
  <c r="C457" i="6"/>
  <c r="C461" i="6"/>
  <c r="P456" i="6" l="1"/>
  <c r="H455" i="6" s="1"/>
  <c r="C456" i="6"/>
  <c r="P465" i="6"/>
  <c r="C455" i="6" l="1"/>
  <c r="C465" i="6"/>
  <c r="H464" i="6" s="1"/>
  <c r="P464" i="6" l="1"/>
  <c r="H463" i="6" s="1"/>
  <c r="C464" i="6"/>
  <c r="C469" i="6"/>
  <c r="P463" i="6" l="1"/>
  <c r="H462" i="6" s="1"/>
  <c r="C463" i="6"/>
  <c r="C474" i="6"/>
  <c r="P462" i="6" l="1"/>
  <c r="C462" i="6"/>
  <c r="C477" i="6"/>
  <c r="P484" i="6" l="1"/>
  <c r="C484" i="6" l="1"/>
  <c r="H483" i="6" s="1"/>
  <c r="C483" i="6" l="1"/>
  <c r="P494" i="6"/>
  <c r="C494" i="6" l="1"/>
  <c r="H493" i="6" s="1"/>
  <c r="P493" i="6" l="1"/>
  <c r="H492" i="6" s="1"/>
  <c r="C493" i="6"/>
  <c r="C510" i="6"/>
  <c r="P492" i="6" l="1"/>
  <c r="H491" i="6" s="1"/>
  <c r="C492" i="6"/>
  <c r="C517" i="6"/>
  <c r="C491" i="6" l="1"/>
  <c r="P523" i="6"/>
  <c r="C523" i="6" l="1"/>
  <c r="H522" i="6" s="1"/>
  <c r="C522" i="6" l="1"/>
  <c r="P527" i="6"/>
  <c r="C527" i="6" l="1"/>
  <c r="H526" i="6" s="1"/>
  <c r="P526" i="6" l="1"/>
  <c r="H525" i="6" s="1"/>
  <c r="C526" i="6"/>
  <c r="P528" i="6"/>
  <c r="C528" i="6"/>
  <c r="P525" i="6" l="1"/>
  <c r="H524" i="6" s="1"/>
  <c r="C525" i="6"/>
  <c r="C529" i="6"/>
  <c r="P524" i="6" l="1"/>
  <c r="C524" i="6"/>
  <c r="P522" i="6"/>
  <c r="H521" i="6"/>
  <c r="P521" i="6"/>
  <c r="C521" i="6"/>
  <c r="H520" i="6"/>
  <c r="P520" i="6"/>
  <c r="C520" i="6"/>
  <c r="H519" i="6"/>
  <c r="P519" i="6"/>
  <c r="C519" i="6"/>
  <c r="H518" i="6"/>
  <c r="C518" i="6"/>
  <c r="P518" i="6"/>
  <c r="P517" i="6"/>
  <c r="H516" i="6"/>
  <c r="P516" i="6"/>
  <c r="C516" i="6"/>
  <c r="H515" i="6"/>
  <c r="P515" i="6"/>
  <c r="C515" i="6"/>
  <c r="H514" i="6"/>
  <c r="P514" i="6"/>
  <c r="C514" i="6"/>
  <c r="H513" i="6"/>
  <c r="P513" i="6"/>
  <c r="C513" i="6"/>
  <c r="H512" i="6"/>
  <c r="P512" i="6"/>
  <c r="C512" i="6"/>
  <c r="H511" i="6"/>
  <c r="C511" i="6"/>
  <c r="P511" i="6"/>
  <c r="P510" i="6"/>
  <c r="H509" i="6"/>
  <c r="P509" i="6"/>
  <c r="C509" i="6"/>
  <c r="H508" i="6"/>
  <c r="P508" i="6"/>
  <c r="C508" i="6"/>
  <c r="H507" i="6"/>
  <c r="P507" i="6"/>
  <c r="C507" i="6"/>
  <c r="H506" i="6"/>
  <c r="P506" i="6"/>
  <c r="C506" i="6"/>
  <c r="H505" i="6"/>
  <c r="P505" i="6"/>
  <c r="C505" i="6"/>
  <c r="H504" i="6"/>
  <c r="P504" i="6"/>
  <c r="C504" i="6"/>
  <c r="H503" i="6"/>
  <c r="P503" i="6"/>
  <c r="C503" i="6"/>
  <c r="H502" i="6"/>
  <c r="P502" i="6"/>
  <c r="C502" i="6"/>
  <c r="H501" i="6"/>
  <c r="P501" i="6"/>
  <c r="C501" i="6"/>
  <c r="H500" i="6"/>
  <c r="P500" i="6"/>
  <c r="C500" i="6"/>
  <c r="H499" i="6"/>
  <c r="P499" i="6"/>
  <c r="C499" i="6"/>
  <c r="H498" i="6"/>
  <c r="P498" i="6"/>
  <c r="C498" i="6"/>
  <c r="H497" i="6"/>
  <c r="P497" i="6"/>
  <c r="C497" i="6"/>
  <c r="H496" i="6"/>
  <c r="P496" i="6"/>
  <c r="C496" i="6"/>
  <c r="H495" i="6"/>
  <c r="C495" i="6"/>
  <c r="P495" i="6"/>
  <c r="P491" i="6"/>
  <c r="H490" i="6"/>
  <c r="P490" i="6"/>
  <c r="C490" i="6"/>
  <c r="H489" i="6"/>
  <c r="P489" i="6"/>
  <c r="C489" i="6"/>
  <c r="H488" i="6"/>
  <c r="P488" i="6"/>
  <c r="C488" i="6"/>
  <c r="H487" i="6"/>
  <c r="P487" i="6"/>
  <c r="C487" i="6"/>
  <c r="H486" i="6"/>
  <c r="P486" i="6"/>
  <c r="C486" i="6"/>
  <c r="H485" i="6"/>
  <c r="C485" i="6"/>
  <c r="P485" i="6"/>
  <c r="P483" i="6"/>
  <c r="H482" i="6"/>
  <c r="P482" i="6"/>
  <c r="C482" i="6"/>
  <c r="H481" i="6"/>
  <c r="P481" i="6"/>
  <c r="C481" i="6"/>
  <c r="H480" i="6"/>
  <c r="P480" i="6"/>
  <c r="C480" i="6"/>
  <c r="H479" i="6"/>
  <c r="P479" i="6"/>
  <c r="C479" i="6"/>
  <c r="H478" i="6"/>
  <c r="C478" i="6"/>
  <c r="P478" i="6"/>
  <c r="P477" i="6"/>
  <c r="H476" i="6"/>
  <c r="P476" i="6"/>
  <c r="C476" i="6"/>
  <c r="H475" i="6"/>
  <c r="C475" i="6"/>
  <c r="P475" i="6"/>
  <c r="P474" i="6"/>
  <c r="H473" i="6"/>
  <c r="P473" i="6"/>
  <c r="C473" i="6"/>
  <c r="H472" i="6"/>
  <c r="P472" i="6"/>
  <c r="C472" i="6"/>
  <c r="H471" i="6"/>
  <c r="P471" i="6"/>
  <c r="C471" i="6"/>
  <c r="H470" i="6"/>
  <c r="C470" i="6"/>
  <c r="P470" i="6"/>
  <c r="P469" i="6"/>
  <c r="H468" i="6"/>
  <c r="P468" i="6"/>
  <c r="C468" i="6"/>
  <c r="H467" i="6"/>
  <c r="P467" i="6"/>
  <c r="C467" i="6"/>
  <c r="H466" i="6"/>
  <c r="C466" i="6"/>
  <c r="P466" i="6"/>
  <c r="P461" i="6"/>
  <c r="H460" i="6"/>
  <c r="P460" i="6"/>
  <c r="C460" i="6"/>
  <c r="H459" i="6"/>
  <c r="C459" i="6"/>
  <c r="P459" i="6"/>
  <c r="P455" i="6"/>
  <c r="H454" i="6"/>
  <c r="P454" i="6"/>
  <c r="C454" i="6"/>
  <c r="H453" i="6"/>
  <c r="P453" i="6"/>
  <c r="C453" i="6"/>
  <c r="H452" i="6"/>
  <c r="P452" i="6"/>
  <c r="C452" i="6"/>
  <c r="H451" i="6"/>
  <c r="P451" i="6"/>
  <c r="C451" i="6"/>
  <c r="H450" i="6"/>
  <c r="C450" i="6"/>
  <c r="P450" i="6"/>
  <c r="P449" i="6"/>
  <c r="H448" i="6"/>
  <c r="P448" i="6"/>
  <c r="C448" i="6"/>
  <c r="H447" i="6"/>
  <c r="C447" i="6"/>
  <c r="P447" i="6"/>
  <c r="D2357" i="6"/>
  <c r="D2358" i="6"/>
  <c r="D2359" i="6"/>
  <c r="D2360" i="6"/>
  <c r="D2361" i="6"/>
  <c r="D2362" i="6"/>
  <c r="D2363" i="6"/>
  <c r="D2364" i="6"/>
  <c r="D2365" i="6"/>
  <c r="D2366" i="6"/>
  <c r="D2367" i="6"/>
  <c r="D2368" i="6"/>
  <c r="D2369" i="6"/>
  <c r="D2370" i="6"/>
  <c r="D2371" i="6"/>
  <c r="D2372" i="6"/>
  <c r="D2373" i="6"/>
  <c r="D2374" i="6"/>
  <c r="D2375" i="6"/>
  <c r="D2376" i="6"/>
  <c r="D2377" i="6"/>
  <c r="D2378" i="6"/>
  <c r="D2379" i="6"/>
  <c r="D2380" i="6"/>
  <c r="D2381" i="6"/>
  <c r="D2382" i="6"/>
  <c r="D2383" i="6"/>
  <c r="D2384" i="6"/>
  <c r="D2385" i="6"/>
  <c r="D2386" i="6"/>
  <c r="D2387" i="6"/>
  <c r="D2388" i="6"/>
  <c r="D2389" i="6"/>
  <c r="D2390" i="6"/>
  <c r="D2391" i="6"/>
  <c r="D2392" i="6"/>
  <c r="D2393" i="6"/>
  <c r="D2394" i="6"/>
  <c r="D2395" i="6"/>
  <c r="D2396" i="6"/>
  <c r="D2397" i="6"/>
  <c r="D2398" i="6"/>
  <c r="D2399" i="6"/>
  <c r="D2400" i="6"/>
  <c r="D2401" i="6"/>
  <c r="D2402" i="6"/>
  <c r="D2403" i="6"/>
  <c r="D2404" i="6"/>
  <c r="D2405" i="6"/>
  <c r="D2406" i="6"/>
  <c r="D2407" i="6"/>
  <c r="D2408" i="6"/>
  <c r="D2409" i="6"/>
  <c r="D2410" i="6"/>
  <c r="D2411" i="6"/>
  <c r="D2412" i="6"/>
  <c r="D2413" i="6"/>
  <c r="D2414" i="6"/>
  <c r="D2415" i="6"/>
  <c r="D2416" i="6"/>
  <c r="D2417" i="6"/>
  <c r="D2418" i="6"/>
  <c r="D2419" i="6"/>
  <c r="D2420" i="6"/>
  <c r="D2421" i="6"/>
  <c r="D2422" i="6"/>
  <c r="D2423" i="6"/>
  <c r="D2424" i="6"/>
  <c r="D2425" i="6"/>
  <c r="D2426" i="6"/>
  <c r="D2427" i="6"/>
  <c r="D2428" i="6"/>
  <c r="D2429" i="6"/>
  <c r="D2430" i="6"/>
  <c r="D2431" i="6"/>
  <c r="D2432" i="6"/>
  <c r="D2433" i="6"/>
  <c r="D2434" i="6"/>
  <c r="D2435" i="6"/>
  <c r="D2436" i="6"/>
  <c r="D2437" i="6"/>
  <c r="D2438" i="6"/>
  <c r="D2439" i="6"/>
  <c r="D2440" i="6"/>
  <c r="D2441" i="6"/>
  <c r="D2442" i="6"/>
  <c r="D2443" i="6"/>
  <c r="D2444" i="6"/>
  <c r="D2445" i="6"/>
  <c r="D2446" i="6"/>
  <c r="D2447" i="6"/>
  <c r="D2448" i="6"/>
  <c r="D2449" i="6"/>
  <c r="D2450" i="6"/>
  <c r="D2451" i="6"/>
  <c r="D2452" i="6"/>
  <c r="D2453" i="6"/>
  <c r="D2454" i="6"/>
  <c r="D2455" i="6"/>
  <c r="D2456" i="6"/>
  <c r="D2457" i="6"/>
  <c r="D2458" i="6"/>
  <c r="D2459" i="6"/>
  <c r="D2460" i="6"/>
  <c r="D2461" i="6"/>
  <c r="D2462" i="6"/>
  <c r="D2463" i="6"/>
  <c r="D2464" i="6"/>
  <c r="D2465" i="6"/>
  <c r="D2466" i="6"/>
  <c r="D2467" i="6"/>
  <c r="D2468" i="6"/>
  <c r="D2469" i="6"/>
  <c r="D2470" i="6"/>
  <c r="D2471" i="6"/>
  <c r="D2472" i="6"/>
  <c r="D2473" i="6"/>
  <c r="D2474" i="6"/>
  <c r="D2475" i="6"/>
  <c r="D2476" i="6"/>
  <c r="D2477" i="6"/>
  <c r="D2478" i="6"/>
  <c r="D2479" i="6"/>
  <c r="D2480" i="6"/>
  <c r="D2481" i="6"/>
  <c r="D2482" i="6"/>
  <c r="D2483" i="6"/>
  <c r="D2484" i="6"/>
  <c r="D2485" i="6"/>
  <c r="D2486" i="6"/>
  <c r="D2487" i="6"/>
  <c r="D2488" i="6"/>
  <c r="D2489" i="6"/>
  <c r="D2490" i="6"/>
  <c r="D2491" i="6"/>
  <c r="D2492" i="6"/>
  <c r="D2493" i="6"/>
  <c r="D2494" i="6"/>
  <c r="D2495" i="6"/>
  <c r="D2496" i="6"/>
  <c r="D2497" i="6"/>
  <c r="D2498" i="6"/>
  <c r="D2499" i="6"/>
  <c r="D2500" i="6"/>
  <c r="D2501" i="6"/>
  <c r="D2502" i="6"/>
  <c r="D2503" i="6"/>
  <c r="D2504" i="6"/>
  <c r="D2505" i="6"/>
  <c r="D2506" i="6"/>
  <c r="D2507" i="6"/>
  <c r="D2508" i="6"/>
  <c r="D2509" i="6"/>
  <c r="D2510" i="6"/>
  <c r="D2511" i="6"/>
  <c r="D2512" i="6"/>
  <c r="D2513" i="6"/>
  <c r="D2514" i="6"/>
  <c r="D2515" i="6"/>
  <c r="D2516" i="6"/>
  <c r="D2517" i="6"/>
  <c r="D2518" i="6"/>
  <c r="D2519" i="6"/>
  <c r="D2520" i="6"/>
  <c r="D2521" i="6"/>
  <c r="D2522" i="6"/>
  <c r="D2523" i="6"/>
  <c r="D2524" i="6"/>
  <c r="D2525" i="6"/>
  <c r="D2526" i="6"/>
  <c r="D2527" i="6"/>
  <c r="D2528" i="6"/>
  <c r="D2529" i="6"/>
  <c r="D2530" i="6"/>
  <c r="D2531" i="6"/>
  <c r="D2532" i="6"/>
  <c r="D2533" i="6"/>
  <c r="D2534" i="6"/>
  <c r="D2535" i="6"/>
  <c r="D2536" i="6"/>
  <c r="D2537" i="6"/>
  <c r="D2538" i="6"/>
  <c r="D2539" i="6"/>
  <c r="D2540" i="6"/>
  <c r="D2541" i="6"/>
  <c r="D2542" i="6"/>
  <c r="D2543" i="6"/>
  <c r="D2544" i="6"/>
  <c r="D2545" i="6"/>
  <c r="D2546" i="6"/>
  <c r="D2547" i="6"/>
  <c r="D2548" i="6"/>
  <c r="D2549" i="6"/>
  <c r="D2550" i="6"/>
  <c r="D2551" i="6"/>
  <c r="D2552" i="6"/>
  <c r="D2553" i="6"/>
  <c r="D2554" i="6"/>
  <c r="D2555" i="6"/>
  <c r="D2556" i="6"/>
  <c r="D2557" i="6"/>
  <c r="D2558" i="6"/>
  <c r="D2559" i="6"/>
  <c r="D2560" i="6"/>
  <c r="D2561" i="6"/>
  <c r="D2562" i="6"/>
  <c r="D2563" i="6"/>
  <c r="D2564" i="6"/>
  <c r="D2565" i="6"/>
  <c r="D2566" i="6"/>
  <c r="D2567" i="6"/>
  <c r="D2568" i="6"/>
  <c r="D2569" i="6"/>
  <c r="D2570" i="6"/>
  <c r="D2571" i="6"/>
  <c r="D2572" i="6"/>
  <c r="D2573" i="6"/>
  <c r="D2574" i="6"/>
  <c r="D2575" i="6"/>
  <c r="D2576" i="6"/>
  <c r="D2577" i="6"/>
  <c r="D2578" i="6"/>
  <c r="D2579" i="6"/>
  <c r="D2580" i="6"/>
  <c r="D2581" i="6"/>
  <c r="D2582" i="6"/>
  <c r="D2583" i="6"/>
  <c r="D2584" i="6"/>
  <c r="D2585" i="6"/>
  <c r="D2586" i="6"/>
  <c r="D2587" i="6"/>
  <c r="D2588" i="6"/>
  <c r="D2589" i="6"/>
  <c r="D2590" i="6"/>
  <c r="D2591" i="6"/>
  <c r="D2592" i="6"/>
  <c r="D2593" i="6"/>
  <c r="D2594" i="6"/>
  <c r="D2595" i="6"/>
  <c r="D2596" i="6"/>
  <c r="D2597" i="6"/>
  <c r="D2598" i="6"/>
  <c r="D2599" i="6"/>
  <c r="D2600" i="6"/>
  <c r="D2601" i="6"/>
  <c r="D2602" i="6"/>
  <c r="D2603" i="6"/>
  <c r="D2604" i="6"/>
  <c r="D2605" i="6"/>
  <c r="D2606" i="6"/>
  <c r="D2607" i="6"/>
  <c r="D2608" i="6"/>
  <c r="D2609" i="6"/>
  <c r="D2610" i="6"/>
  <c r="D2611" i="6"/>
  <c r="D2612" i="6"/>
  <c r="D2613" i="6"/>
  <c r="D2614" i="6"/>
  <c r="D2615" i="6"/>
  <c r="D2616" i="6"/>
  <c r="D2617" i="6"/>
  <c r="D2618" i="6"/>
  <c r="D2619" i="6"/>
  <c r="D2620" i="6"/>
  <c r="D2621" i="6"/>
  <c r="D2622" i="6"/>
  <c r="D2623" i="6"/>
  <c r="D2624" i="6"/>
  <c r="D2625" i="6"/>
  <c r="D2626" i="6"/>
  <c r="D2627" i="6"/>
  <c r="D2628" i="6"/>
  <c r="D2629" i="6"/>
  <c r="D2630" i="6"/>
  <c r="D2631" i="6"/>
  <c r="D2632" i="6"/>
  <c r="D2633" i="6"/>
  <c r="D2634" i="6"/>
  <c r="D2635" i="6"/>
  <c r="D2636" i="6"/>
  <c r="D2637" i="6"/>
  <c r="D2638" i="6"/>
  <c r="D2639" i="6"/>
  <c r="D2640" i="6"/>
  <c r="D2641" i="6"/>
  <c r="D2642" i="6"/>
  <c r="D2643" i="6"/>
  <c r="D2644" i="6"/>
  <c r="D2645" i="6"/>
  <c r="D2646" i="6"/>
  <c r="D2647" i="6"/>
  <c r="D2648" i="6"/>
  <c r="D2649" i="6"/>
  <c r="D2650" i="6"/>
  <c r="D2651" i="6"/>
  <c r="D2652" i="6"/>
  <c r="D2653" i="6"/>
  <c r="D2654" i="6"/>
  <c r="D2655" i="6"/>
  <c r="D2656" i="6"/>
  <c r="D2657" i="6"/>
  <c r="D2658" i="6"/>
  <c r="D2659" i="6"/>
  <c r="D2660" i="6"/>
  <c r="D2661" i="6"/>
  <c r="D2662" i="6"/>
  <c r="D2663" i="6"/>
  <c r="D2664" i="6"/>
  <c r="D2665" i="6"/>
  <c r="D2666" i="6"/>
  <c r="D2667" i="6"/>
  <c r="D2668" i="6"/>
  <c r="D2669" i="6"/>
  <c r="D2670" i="6"/>
  <c r="D2671" i="6"/>
  <c r="D2672" i="6"/>
  <c r="D2673" i="6"/>
  <c r="D2674" i="6"/>
  <c r="D2675" i="6"/>
  <c r="D2676" i="6"/>
  <c r="D2677" i="6"/>
  <c r="D2678" i="6"/>
  <c r="D2679" i="6"/>
  <c r="D2680" i="6"/>
  <c r="D2681" i="6"/>
  <c r="D2682" i="6"/>
  <c r="D2683" i="6"/>
  <c r="D2684" i="6"/>
  <c r="D2685" i="6"/>
  <c r="D2686" i="6"/>
  <c r="D2687" i="6"/>
  <c r="D2688" i="6"/>
  <c r="D2689" i="6"/>
  <c r="D2690" i="6"/>
  <c r="D2691" i="6"/>
  <c r="D2692" i="6"/>
  <c r="D2693" i="6"/>
  <c r="D2694" i="6"/>
  <c r="D2695" i="6"/>
  <c r="D2696" i="6"/>
  <c r="D2697" i="6"/>
  <c r="D2698" i="6"/>
  <c r="D2699" i="6"/>
  <c r="D2700" i="6"/>
  <c r="D2701" i="6"/>
  <c r="D2702" i="6"/>
  <c r="D2703" i="6"/>
  <c r="D2704" i="6"/>
  <c r="D2705" i="6"/>
  <c r="D2706" i="6"/>
  <c r="D2707" i="6"/>
  <c r="D2708" i="6"/>
  <c r="D2709" i="6"/>
  <c r="D2710" i="6"/>
  <c r="D2711" i="6"/>
  <c r="D2712" i="6"/>
  <c r="D2713" i="6"/>
  <c r="D2714" i="6"/>
  <c r="D2715" i="6"/>
  <c r="D2716" i="6"/>
  <c r="D2717" i="6"/>
  <c r="D2718" i="6"/>
  <c r="D2719" i="6"/>
  <c r="D2720" i="6"/>
  <c r="D2721" i="6"/>
  <c r="D2722" i="6"/>
  <c r="D2723" i="6"/>
  <c r="D2724" i="6"/>
  <c r="D2725" i="6"/>
  <c r="D2726" i="6"/>
  <c r="D2727" i="6"/>
  <c r="D2728" i="6"/>
  <c r="D2729" i="6"/>
  <c r="D2730" i="6"/>
  <c r="D2731" i="6"/>
  <c r="D2732" i="6"/>
  <c r="D2733" i="6"/>
  <c r="D2734" i="6"/>
  <c r="D2735" i="6"/>
  <c r="D2736" i="6"/>
  <c r="D2737" i="6"/>
  <c r="D2738" i="6"/>
  <c r="D2739" i="6"/>
  <c r="D2740" i="6"/>
  <c r="D2741" i="6"/>
  <c r="D2742" i="6"/>
  <c r="D2743" i="6"/>
  <c r="D2744" i="6"/>
  <c r="D2745" i="6"/>
  <c r="D2746" i="6"/>
  <c r="D2747" i="6"/>
  <c r="D2748" i="6"/>
  <c r="D2749" i="6"/>
  <c r="D2750" i="6"/>
  <c r="D2751" i="6"/>
  <c r="D2752" i="6"/>
  <c r="D2753" i="6"/>
  <c r="D2754" i="6"/>
  <c r="D2755" i="6"/>
  <c r="D2756" i="6"/>
  <c r="D2757" i="6"/>
  <c r="D2758" i="6"/>
  <c r="D2759" i="6"/>
  <c r="D2760" i="6"/>
  <c r="D2761" i="6"/>
  <c r="D2762" i="6"/>
  <c r="D2763" i="6"/>
  <c r="D2764" i="6"/>
  <c r="D2765" i="6"/>
  <c r="D2766" i="6"/>
  <c r="D2767" i="6"/>
  <c r="D2768" i="6"/>
  <c r="D2769" i="6"/>
  <c r="D2770" i="6"/>
  <c r="D2771" i="6"/>
  <c r="D2772" i="6"/>
  <c r="D2773" i="6"/>
  <c r="D2774" i="6"/>
  <c r="D2775" i="6"/>
  <c r="D2776" i="6"/>
  <c r="D2777" i="6"/>
  <c r="D2778" i="6"/>
  <c r="D2779" i="6"/>
  <c r="D2780" i="6"/>
  <c r="D2781" i="6"/>
  <c r="D2782" i="6"/>
  <c r="D2783" i="6"/>
  <c r="D2784" i="6"/>
  <c r="D2785" i="6"/>
  <c r="D2786" i="6"/>
  <c r="D2787" i="6"/>
  <c r="D2788" i="6"/>
  <c r="D2789" i="6"/>
  <c r="D2790" i="6"/>
  <c r="D2791" i="6"/>
  <c r="D2792" i="6"/>
  <c r="D2793" i="6"/>
  <c r="D2794" i="6"/>
  <c r="D2795" i="6"/>
  <c r="D2796" i="6"/>
  <c r="D2797" i="6"/>
  <c r="D2798" i="6"/>
  <c r="D2799" i="6"/>
  <c r="D2800" i="6"/>
  <c r="D2801" i="6"/>
  <c r="D2802" i="6"/>
  <c r="D2803" i="6"/>
  <c r="D2804" i="6"/>
  <c r="D2805" i="6"/>
  <c r="D2806" i="6"/>
  <c r="D2807" i="6"/>
  <c r="D2808" i="6"/>
  <c r="D2809" i="6"/>
  <c r="D2810" i="6"/>
  <c r="D2811" i="6"/>
  <c r="D2812" i="6"/>
  <c r="D2813" i="6"/>
  <c r="D2814" i="6"/>
  <c r="D2815" i="6"/>
  <c r="D2816" i="6"/>
  <c r="D2817" i="6"/>
  <c r="D2818" i="6"/>
  <c r="D2819" i="6"/>
  <c r="D2820" i="6"/>
  <c r="D2821" i="6"/>
  <c r="D2822" i="6"/>
  <c r="D2823" i="6"/>
  <c r="D2824" i="6"/>
  <c r="D2825" i="6"/>
  <c r="D2826" i="6"/>
  <c r="D2827" i="6"/>
  <c r="D2828" i="6"/>
  <c r="D2829" i="6"/>
  <c r="D2830" i="6"/>
  <c r="D2831" i="6"/>
  <c r="D2832" i="6"/>
  <c r="D2833" i="6"/>
  <c r="D2834" i="6"/>
  <c r="D2835" i="6"/>
  <c r="D2836" i="6"/>
  <c r="D2837" i="6"/>
  <c r="D2838" i="6"/>
  <c r="D2839" i="6"/>
  <c r="D2840" i="6"/>
  <c r="D2841" i="6"/>
  <c r="D2842" i="6"/>
  <c r="D2843" i="6"/>
  <c r="D2844" i="6"/>
  <c r="D2845" i="6"/>
  <c r="D2846" i="6"/>
  <c r="D2847" i="6"/>
  <c r="D2848" i="6"/>
  <c r="D2849" i="6"/>
  <c r="D2850" i="6"/>
  <c r="D2851" i="6"/>
  <c r="D2852" i="6"/>
  <c r="D2853" i="6"/>
  <c r="D2854" i="6"/>
  <c r="D2855" i="6"/>
  <c r="D2856" i="6"/>
  <c r="D2857" i="6"/>
  <c r="D2858" i="6"/>
  <c r="D2859" i="6"/>
  <c r="D2860" i="6"/>
  <c r="D2861" i="6"/>
  <c r="D2862" i="6"/>
  <c r="D2863" i="6"/>
  <c r="D2864" i="6"/>
  <c r="D2865" i="6"/>
  <c r="D2866" i="6"/>
  <c r="D2867" i="6"/>
  <c r="D2868" i="6"/>
  <c r="D2869" i="6"/>
  <c r="D2870" i="6"/>
  <c r="D2871" i="6"/>
  <c r="D2872" i="6"/>
  <c r="D2873" i="6"/>
  <c r="D2874" i="6"/>
  <c r="D2875" i="6"/>
  <c r="D2876" i="6"/>
  <c r="D2877" i="6"/>
  <c r="D2878" i="6"/>
  <c r="D2879" i="6"/>
  <c r="D2880" i="6"/>
  <c r="D2881" i="6"/>
  <c r="D2882" i="6"/>
  <c r="D2883" i="6"/>
  <c r="D2884" i="6"/>
  <c r="D2885" i="6"/>
  <c r="D2886" i="6"/>
  <c r="D2887" i="6"/>
  <c r="D2888" i="6"/>
  <c r="D2889" i="6"/>
  <c r="D2890" i="6"/>
  <c r="D2891" i="6"/>
  <c r="D2892" i="6"/>
  <c r="D2893" i="6"/>
  <c r="D2894" i="6"/>
  <c r="D2895" i="6"/>
  <c r="D2896" i="6"/>
  <c r="D2897" i="6"/>
  <c r="D2898" i="6"/>
  <c r="D2899" i="6"/>
  <c r="D2900" i="6"/>
  <c r="D2901" i="6"/>
  <c r="D2902" i="6"/>
  <c r="D2903" i="6"/>
  <c r="D2904" i="6"/>
  <c r="D2905" i="6"/>
  <c r="D2906" i="6"/>
  <c r="D2907" i="6"/>
  <c r="D2908" i="6"/>
  <c r="D2909" i="6"/>
  <c r="D2910" i="6"/>
  <c r="D2911" i="6"/>
  <c r="D2912" i="6"/>
  <c r="D2913" i="6"/>
  <c r="D2914" i="6"/>
  <c r="D2915" i="6"/>
  <c r="D2916" i="6"/>
  <c r="D2917" i="6"/>
  <c r="D2918" i="6"/>
  <c r="D2919" i="6"/>
  <c r="D2920" i="6"/>
  <c r="D2921" i="6"/>
  <c r="D2922" i="6"/>
  <c r="D2923" i="6"/>
  <c r="D2924" i="6"/>
  <c r="D2925" i="6"/>
  <c r="D2926" i="6"/>
  <c r="D2927" i="6"/>
  <c r="D2928" i="6"/>
  <c r="D2929" i="6"/>
  <c r="D2930" i="6"/>
  <c r="D2931" i="6"/>
  <c r="D2932" i="6"/>
  <c r="D2933" i="6"/>
  <c r="D2934" i="6"/>
  <c r="D2935" i="6"/>
  <c r="D2936" i="6"/>
  <c r="D2937" i="6"/>
  <c r="D2938" i="6"/>
  <c r="D2939" i="6"/>
  <c r="D2940" i="6"/>
  <c r="D2941" i="6"/>
  <c r="D2942" i="6"/>
  <c r="D2943" i="6"/>
  <c r="D2944" i="6"/>
  <c r="D2945" i="6"/>
  <c r="D2946" i="6"/>
  <c r="D2947" i="6"/>
  <c r="D2948" i="6"/>
  <c r="D2949" i="6"/>
  <c r="D2950" i="6"/>
  <c r="D2951" i="6"/>
  <c r="D2952" i="6"/>
  <c r="D2953" i="6"/>
  <c r="D2954" i="6"/>
  <c r="D2955" i="6"/>
  <c r="D2956" i="6"/>
  <c r="D2957" i="6"/>
  <c r="D2958" i="6"/>
  <c r="D2959" i="6"/>
  <c r="D2960" i="6"/>
  <c r="D2961" i="6"/>
  <c r="D2962" i="6"/>
  <c r="D2963" i="6"/>
  <c r="D2964" i="6"/>
  <c r="D2965" i="6"/>
  <c r="D2966" i="6"/>
  <c r="D2967" i="6"/>
  <c r="D2968" i="6"/>
  <c r="D2969" i="6"/>
  <c r="D2970" i="6"/>
  <c r="D2971" i="6"/>
  <c r="D2972" i="6"/>
  <c r="D2973" i="6"/>
  <c r="D2974" i="6"/>
  <c r="D2975" i="6"/>
  <c r="D2976" i="6"/>
  <c r="D2977" i="6"/>
  <c r="D2978" i="6"/>
  <c r="D2979" i="6"/>
  <c r="D2980" i="6"/>
  <c r="D2981" i="6"/>
  <c r="D2982" i="6"/>
  <c r="D2983" i="6"/>
  <c r="D2984" i="6"/>
  <c r="D2985" i="6"/>
  <c r="D2986" i="6"/>
  <c r="D2987" i="6"/>
  <c r="D2988" i="6"/>
  <c r="D2989" i="6"/>
  <c r="D2990" i="6"/>
  <c r="D2991" i="6"/>
  <c r="D2992" i="6"/>
  <c r="D2993" i="6"/>
  <c r="D2994" i="6"/>
  <c r="D2995" i="6"/>
  <c r="D2996" i="6"/>
  <c r="D2997" i="6"/>
  <c r="D2998" i="6"/>
  <c r="D2999" i="6"/>
  <c r="D3000" i="6"/>
  <c r="D3001" i="6"/>
  <c r="D3002" i="6"/>
  <c r="D3003" i="6"/>
  <c r="D3004" i="6"/>
  <c r="D3005" i="6"/>
  <c r="D3006" i="6"/>
  <c r="D3007" i="6"/>
  <c r="D3008" i="6"/>
  <c r="D3009" i="6"/>
  <c r="D3010" i="6"/>
  <c r="D3011" i="6"/>
  <c r="D3012" i="6"/>
  <c r="D3013" i="6"/>
  <c r="D3014" i="6"/>
  <c r="D3015" i="6"/>
  <c r="D3016" i="6"/>
  <c r="D3017" i="6"/>
  <c r="D3018" i="6"/>
  <c r="D3019" i="6"/>
  <c r="D3020" i="6"/>
  <c r="D3021" i="6"/>
  <c r="D3022" i="6"/>
  <c r="D3023" i="6"/>
  <c r="D3024" i="6"/>
  <c r="D3025" i="6"/>
  <c r="D3026" i="6"/>
  <c r="D3027" i="6"/>
  <c r="D3028" i="6"/>
  <c r="D3029" i="6"/>
  <c r="D3030" i="6"/>
  <c r="D3031" i="6"/>
  <c r="D3032" i="6"/>
  <c r="D3033" i="6"/>
  <c r="D3034" i="6"/>
  <c r="D3035" i="6"/>
  <c r="D3036" i="6"/>
  <c r="D3037" i="6"/>
  <c r="D3038" i="6"/>
  <c r="D3039" i="6"/>
  <c r="D3040" i="6"/>
  <c r="D3041" i="6"/>
  <c r="D3042" i="6"/>
  <c r="D3043" i="6"/>
  <c r="D3044" i="6"/>
  <c r="D3045" i="6"/>
  <c r="D3046" i="6"/>
  <c r="D3047" i="6"/>
  <c r="D3048" i="6"/>
  <c r="D3049" i="6"/>
  <c r="D3050" i="6"/>
  <c r="D3051" i="6"/>
  <c r="D3052" i="6"/>
  <c r="D3053" i="6"/>
  <c r="D3054" i="6"/>
  <c r="D3055" i="6"/>
  <c r="D3056" i="6"/>
  <c r="D3057" i="6"/>
  <c r="D3058" i="6"/>
  <c r="D3059" i="6"/>
  <c r="D3060" i="6"/>
  <c r="D3061" i="6"/>
  <c r="D3062" i="6"/>
  <c r="D3063" i="6"/>
  <c r="D3064" i="6"/>
  <c r="D3065" i="6"/>
  <c r="D3066" i="6"/>
  <c r="D3067" i="6"/>
  <c r="D3068" i="6"/>
  <c r="D3069" i="6"/>
  <c r="D3070" i="6"/>
  <c r="D3071" i="6"/>
  <c r="D3072" i="6"/>
  <c r="D3073" i="6"/>
  <c r="D3074" i="6"/>
  <c r="D3075" i="6"/>
  <c r="D3076" i="6"/>
  <c r="D3077" i="6"/>
  <c r="D3078" i="6"/>
  <c r="D3079" i="6"/>
  <c r="D3080" i="6"/>
  <c r="D3081" i="6"/>
  <c r="D3082" i="6"/>
  <c r="D3083" i="6"/>
  <c r="D3084" i="6"/>
  <c r="D3085" i="6"/>
  <c r="D3086" i="6"/>
  <c r="D3087" i="6"/>
  <c r="D3088" i="6"/>
  <c r="D3089" i="6"/>
  <c r="D3090" i="6"/>
  <c r="D3091" i="6"/>
  <c r="D3092" i="6"/>
  <c r="D3093" i="6"/>
  <c r="D3094" i="6"/>
  <c r="D3095" i="6"/>
  <c r="D3096" i="6"/>
  <c r="D3097" i="6"/>
  <c r="D3098" i="6"/>
  <c r="D3099" i="6"/>
  <c r="D3100" i="6"/>
  <c r="D3101" i="6"/>
  <c r="D3102" i="6"/>
  <c r="D3103" i="6"/>
  <c r="D3104" i="6"/>
  <c r="D3105" i="6"/>
  <c r="D3106" i="6"/>
  <c r="D3107" i="6"/>
  <c r="D3108" i="6"/>
  <c r="D3109" i="6"/>
  <c r="D3110" i="6"/>
  <c r="D3111" i="6"/>
  <c r="D3112" i="6"/>
  <c r="D3113" i="6"/>
  <c r="D3114" i="6"/>
  <c r="D3115" i="6"/>
  <c r="D3116" i="6"/>
  <c r="D3117" i="6"/>
  <c r="D3118" i="6"/>
  <c r="D3119" i="6"/>
  <c r="D3120" i="6"/>
  <c r="D3121" i="6"/>
  <c r="D3122" i="6"/>
  <c r="D3123" i="6"/>
  <c r="D3124" i="6"/>
  <c r="D3125" i="6"/>
  <c r="D3126" i="6"/>
  <c r="D3127" i="6"/>
  <c r="D3128" i="6"/>
  <c r="D3129" i="6"/>
  <c r="D3130" i="6"/>
  <c r="D3131" i="6"/>
  <c r="D3132" i="6"/>
  <c r="D3133" i="6"/>
  <c r="D3134" i="6"/>
  <c r="D3135" i="6"/>
  <c r="D3136" i="6"/>
  <c r="D3137" i="6"/>
  <c r="D3138" i="6"/>
  <c r="D3139" i="6"/>
  <c r="D3140" i="6"/>
  <c r="D3141" i="6"/>
  <c r="D3142" i="6"/>
  <c r="D3143" i="6"/>
  <c r="D3144" i="6"/>
  <c r="D3145" i="6"/>
  <c r="D3146" i="6"/>
  <c r="D3147" i="6"/>
  <c r="D3148" i="6"/>
  <c r="D3149" i="6"/>
  <c r="D3150" i="6"/>
  <c r="D3151" i="6"/>
  <c r="D3152" i="6"/>
  <c r="D3153" i="6"/>
  <c r="D3154" i="6"/>
  <c r="D3155" i="6"/>
  <c r="D3156" i="6"/>
  <c r="D3157" i="6"/>
  <c r="D3158" i="6"/>
  <c r="D3159" i="6"/>
  <c r="D3160" i="6"/>
  <c r="D3161" i="6"/>
  <c r="D3162" i="6"/>
  <c r="D3163" i="6"/>
  <c r="D3164" i="6"/>
  <c r="D3165" i="6"/>
  <c r="D3166" i="6"/>
  <c r="D3167" i="6"/>
  <c r="D3168" i="6"/>
  <c r="D3169" i="6"/>
  <c r="D3170" i="6"/>
  <c r="D3171" i="6"/>
  <c r="D3172" i="6"/>
  <c r="D3173" i="6"/>
  <c r="D3174" i="6"/>
  <c r="D3175" i="6"/>
  <c r="D3176" i="6"/>
  <c r="D3177" i="6"/>
  <c r="D3178" i="6"/>
  <c r="D3179" i="6"/>
  <c r="D3180" i="6"/>
  <c r="D3181" i="6"/>
  <c r="D3182" i="6"/>
  <c r="D3183" i="6"/>
  <c r="D3184" i="6"/>
  <c r="D3185" i="6"/>
  <c r="D3186" i="6"/>
  <c r="D3187" i="6"/>
  <c r="D3188" i="6"/>
  <c r="D3189" i="6"/>
  <c r="D3190" i="6"/>
  <c r="D3191" i="6"/>
  <c r="D3192" i="6"/>
  <c r="D3193" i="6"/>
  <c r="D3194" i="6"/>
  <c r="D3195" i="6"/>
  <c r="D3196" i="6"/>
  <c r="D3197" i="6"/>
  <c r="D3198" i="6"/>
  <c r="D3199" i="6"/>
  <c r="D3200" i="6"/>
  <c r="D3201" i="6"/>
  <c r="D3202" i="6"/>
  <c r="D3203" i="6"/>
  <c r="D3204" i="6"/>
  <c r="D3205" i="6"/>
  <c r="D3206" i="6"/>
  <c r="D3207" i="6"/>
  <c r="D3208" i="6"/>
  <c r="D3209" i="6"/>
  <c r="D3210" i="6"/>
  <c r="D3211" i="6"/>
  <c r="D3212" i="6"/>
  <c r="D3213" i="6"/>
  <c r="D3214" i="6"/>
  <c r="D3215" i="6"/>
  <c r="D3216" i="6"/>
  <c r="D3217" i="6"/>
  <c r="D3218" i="6"/>
  <c r="D3219" i="6"/>
  <c r="D3220" i="6"/>
  <c r="D3221" i="6"/>
  <c r="D3222" i="6"/>
  <c r="D3223" i="6"/>
  <c r="D3224" i="6"/>
  <c r="D3225" i="6"/>
  <c r="D3226" i="6"/>
  <c r="D3227" i="6"/>
  <c r="D3228" i="6"/>
  <c r="D3229" i="6"/>
  <c r="D3230" i="6"/>
  <c r="D3231" i="6"/>
  <c r="D3232" i="6"/>
  <c r="D3233" i="6"/>
  <c r="D3234" i="6"/>
  <c r="D3235" i="6"/>
  <c r="D3236" i="6"/>
  <c r="D3237" i="6"/>
  <c r="D3238" i="6"/>
  <c r="D3239" i="6"/>
  <c r="D3240" i="6"/>
  <c r="D3241" i="6"/>
  <c r="D3242" i="6"/>
  <c r="D3243" i="6"/>
  <c r="D3244" i="6"/>
  <c r="D3245" i="6"/>
  <c r="D3246" i="6"/>
  <c r="D3247" i="6"/>
  <c r="D3248" i="6"/>
  <c r="D3249" i="6"/>
  <c r="D3250" i="6"/>
  <c r="D3251" i="6"/>
  <c r="D3252" i="6"/>
  <c r="D3253" i="6"/>
  <c r="D3254" i="6"/>
  <c r="D3255" i="6"/>
  <c r="D3256" i="6"/>
  <c r="D3257" i="6"/>
  <c r="D3258" i="6"/>
  <c r="D3259" i="6"/>
  <c r="D3260" i="6"/>
  <c r="D3261" i="6"/>
  <c r="D3262" i="6"/>
  <c r="D3263" i="6"/>
  <c r="D3264" i="6"/>
  <c r="D3265" i="6"/>
  <c r="D3266" i="6"/>
  <c r="D3267" i="6"/>
  <c r="D3268" i="6"/>
  <c r="D3269" i="6"/>
  <c r="D3270" i="6"/>
  <c r="D3271" i="6"/>
  <c r="D3272" i="6"/>
  <c r="D3273" i="6"/>
  <c r="D3274" i="6"/>
  <c r="D3275" i="6"/>
  <c r="D3276" i="6"/>
  <c r="D3277" i="6"/>
  <c r="D3278" i="6"/>
  <c r="D3279" i="6"/>
  <c r="D3280" i="6"/>
  <c r="D3281" i="6"/>
  <c r="D3282" i="6"/>
  <c r="D3283" i="6"/>
  <c r="D3284" i="6"/>
  <c r="D3285" i="6"/>
  <c r="D3286" i="6"/>
  <c r="D3287" i="6"/>
  <c r="D3288" i="6"/>
  <c r="D3289" i="6"/>
  <c r="D3290" i="6"/>
  <c r="D3291" i="6"/>
  <c r="D3292" i="6"/>
  <c r="D3293" i="6"/>
  <c r="D3294" i="6"/>
  <c r="D3295" i="6"/>
  <c r="D3296" i="6"/>
  <c r="D3297" i="6"/>
  <c r="D3298" i="6"/>
  <c r="D3299" i="6"/>
  <c r="D3300" i="6"/>
  <c r="D3301" i="6"/>
  <c r="D3302" i="6"/>
  <c r="D3303" i="6"/>
  <c r="D3304" i="6"/>
  <c r="D3305" i="6"/>
  <c r="D3306" i="6"/>
  <c r="D3307" i="6"/>
  <c r="D3308" i="6"/>
  <c r="D3309" i="6"/>
  <c r="D3310" i="6"/>
  <c r="D3311" i="6"/>
  <c r="D3312" i="6"/>
  <c r="D3313" i="6"/>
  <c r="D3314" i="6"/>
  <c r="D3315" i="6"/>
  <c r="D3316" i="6"/>
  <c r="D3317" i="6"/>
  <c r="D3318" i="6"/>
  <c r="D3319" i="6"/>
  <c r="D3320" i="6"/>
  <c r="D3321" i="6"/>
  <c r="D3322" i="6"/>
  <c r="D3323" i="6"/>
  <c r="D3324" i="6"/>
  <c r="D3325" i="6"/>
  <c r="D3326" i="6"/>
  <c r="D3327" i="6"/>
  <c r="D3328" i="6"/>
  <c r="D3329" i="6"/>
  <c r="D3330" i="6"/>
  <c r="D3331" i="6"/>
  <c r="D3332" i="6"/>
  <c r="D3333" i="6"/>
  <c r="D3334" i="6"/>
  <c r="D3335" i="6"/>
  <c r="D3336" i="6"/>
  <c r="D3337" i="6"/>
  <c r="D3338" i="6"/>
  <c r="D3339" i="6"/>
  <c r="D3340" i="6"/>
  <c r="D3341" i="6"/>
  <c r="D3342" i="6"/>
  <c r="D3343" i="6"/>
  <c r="D3344" i="6"/>
  <c r="D3345" i="6"/>
  <c r="D3346" i="6"/>
  <c r="D3347" i="6"/>
  <c r="D3348" i="6"/>
  <c r="D3349" i="6"/>
  <c r="D3350" i="6"/>
  <c r="D3351" i="6"/>
  <c r="D3352" i="6"/>
  <c r="D3353" i="6"/>
  <c r="D3354" i="6"/>
  <c r="D3355" i="6"/>
  <c r="D3356" i="6"/>
  <c r="D3357" i="6"/>
  <c r="D3358" i="6"/>
  <c r="D3359" i="6"/>
  <c r="D3360" i="6"/>
  <c r="D3361" i="6"/>
  <c r="D3362" i="6"/>
  <c r="D3363" i="6"/>
  <c r="D3364" i="6"/>
  <c r="D3365" i="6"/>
  <c r="D3366" i="6"/>
  <c r="D3367" i="6"/>
  <c r="D3368" i="6"/>
  <c r="D3369" i="6"/>
  <c r="D3370" i="6"/>
  <c r="D3371" i="6"/>
  <c r="D3372" i="6"/>
  <c r="D3373" i="6"/>
  <c r="D3374" i="6"/>
  <c r="D3375" i="6"/>
  <c r="D3376" i="6"/>
  <c r="D3377" i="6"/>
  <c r="D3378" i="6"/>
  <c r="D3379" i="6"/>
  <c r="D3380" i="6"/>
  <c r="D3381" i="6"/>
  <c r="D3382" i="6"/>
  <c r="D3383" i="6"/>
  <c r="D3384" i="6"/>
  <c r="D3385" i="6"/>
  <c r="D3386" i="6"/>
  <c r="D3387" i="6"/>
  <c r="D3388" i="6"/>
  <c r="D3389" i="6"/>
  <c r="D3390" i="6"/>
  <c r="D3391" i="6"/>
  <c r="D3392" i="6"/>
  <c r="D3393" i="6"/>
  <c r="D3394" i="6"/>
  <c r="D3395" i="6"/>
  <c r="D3396" i="6"/>
  <c r="D3397" i="6"/>
  <c r="D3398" i="6"/>
  <c r="D3399" i="6"/>
  <c r="D3400" i="6"/>
  <c r="D3401" i="6"/>
  <c r="D3402" i="6"/>
  <c r="D3403" i="6"/>
  <c r="D3404" i="6"/>
  <c r="D3405" i="6"/>
  <c r="D3406" i="6"/>
  <c r="D3407" i="6"/>
  <c r="D3408" i="6"/>
  <c r="D3409" i="6"/>
  <c r="D3410" i="6"/>
  <c r="D3411" i="6"/>
  <c r="D3412" i="6"/>
  <c r="D3413" i="6"/>
  <c r="D3414" i="6"/>
  <c r="D3415" i="6"/>
  <c r="D3416" i="6"/>
  <c r="D3417" i="6"/>
  <c r="D3418" i="6"/>
  <c r="D3419" i="6"/>
  <c r="D3420" i="6"/>
  <c r="D3421" i="6"/>
  <c r="D3422" i="6"/>
  <c r="D3423" i="6"/>
  <c r="D3424" i="6"/>
  <c r="D3425" i="6"/>
  <c r="D3426" i="6"/>
  <c r="D3427" i="6"/>
  <c r="D3428" i="6"/>
  <c r="D3429" i="6"/>
  <c r="D3430" i="6"/>
  <c r="D3431" i="6"/>
  <c r="D3432" i="6"/>
  <c r="D3433" i="6"/>
  <c r="D3434" i="6"/>
  <c r="D3435" i="6"/>
  <c r="D3436" i="6"/>
  <c r="D3437" i="6"/>
  <c r="D3438" i="6"/>
  <c r="D3439" i="6"/>
  <c r="D3440" i="6"/>
  <c r="D3441" i="6"/>
  <c r="D3442" i="6"/>
  <c r="D3443" i="6"/>
  <c r="D3444" i="6"/>
  <c r="D3445" i="6"/>
  <c r="D3446" i="6"/>
  <c r="D3447" i="6"/>
  <c r="D3448" i="6"/>
  <c r="D3449" i="6"/>
  <c r="D3450" i="6"/>
  <c r="D3451" i="6"/>
  <c r="D3452" i="6"/>
  <c r="D3453" i="6"/>
  <c r="D3454" i="6"/>
  <c r="D3455" i="6"/>
  <c r="D3456" i="6"/>
  <c r="D3457" i="6"/>
  <c r="D3458" i="6"/>
  <c r="D3459" i="6"/>
  <c r="D3460" i="6"/>
  <c r="D3461" i="6"/>
  <c r="D3462" i="6"/>
  <c r="D3463" i="6"/>
  <c r="D3464" i="6"/>
  <c r="D3465" i="6"/>
  <c r="D3466" i="6"/>
  <c r="D3467" i="6"/>
  <c r="D3468" i="6"/>
  <c r="D3469" i="6"/>
  <c r="D3470" i="6"/>
  <c r="D3471" i="6"/>
  <c r="D3472" i="6"/>
  <c r="D3473" i="6"/>
  <c r="D3474" i="6"/>
  <c r="D3475" i="6"/>
  <c r="D3476" i="6"/>
  <c r="D3477" i="6"/>
  <c r="D3478" i="6"/>
  <c r="D3479" i="6"/>
  <c r="D3480" i="6"/>
  <c r="D3481" i="6"/>
  <c r="D3482" i="6"/>
  <c r="D3483" i="6"/>
  <c r="D3484" i="6"/>
  <c r="D3485" i="6"/>
  <c r="D3486" i="6"/>
  <c r="D3487" i="6"/>
  <c r="D3488" i="6"/>
  <c r="D3489" i="6"/>
  <c r="D3490" i="6"/>
  <c r="D3491" i="6"/>
  <c r="D3492" i="6"/>
  <c r="D3493" i="6"/>
  <c r="D3494" i="6"/>
  <c r="D3495" i="6"/>
  <c r="D3496" i="6"/>
  <c r="D3497" i="6"/>
  <c r="D3498" i="6"/>
  <c r="D3499" i="6"/>
  <c r="D3500" i="6"/>
  <c r="D3501" i="6"/>
  <c r="D3502" i="6"/>
  <c r="D3503" i="6"/>
  <c r="D3504" i="6"/>
  <c r="D3505" i="6"/>
  <c r="D3506" i="6"/>
  <c r="D3507" i="6"/>
  <c r="D3508" i="6"/>
  <c r="D3509" i="6"/>
  <c r="D3510" i="6"/>
  <c r="D3511" i="6"/>
  <c r="D3512" i="6"/>
  <c r="D3513" i="6"/>
  <c r="D3514" i="6"/>
  <c r="D3515" i="6"/>
  <c r="D3516" i="6"/>
  <c r="D3517" i="6"/>
  <c r="D3518" i="6"/>
  <c r="D3519" i="6"/>
  <c r="D3520" i="6"/>
  <c r="D3521" i="6"/>
  <c r="D3522" i="6"/>
  <c r="D3523" i="6"/>
  <c r="D3524" i="6"/>
  <c r="D3525" i="6"/>
  <c r="D3526" i="6"/>
  <c r="D3527" i="6"/>
  <c r="D3528" i="6"/>
  <c r="D3529" i="6"/>
  <c r="D3530" i="6"/>
  <c r="D3531" i="6"/>
  <c r="D3532" i="6"/>
  <c r="D3533" i="6"/>
  <c r="D3534" i="6"/>
  <c r="D3535" i="6"/>
  <c r="D3536" i="6"/>
  <c r="D3537" i="6"/>
  <c r="D3538" i="6"/>
  <c r="D3539" i="6"/>
  <c r="D3540" i="6"/>
  <c r="D3541" i="6"/>
  <c r="D3542" i="6"/>
  <c r="D3543" i="6"/>
  <c r="D3544" i="6"/>
  <c r="D3545" i="6"/>
  <c r="D3546" i="6"/>
  <c r="D3547" i="6"/>
  <c r="D3548" i="6"/>
  <c r="D3549" i="6"/>
  <c r="D3550" i="6"/>
  <c r="D3551" i="6"/>
  <c r="D3552" i="6"/>
  <c r="D3553" i="6"/>
  <c r="D3554" i="6"/>
  <c r="D3555" i="6"/>
  <c r="D3556" i="6"/>
  <c r="D3557" i="6"/>
  <c r="D3558" i="6"/>
  <c r="D3559" i="6"/>
  <c r="D3560" i="6"/>
  <c r="D3561" i="6"/>
  <c r="D3562" i="6"/>
  <c r="D3563" i="6"/>
  <c r="D3564" i="6"/>
  <c r="D3565" i="6"/>
  <c r="D3566" i="6"/>
  <c r="D3567" i="6"/>
  <c r="D3568" i="6"/>
  <c r="D3569" i="6"/>
  <c r="D3570" i="6"/>
  <c r="D3571" i="6"/>
  <c r="D3572" i="6"/>
  <c r="D3573" i="6"/>
  <c r="D3574" i="6"/>
  <c r="D3575" i="6"/>
  <c r="D3576" i="6"/>
  <c r="D3577" i="6"/>
  <c r="D3578" i="6"/>
  <c r="D3579" i="6"/>
  <c r="D3580" i="6"/>
  <c r="D3581" i="6"/>
  <c r="D3582" i="6"/>
  <c r="D3583" i="6"/>
  <c r="D3584" i="6"/>
  <c r="D3585" i="6"/>
  <c r="D3586" i="6"/>
  <c r="D3587" i="6"/>
  <c r="D3588" i="6"/>
  <c r="D3589" i="6"/>
  <c r="D3590" i="6"/>
  <c r="D3591" i="6"/>
  <c r="D3592" i="6"/>
  <c r="D3593" i="6"/>
  <c r="D3594" i="6"/>
  <c r="D3595" i="6"/>
  <c r="D3596" i="6"/>
  <c r="D3597" i="6"/>
  <c r="D3598" i="6"/>
  <c r="D3599" i="6"/>
  <c r="D3600" i="6"/>
  <c r="D3601" i="6"/>
  <c r="D3602" i="6"/>
  <c r="D3603" i="6"/>
  <c r="D3604" i="6"/>
  <c r="D3605" i="6"/>
  <c r="D3606" i="6"/>
  <c r="D3607" i="6"/>
  <c r="D3608" i="6"/>
  <c r="D3609" i="6"/>
  <c r="D3610" i="6"/>
  <c r="D3611" i="6"/>
  <c r="D3612" i="6"/>
  <c r="D3613" i="6"/>
  <c r="D3614" i="6"/>
  <c r="D3615" i="6"/>
  <c r="D3616" i="6"/>
  <c r="D3617" i="6"/>
  <c r="D3618" i="6"/>
  <c r="D3619" i="6"/>
  <c r="D3620" i="6"/>
  <c r="D3621" i="6"/>
  <c r="D3622" i="6"/>
  <c r="D3623" i="6"/>
  <c r="D3624" i="6"/>
  <c r="D3625" i="6"/>
  <c r="D3626" i="6"/>
  <c r="D3627" i="6"/>
  <c r="D3628" i="6"/>
  <c r="D3629" i="6"/>
  <c r="D3630" i="6"/>
  <c r="D3631" i="6"/>
  <c r="D3632" i="6"/>
  <c r="D3633" i="6"/>
  <c r="D3634" i="6"/>
  <c r="D3635" i="6"/>
  <c r="D3636" i="6"/>
  <c r="D3637" i="6"/>
  <c r="D3638" i="6"/>
  <c r="D3639" i="6"/>
  <c r="D3640" i="6"/>
  <c r="D3641" i="6"/>
  <c r="D3642" i="6"/>
  <c r="D3643" i="6"/>
  <c r="D3644" i="6"/>
  <c r="D3645" i="6"/>
  <c r="D3646" i="6"/>
  <c r="D3647" i="6"/>
  <c r="D3648" i="6"/>
  <c r="D3649" i="6"/>
  <c r="D3650" i="6"/>
  <c r="D3651" i="6"/>
  <c r="D3652" i="6"/>
  <c r="D3653" i="6"/>
  <c r="D3654" i="6"/>
  <c r="D3655" i="6"/>
  <c r="D3656" i="6"/>
  <c r="D3657" i="6"/>
  <c r="D3658" i="6"/>
  <c r="D3659" i="6"/>
  <c r="D3660" i="6"/>
  <c r="D3661" i="6"/>
  <c r="D3662" i="6"/>
  <c r="D3663" i="6"/>
  <c r="D3664" i="6"/>
  <c r="D3665" i="6"/>
  <c r="D3666" i="6"/>
  <c r="D3667" i="6"/>
  <c r="D3668" i="6"/>
  <c r="D3669" i="6"/>
  <c r="D3670" i="6"/>
  <c r="D3671" i="6"/>
  <c r="D3672" i="6"/>
  <c r="D3673" i="6"/>
  <c r="D3674" i="6"/>
  <c r="D3675" i="6"/>
  <c r="D3676" i="6"/>
  <c r="D3677" i="6"/>
  <c r="D3678" i="6"/>
  <c r="D3679" i="6"/>
  <c r="D3680" i="6"/>
  <c r="D3681" i="6"/>
  <c r="D3682" i="6"/>
  <c r="D3683" i="6"/>
  <c r="D3684" i="6"/>
  <c r="D3685" i="6"/>
  <c r="D3686" i="6"/>
  <c r="D3687" i="6"/>
  <c r="D3688" i="6"/>
  <c r="D3689" i="6"/>
  <c r="D3690" i="6"/>
  <c r="D3691" i="6"/>
  <c r="D3692" i="6"/>
  <c r="D3693" i="6"/>
  <c r="D3694" i="6"/>
  <c r="D3695" i="6"/>
  <c r="D3696" i="6"/>
  <c r="D3697" i="6"/>
  <c r="D3698" i="6"/>
  <c r="D3699" i="6"/>
  <c r="D3700" i="6"/>
  <c r="D3701" i="6"/>
  <c r="D3702" i="6"/>
  <c r="D3703" i="6"/>
  <c r="D3704" i="6"/>
  <c r="D3705" i="6"/>
  <c r="D3706" i="6"/>
  <c r="D3707" i="6"/>
  <c r="D3708" i="6"/>
  <c r="D3709" i="6"/>
  <c r="D3710" i="6"/>
  <c r="D3711" i="6"/>
  <c r="D3712" i="6"/>
  <c r="D3713" i="6"/>
  <c r="D3714" i="6"/>
  <c r="D3715" i="6"/>
  <c r="D3716" i="6"/>
  <c r="D3717" i="6"/>
  <c r="D3718" i="6"/>
  <c r="D3719" i="6"/>
  <c r="D3720" i="6"/>
  <c r="D3721" i="6"/>
  <c r="D3722" i="6"/>
  <c r="D3723" i="6"/>
  <c r="D3724" i="6"/>
  <c r="D3725" i="6"/>
  <c r="D3726" i="6"/>
  <c r="D3727" i="6"/>
  <c r="D3728" i="6"/>
  <c r="D3729" i="6"/>
  <c r="D3730" i="6"/>
  <c r="D3731" i="6"/>
  <c r="D3732" i="6"/>
  <c r="D3733" i="6"/>
  <c r="D3734" i="6"/>
  <c r="D3735" i="6"/>
  <c r="D3736" i="6"/>
  <c r="D3737" i="6"/>
  <c r="D3738" i="6"/>
  <c r="D3739" i="6"/>
  <c r="D3740" i="6"/>
  <c r="D3741" i="6"/>
  <c r="D3742" i="6"/>
  <c r="D3743" i="6"/>
  <c r="D3744" i="6"/>
  <c r="D3745" i="6"/>
  <c r="D3746" i="6"/>
  <c r="D3747" i="6"/>
  <c r="D3748" i="6"/>
  <c r="D3749" i="6"/>
  <c r="D3750" i="6"/>
  <c r="D3751" i="6"/>
  <c r="D3752" i="6"/>
  <c r="D3753" i="6"/>
  <c r="D3754" i="6"/>
  <c r="D3755" i="6"/>
  <c r="D3756" i="6"/>
  <c r="D3757" i="6"/>
  <c r="D3758" i="6"/>
  <c r="D3759" i="6"/>
  <c r="D3760" i="6"/>
  <c r="D3761" i="6"/>
  <c r="D3762" i="6"/>
  <c r="D3763" i="6"/>
  <c r="D3764" i="6"/>
  <c r="D3765" i="6"/>
  <c r="D3766" i="6"/>
  <c r="D3767" i="6"/>
  <c r="D3768" i="6"/>
  <c r="D3769" i="6"/>
  <c r="D3770" i="6"/>
  <c r="D3771" i="6"/>
  <c r="D3772" i="6"/>
  <c r="D3773" i="6"/>
  <c r="D3774" i="6"/>
  <c r="D3775" i="6"/>
  <c r="D3776" i="6"/>
  <c r="D3777" i="6"/>
  <c r="D3778" i="6"/>
  <c r="D3779" i="6"/>
  <c r="D3780" i="6"/>
  <c r="D3781" i="6"/>
  <c r="D3782" i="6"/>
  <c r="D3783" i="6"/>
  <c r="D3784" i="6"/>
  <c r="D3785" i="6"/>
  <c r="D3786" i="6"/>
  <c r="D3787" i="6"/>
  <c r="D3788" i="6"/>
  <c r="D3789" i="6"/>
  <c r="D3790" i="6"/>
  <c r="D3791" i="6"/>
  <c r="D3792" i="6"/>
  <c r="D3793" i="6"/>
  <c r="D3794" i="6"/>
  <c r="D3795" i="6"/>
  <c r="D3796" i="6"/>
  <c r="D3797" i="6"/>
  <c r="D3798" i="6"/>
  <c r="D3799" i="6"/>
  <c r="D3800" i="6"/>
  <c r="D3801" i="6"/>
  <c r="D3802" i="6"/>
  <c r="D3803" i="6"/>
  <c r="D3804" i="6"/>
  <c r="D3805" i="6"/>
  <c r="D3806" i="6"/>
  <c r="D3807" i="6"/>
  <c r="D3808" i="6"/>
  <c r="D3809" i="6"/>
  <c r="D3810" i="6"/>
  <c r="D3811" i="6"/>
  <c r="D3812" i="6"/>
  <c r="D3813" i="6"/>
  <c r="D3814" i="6"/>
  <c r="D3815" i="6"/>
  <c r="D3816" i="6"/>
  <c r="D3817" i="6"/>
  <c r="D3818" i="6"/>
  <c r="D3819" i="6"/>
  <c r="D3820" i="6"/>
  <c r="D3821" i="6"/>
  <c r="D3822" i="6"/>
  <c r="D3823" i="6"/>
  <c r="D3824" i="6"/>
  <c r="D3825" i="6"/>
  <c r="D3826" i="6"/>
  <c r="D3827" i="6"/>
  <c r="D3828" i="6"/>
  <c r="D3829" i="6"/>
  <c r="D3830" i="6"/>
  <c r="D3831" i="6"/>
  <c r="D3832" i="6"/>
  <c r="D3833" i="6"/>
  <c r="D3834" i="6"/>
  <c r="D3835" i="6"/>
  <c r="D3836" i="6"/>
  <c r="D3837" i="6"/>
  <c r="D3838" i="6"/>
  <c r="D3839" i="6"/>
  <c r="D3840" i="6"/>
  <c r="D3841" i="6"/>
  <c r="D3842" i="6"/>
  <c r="D3843" i="6"/>
  <c r="D3844" i="6"/>
  <c r="D3845" i="6"/>
  <c r="D3846" i="6"/>
  <c r="D3847" i="6"/>
  <c r="D3848" i="6"/>
  <c r="D3849" i="6"/>
  <c r="D3850" i="6"/>
  <c r="D3851" i="6"/>
  <c r="D3852" i="6"/>
  <c r="D3853" i="6"/>
  <c r="D3854" i="6"/>
  <c r="D3855" i="6"/>
  <c r="D3856" i="6"/>
  <c r="D3857" i="6"/>
  <c r="D3858" i="6"/>
  <c r="D3859" i="6"/>
  <c r="D3860" i="6"/>
  <c r="D3861" i="6"/>
  <c r="D3862" i="6"/>
  <c r="D3863" i="6"/>
  <c r="D3864" i="6"/>
  <c r="D3865" i="6"/>
  <c r="D3866" i="6"/>
  <c r="D3867" i="6"/>
  <c r="D3868" i="6"/>
  <c r="D3869" i="6"/>
  <c r="D3870" i="6"/>
  <c r="D3871" i="6"/>
  <c r="D3872" i="6"/>
  <c r="D3873" i="6"/>
  <c r="D3874" i="6"/>
  <c r="D3875" i="6"/>
  <c r="D3876" i="6"/>
  <c r="D3877" i="6"/>
  <c r="D3878" i="6"/>
  <c r="D3879" i="6"/>
  <c r="D3880" i="6"/>
  <c r="D3881" i="6"/>
  <c r="D3882" i="6"/>
  <c r="D3883" i="6"/>
  <c r="D3884" i="6"/>
  <c r="D3885" i="6"/>
  <c r="D3886" i="6"/>
  <c r="D3887" i="6"/>
  <c r="D3888" i="6"/>
  <c r="D3889" i="6"/>
  <c r="D3890" i="6"/>
  <c r="D3891" i="6"/>
  <c r="D3892" i="6"/>
  <c r="D3893" i="6"/>
  <c r="D3894" i="6"/>
  <c r="D3895" i="6"/>
  <c r="D3896" i="6"/>
  <c r="D3897" i="6"/>
  <c r="D3898" i="6"/>
  <c r="D3899" i="6"/>
  <c r="D3900" i="6"/>
  <c r="D3901" i="6"/>
  <c r="D3902" i="6"/>
  <c r="D3903" i="6"/>
  <c r="D3904" i="6"/>
  <c r="D3905" i="6"/>
  <c r="D3906" i="6"/>
  <c r="D3907" i="6"/>
  <c r="D3908" i="6"/>
  <c r="D3909" i="6"/>
  <c r="D3910" i="6"/>
  <c r="D3911" i="6"/>
  <c r="D3912" i="6"/>
  <c r="D3913" i="6"/>
  <c r="D3914" i="6"/>
  <c r="D3915" i="6"/>
  <c r="D3916" i="6"/>
  <c r="D3917" i="6"/>
  <c r="D3918" i="6"/>
  <c r="D3919" i="6"/>
  <c r="D3920" i="6"/>
  <c r="D3921" i="6"/>
  <c r="D3922" i="6"/>
  <c r="D3923" i="6"/>
  <c r="D3924" i="6"/>
  <c r="D3925" i="6"/>
  <c r="D3926" i="6"/>
  <c r="D3927" i="6"/>
  <c r="D3928" i="6"/>
  <c r="D3929" i="6"/>
  <c r="D3930" i="6"/>
  <c r="D3931" i="6"/>
  <c r="D3932" i="6"/>
  <c r="D3933" i="6"/>
  <c r="D3934" i="6"/>
  <c r="D3935" i="6"/>
  <c r="D3936" i="6"/>
  <c r="D3937" i="6"/>
  <c r="D3938" i="6"/>
  <c r="D3939" i="6"/>
  <c r="D3940" i="6"/>
  <c r="D3941" i="6"/>
  <c r="D3942" i="6"/>
  <c r="D3943" i="6"/>
  <c r="D3944" i="6"/>
  <c r="D3945" i="6"/>
  <c r="D3946" i="6"/>
  <c r="D3947" i="6"/>
  <c r="D3948" i="6"/>
  <c r="D3949" i="6"/>
  <c r="D3950" i="6"/>
  <c r="D3951" i="6"/>
  <c r="D3952" i="6"/>
  <c r="D3953" i="6"/>
  <c r="D3954" i="6"/>
  <c r="D3955" i="6"/>
  <c r="D3956" i="6"/>
  <c r="D3957" i="6"/>
  <c r="D3958" i="6"/>
  <c r="D3959" i="6"/>
  <c r="D3960" i="6"/>
  <c r="D3961" i="6"/>
  <c r="D3962" i="6"/>
  <c r="D3963" i="6"/>
  <c r="D3964" i="6"/>
  <c r="D3965" i="6"/>
  <c r="D3966" i="6"/>
  <c r="D3967" i="6"/>
  <c r="D3968" i="6"/>
  <c r="D3969" i="6"/>
  <c r="D3970" i="6"/>
  <c r="D3971" i="6"/>
  <c r="D3972" i="6"/>
  <c r="D3973" i="6"/>
  <c r="D3974" i="6"/>
  <c r="D3975" i="6"/>
  <c r="D3976" i="6"/>
  <c r="D3977" i="6"/>
  <c r="D3978" i="6"/>
  <c r="D3979" i="6"/>
  <c r="D3980" i="6"/>
  <c r="D3981" i="6"/>
  <c r="D3982" i="6"/>
  <c r="D3983" i="6"/>
  <c r="D3984" i="6"/>
  <c r="D3985" i="6"/>
  <c r="D3986" i="6"/>
  <c r="D3987" i="6"/>
  <c r="D3988" i="6"/>
  <c r="D3989" i="6"/>
  <c r="D3990" i="6"/>
  <c r="D3991" i="6"/>
  <c r="D3992" i="6"/>
  <c r="D3993" i="6"/>
  <c r="D3994" i="6"/>
  <c r="D3995" i="6"/>
  <c r="D3996" i="6"/>
  <c r="D3997" i="6"/>
  <c r="D3998" i="6"/>
  <c r="D3999" i="6"/>
  <c r="D4000" i="6"/>
  <c r="D4001" i="6"/>
  <c r="D4002" i="6"/>
  <c r="D4003" i="6"/>
  <c r="D4004" i="6"/>
  <c r="D4005" i="6"/>
  <c r="D4006" i="6"/>
  <c r="D4007" i="6"/>
  <c r="D4008" i="6"/>
  <c r="D4009" i="6"/>
  <c r="D4010" i="6"/>
  <c r="D4011" i="6"/>
  <c r="D4012" i="6"/>
  <c r="D4013" i="6"/>
  <c r="D4014" i="6"/>
  <c r="D4015" i="6"/>
  <c r="D4016" i="6"/>
  <c r="D4017" i="6"/>
  <c r="D4018" i="6"/>
  <c r="D4019" i="6"/>
  <c r="D4020" i="6"/>
  <c r="D4021" i="6"/>
  <c r="D4022" i="6"/>
  <c r="D4023" i="6"/>
  <c r="D4024" i="6"/>
  <c r="D4025" i="6"/>
  <c r="D4026" i="6"/>
  <c r="D4027" i="6"/>
  <c r="D4028" i="6"/>
  <c r="D4029" i="6"/>
  <c r="D4030" i="6"/>
  <c r="D4031" i="6"/>
  <c r="D4032" i="6"/>
  <c r="D4033" i="6"/>
  <c r="D4034" i="6"/>
  <c r="D4035" i="6"/>
  <c r="D4036" i="6"/>
  <c r="D4037" i="6"/>
  <c r="D4038" i="6"/>
  <c r="D4039" i="6"/>
  <c r="D4040" i="6"/>
  <c r="D4041" i="6"/>
  <c r="D4042" i="6"/>
  <c r="D4043" i="6"/>
  <c r="D4044" i="6"/>
  <c r="D4045" i="6"/>
  <c r="D4046" i="6"/>
  <c r="D4047" i="6"/>
  <c r="D4048" i="6"/>
  <c r="D4049" i="6"/>
  <c r="D4050" i="6"/>
  <c r="D4051" i="6"/>
  <c r="D4052" i="6"/>
  <c r="D4053" i="6"/>
  <c r="D4054" i="6"/>
  <c r="D4055" i="6"/>
  <c r="D4056" i="6"/>
  <c r="D4057" i="6"/>
  <c r="D4058" i="6"/>
  <c r="D4059" i="6"/>
  <c r="D4060" i="6"/>
  <c r="D4061" i="6"/>
  <c r="D4062" i="6"/>
  <c r="D4063" i="6"/>
  <c r="D4064" i="6"/>
  <c r="D4065" i="6"/>
  <c r="D4066" i="6"/>
  <c r="D4067" i="6"/>
  <c r="D4068" i="6"/>
  <c r="D4069" i="6"/>
  <c r="D4070" i="6"/>
  <c r="D4071" i="6"/>
  <c r="D4072" i="6"/>
  <c r="D4073" i="6"/>
  <c r="D4074" i="6"/>
  <c r="D4075" i="6"/>
  <c r="D4076" i="6"/>
  <c r="D4077" i="6"/>
  <c r="D4078" i="6"/>
  <c r="D4079" i="6"/>
  <c r="D4080" i="6"/>
  <c r="D4081" i="6"/>
  <c r="D4082" i="6"/>
  <c r="D4083" i="6"/>
  <c r="D4084" i="6"/>
  <c r="D4085" i="6"/>
  <c r="D4086" i="6"/>
  <c r="D4087" i="6"/>
  <c r="D4088" i="6"/>
  <c r="D4089" i="6"/>
  <c r="D4090" i="6"/>
  <c r="D4091" i="6"/>
  <c r="D4092" i="6"/>
  <c r="D4093" i="6"/>
  <c r="D4094" i="6"/>
  <c r="D4095" i="6"/>
  <c r="D4096" i="6"/>
  <c r="D4097" i="6"/>
  <c r="D4098" i="6"/>
  <c r="D4099" i="6"/>
  <c r="D4100" i="6"/>
  <c r="D4101" i="6"/>
  <c r="D4102" i="6"/>
  <c r="D4103" i="6"/>
  <c r="D4104" i="6"/>
  <c r="D4105" i="6"/>
  <c r="D4106" i="6"/>
  <c r="D4107" i="6"/>
  <c r="D4108" i="6"/>
  <c r="D4109" i="6"/>
  <c r="D4110" i="6"/>
  <c r="D4111" i="6"/>
  <c r="D4112" i="6"/>
  <c r="D4113" i="6"/>
  <c r="D4114" i="6"/>
  <c r="D4115" i="6"/>
  <c r="D4116" i="6"/>
  <c r="D4117" i="6"/>
  <c r="D4118" i="6"/>
  <c r="D4119" i="6"/>
  <c r="D4120" i="6"/>
  <c r="D4121" i="6"/>
  <c r="D4122" i="6"/>
  <c r="D4123" i="6"/>
  <c r="D4124" i="6"/>
  <c r="D4125" i="6"/>
  <c r="D4126" i="6"/>
  <c r="D4127" i="6"/>
  <c r="D4128" i="6"/>
  <c r="D4129" i="6"/>
  <c r="D4130" i="6"/>
  <c r="D4131" i="6"/>
  <c r="D4132" i="6"/>
  <c r="D4133" i="6"/>
  <c r="D4134" i="6"/>
  <c r="D4135" i="6"/>
  <c r="D4136" i="6"/>
  <c r="D4137" i="6"/>
  <c r="D4138" i="6"/>
  <c r="D4139" i="6"/>
  <c r="D4140" i="6"/>
  <c r="D4141" i="6"/>
  <c r="D4142" i="6"/>
  <c r="D4143" i="6"/>
  <c r="D4144" i="6"/>
  <c r="D4145" i="6"/>
  <c r="D4146" i="6"/>
  <c r="D4147" i="6"/>
  <c r="D4148" i="6"/>
  <c r="D4149" i="6"/>
  <c r="D4150" i="6"/>
  <c r="D4151" i="6"/>
  <c r="D4152" i="6"/>
  <c r="D4153" i="6"/>
  <c r="D4154" i="6"/>
  <c r="D4155" i="6"/>
  <c r="D4156" i="6"/>
  <c r="D4157" i="6"/>
  <c r="D4158" i="6"/>
  <c r="D4159" i="6"/>
  <c r="D4160" i="6"/>
  <c r="D4161" i="6"/>
  <c r="D4162" i="6"/>
  <c r="D4163" i="6"/>
  <c r="D4164" i="6"/>
  <c r="D4165" i="6"/>
  <c r="D4166" i="6"/>
  <c r="D4167" i="6"/>
  <c r="D4168" i="6"/>
  <c r="D4169" i="6"/>
  <c r="D4170" i="6"/>
  <c r="D4171" i="6"/>
  <c r="D4172" i="6"/>
  <c r="D4173" i="6"/>
  <c r="D4174" i="6"/>
  <c r="D4175" i="6"/>
  <c r="D4176" i="6"/>
  <c r="D4177" i="6"/>
  <c r="D4178" i="6"/>
  <c r="D4179" i="6"/>
  <c r="D4180" i="6"/>
  <c r="D4181" i="6"/>
  <c r="D4182" i="6"/>
  <c r="D4183" i="6"/>
  <c r="D4184" i="6"/>
  <c r="D4185" i="6"/>
  <c r="D4186" i="6"/>
  <c r="D4187" i="6"/>
  <c r="D4188" i="6"/>
  <c r="D4189" i="6"/>
  <c r="D4190" i="6"/>
  <c r="D4191" i="6"/>
  <c r="D4192" i="6"/>
  <c r="D4193" i="6"/>
  <c r="D4194" i="6"/>
  <c r="D4195" i="6"/>
  <c r="D4196" i="6"/>
  <c r="D4197" i="6"/>
  <c r="D4198" i="6"/>
  <c r="D4199" i="6"/>
  <c r="D4200" i="6"/>
  <c r="D4201" i="6"/>
  <c r="D4202" i="6"/>
  <c r="D4203" i="6"/>
  <c r="D4204" i="6"/>
  <c r="D4205" i="6"/>
  <c r="D4206" i="6"/>
  <c r="D4207" i="6"/>
  <c r="D4208" i="6"/>
  <c r="D4209" i="6"/>
  <c r="D4210" i="6"/>
  <c r="D4211" i="6"/>
  <c r="D4212" i="6"/>
  <c r="D4213" i="6"/>
  <c r="D4214" i="6"/>
  <c r="D4215" i="6"/>
  <c r="D4216" i="6"/>
  <c r="D4217" i="6"/>
  <c r="D4218" i="6"/>
  <c r="D4219" i="6"/>
  <c r="D4220" i="6"/>
  <c r="D4221" i="6"/>
  <c r="D4222" i="6"/>
  <c r="D4223" i="6"/>
  <c r="D4224" i="6"/>
  <c r="D4225" i="6"/>
  <c r="D4226" i="6"/>
  <c r="D4227" i="6"/>
  <c r="D4228" i="6"/>
  <c r="D4229" i="6"/>
  <c r="D4230" i="6"/>
  <c r="D4231" i="6"/>
  <c r="D4232" i="6"/>
  <c r="D4233" i="6"/>
  <c r="D4234" i="6"/>
  <c r="D4235" i="6"/>
  <c r="D4236" i="6"/>
  <c r="D4237" i="6"/>
  <c r="D4238" i="6"/>
  <c r="D4239" i="6"/>
  <c r="D4240" i="6"/>
  <c r="D4241" i="6"/>
  <c r="D4242" i="6"/>
  <c r="D4243" i="6"/>
  <c r="D4244" i="6"/>
  <c r="D4245" i="6"/>
  <c r="D4246" i="6"/>
  <c r="D4247" i="6"/>
  <c r="D4248" i="6"/>
  <c r="D4249" i="6"/>
  <c r="D4250" i="6"/>
  <c r="D4251" i="6"/>
  <c r="D4252" i="6"/>
  <c r="D4253" i="6"/>
  <c r="D4254" i="6"/>
  <c r="D4255" i="6"/>
  <c r="D4256" i="6"/>
  <c r="D4257" i="6"/>
  <c r="D4258" i="6"/>
  <c r="D4259" i="6"/>
  <c r="D4260" i="6"/>
  <c r="D4261" i="6"/>
  <c r="D4262" i="6"/>
  <c r="D4263" i="6"/>
  <c r="D4264" i="6"/>
  <c r="D4265" i="6"/>
  <c r="D4266" i="6"/>
  <c r="D4267" i="6"/>
  <c r="D4268" i="6"/>
  <c r="D4269" i="6"/>
  <c r="D4270" i="6"/>
  <c r="D4271" i="6"/>
  <c r="D4272" i="6"/>
  <c r="D4273" i="6"/>
  <c r="D4274" i="6"/>
  <c r="D4275" i="6"/>
  <c r="D4276" i="6"/>
  <c r="D4277" i="6"/>
  <c r="D4278" i="6"/>
  <c r="D4279" i="6"/>
  <c r="D4280" i="6"/>
  <c r="D4281" i="6"/>
  <c r="D4282" i="6"/>
  <c r="D4283" i="6"/>
  <c r="D4284" i="6"/>
  <c r="D4285" i="6"/>
  <c r="D4286" i="6"/>
  <c r="D4287" i="6"/>
  <c r="D4288" i="6"/>
  <c r="D4289" i="6"/>
  <c r="D4290" i="6"/>
  <c r="D4291" i="6"/>
  <c r="D4292" i="6"/>
  <c r="D4293" i="6"/>
  <c r="D4294" i="6"/>
  <c r="D4295" i="6"/>
  <c r="D4296" i="6"/>
  <c r="D4297" i="6"/>
  <c r="D4298" i="6"/>
  <c r="D4299" i="6"/>
  <c r="D4300" i="6"/>
  <c r="D4301" i="6"/>
  <c r="D4302" i="6"/>
  <c r="D4303" i="6"/>
  <c r="D4304" i="6"/>
  <c r="D4305" i="6"/>
  <c r="D4306" i="6"/>
  <c r="D4307" i="6"/>
  <c r="D4308" i="6"/>
  <c r="D4309" i="6"/>
  <c r="D4310" i="6"/>
  <c r="D4311" i="6"/>
  <c r="D4312" i="6"/>
  <c r="D4313" i="6"/>
  <c r="D4314" i="6"/>
  <c r="D4315" i="6"/>
  <c r="D4316" i="6"/>
  <c r="D4317" i="6"/>
  <c r="D4318" i="6"/>
  <c r="D4319" i="6"/>
  <c r="D4320" i="6"/>
  <c r="D4321" i="6"/>
  <c r="D4322" i="6"/>
  <c r="D4323" i="6"/>
  <c r="D4324" i="6"/>
  <c r="D4325" i="6"/>
  <c r="D4326" i="6"/>
  <c r="D4327" i="6"/>
  <c r="D4328" i="6"/>
  <c r="D4329" i="6"/>
  <c r="D4330" i="6"/>
  <c r="D4331" i="6"/>
  <c r="D4332" i="6"/>
  <c r="D4333" i="6"/>
  <c r="D4334" i="6"/>
  <c r="D4335" i="6"/>
  <c r="D4336" i="6"/>
  <c r="D4337" i="6"/>
  <c r="D4338" i="6"/>
  <c r="D4339" i="6"/>
  <c r="D4340" i="6"/>
  <c r="D4341" i="6"/>
  <c r="D4342" i="6"/>
  <c r="D4343" i="6"/>
  <c r="D4344" i="6"/>
  <c r="D4345" i="6"/>
  <c r="D4346" i="6"/>
  <c r="D4347" i="6"/>
  <c r="D4348" i="6"/>
  <c r="D4349" i="6"/>
  <c r="D4350" i="6"/>
  <c r="D4351" i="6"/>
  <c r="D4352" i="6"/>
  <c r="D4353" i="6"/>
  <c r="D4354" i="6"/>
  <c r="D4355" i="6"/>
  <c r="D4356" i="6"/>
  <c r="D4357" i="6"/>
  <c r="D4358" i="6"/>
  <c r="D4359" i="6"/>
  <c r="D4360" i="6"/>
  <c r="D4361" i="6"/>
  <c r="D4362" i="6"/>
  <c r="D4363" i="6"/>
  <c r="D4364" i="6"/>
  <c r="D4365" i="6"/>
  <c r="D4366" i="6"/>
  <c r="D4367" i="6"/>
  <c r="D4368" i="6"/>
  <c r="D4369" i="6"/>
  <c r="D4370" i="6"/>
  <c r="D4371" i="6"/>
  <c r="D4372" i="6"/>
  <c r="D4373" i="6"/>
  <c r="D4374" i="6"/>
  <c r="D4375" i="6"/>
  <c r="D4376" i="6"/>
  <c r="D4377" i="6"/>
  <c r="D4378" i="6"/>
  <c r="D4379" i="6"/>
  <c r="D4380" i="6"/>
  <c r="D4381" i="6"/>
  <c r="D4382" i="6"/>
  <c r="D4383" i="6"/>
  <c r="D4384" i="6"/>
  <c r="D4385" i="6"/>
  <c r="D4386" i="6"/>
  <c r="D4387" i="6"/>
  <c r="D4388" i="6"/>
  <c r="D4389" i="6"/>
  <c r="D4390" i="6"/>
  <c r="D4391" i="6"/>
  <c r="D4392" i="6"/>
  <c r="D4393" i="6"/>
  <c r="D4394" i="6"/>
  <c r="D4395" i="6"/>
  <c r="D4396" i="6"/>
  <c r="D4397" i="6"/>
  <c r="D4398" i="6"/>
  <c r="D4399" i="6"/>
  <c r="D4400" i="6"/>
  <c r="D4401" i="6"/>
  <c r="D4402" i="6"/>
  <c r="D4403" i="6"/>
  <c r="D4404" i="6"/>
  <c r="D4405" i="6"/>
  <c r="D4406" i="6"/>
  <c r="D4407" i="6"/>
  <c r="D4408" i="6"/>
  <c r="D4409" i="6"/>
  <c r="D4410" i="6"/>
  <c r="D4411" i="6"/>
  <c r="D4412" i="6"/>
  <c r="D4413" i="6"/>
  <c r="D4414" i="6"/>
  <c r="D4415" i="6"/>
  <c r="D4416" i="6"/>
  <c r="D4417" i="6"/>
  <c r="D4418" i="6"/>
  <c r="D4419" i="6"/>
  <c r="D4420" i="6"/>
  <c r="D4421" i="6"/>
  <c r="D4422" i="6"/>
  <c r="D4423" i="6"/>
  <c r="D4424" i="6"/>
  <c r="D4425" i="6"/>
  <c r="D4426" i="6"/>
  <c r="D4427" i="6"/>
  <c r="D4428" i="6"/>
  <c r="D4429" i="6"/>
  <c r="D4430" i="6"/>
  <c r="D4431" i="6"/>
  <c r="D4432" i="6"/>
  <c r="D4433" i="6"/>
  <c r="D4434" i="6"/>
  <c r="D4435" i="6"/>
  <c r="D4436" i="6"/>
  <c r="D4437" i="6"/>
  <c r="D4438" i="6"/>
  <c r="D4439" i="6"/>
  <c r="D4440" i="6"/>
  <c r="D4441" i="6"/>
  <c r="D4442" i="6"/>
  <c r="D4443" i="6"/>
  <c r="D4444" i="6"/>
  <c r="D4445" i="6"/>
  <c r="D4446" i="6"/>
  <c r="D4447" i="6"/>
  <c r="D4448" i="6"/>
  <c r="D4449" i="6"/>
  <c r="D4450" i="6"/>
  <c r="D4451" i="6"/>
  <c r="D4452" i="6"/>
  <c r="D4453" i="6"/>
  <c r="D4454" i="6"/>
  <c r="D4455" i="6"/>
  <c r="D4456" i="6"/>
  <c r="D4457" i="6"/>
  <c r="D4458" i="6"/>
  <c r="D4459" i="6"/>
  <c r="D4460" i="6"/>
  <c r="D4461" i="6"/>
  <c r="D4462" i="6"/>
  <c r="D4463" i="6"/>
  <c r="D4464" i="6"/>
  <c r="D4465" i="6"/>
  <c r="D4466" i="6"/>
  <c r="D4467" i="6"/>
  <c r="D4468" i="6"/>
  <c r="D4469" i="6"/>
  <c r="D4470" i="6"/>
  <c r="D4471" i="6"/>
  <c r="D4472" i="6"/>
  <c r="D4473" i="6"/>
  <c r="D4474" i="6"/>
  <c r="D4475" i="6"/>
  <c r="D4476" i="6"/>
  <c r="D4477" i="6"/>
  <c r="D4478" i="6"/>
  <c r="D4479" i="6"/>
  <c r="D4480" i="6"/>
  <c r="D4481" i="6"/>
  <c r="D4482" i="6"/>
  <c r="D4483" i="6"/>
  <c r="D4484" i="6"/>
  <c r="D4485" i="6"/>
  <c r="D4486" i="6"/>
  <c r="D4487" i="6"/>
  <c r="D4488" i="6"/>
  <c r="D4489" i="6"/>
  <c r="D4490" i="6"/>
  <c r="D4491" i="6"/>
  <c r="D4492" i="6"/>
  <c r="D4493" i="6"/>
  <c r="D4494" i="6"/>
  <c r="D4495" i="6"/>
  <c r="D4496" i="6"/>
  <c r="D4497" i="6"/>
  <c r="D4498" i="6"/>
  <c r="D4499" i="6"/>
  <c r="D4500" i="6"/>
  <c r="D4501" i="6"/>
  <c r="D4502" i="6"/>
  <c r="D4503" i="6"/>
  <c r="D4504" i="6"/>
  <c r="D4505" i="6"/>
  <c r="D4506" i="6"/>
  <c r="D4507" i="6"/>
  <c r="D4508" i="6"/>
  <c r="D4509" i="6"/>
  <c r="D4510" i="6"/>
  <c r="D4511" i="6"/>
  <c r="D4512" i="6"/>
  <c r="D4513" i="6"/>
  <c r="D4514" i="6"/>
  <c r="D4515" i="6"/>
  <c r="D4516" i="6"/>
  <c r="D4517" i="6"/>
  <c r="D4518" i="6"/>
  <c r="D4519" i="6"/>
  <c r="D4520" i="6"/>
  <c r="D4521" i="6"/>
  <c r="D4522" i="6"/>
  <c r="D4523" i="6"/>
  <c r="D4524" i="6"/>
  <c r="D4525" i="6"/>
  <c r="D4526" i="6"/>
  <c r="D4527" i="6"/>
  <c r="D4528" i="6"/>
  <c r="D4529" i="6"/>
  <c r="D4530" i="6"/>
  <c r="D4531" i="6"/>
  <c r="D4532" i="6"/>
  <c r="D4533" i="6"/>
  <c r="D4534" i="6"/>
  <c r="D4535" i="6"/>
  <c r="D4536" i="6"/>
  <c r="D4537" i="6"/>
  <c r="D4538" i="6"/>
  <c r="D4539" i="6"/>
  <c r="D4540" i="6"/>
  <c r="D4541" i="6"/>
  <c r="D4542" i="6"/>
  <c r="D4543" i="6"/>
  <c r="D4544" i="6"/>
  <c r="D4545" i="6"/>
  <c r="D4546" i="6"/>
  <c r="D4547" i="6"/>
  <c r="D4548" i="6"/>
  <c r="D4549" i="6"/>
  <c r="D4550" i="6"/>
  <c r="D4551" i="6"/>
  <c r="D4552" i="6"/>
  <c r="D4553" i="6"/>
  <c r="D4554" i="6"/>
  <c r="D4555" i="6"/>
  <c r="D4556" i="6"/>
  <c r="D4557" i="6"/>
  <c r="D4558" i="6"/>
  <c r="D4559" i="6"/>
  <c r="D4560" i="6"/>
  <c r="D4561" i="6"/>
  <c r="D4562" i="6"/>
  <c r="D4563" i="6"/>
  <c r="D4564" i="6"/>
  <c r="D4565" i="6"/>
  <c r="D4566" i="6"/>
  <c r="D4567" i="6"/>
  <c r="D4568" i="6"/>
  <c r="D4569" i="6"/>
  <c r="D4570" i="6"/>
  <c r="D4571" i="6"/>
  <c r="D4572" i="6"/>
  <c r="D4573" i="6"/>
  <c r="D4574" i="6"/>
  <c r="D4575" i="6"/>
  <c r="D4576" i="6"/>
  <c r="D4577" i="6"/>
  <c r="D4578" i="6"/>
  <c r="D4579" i="6"/>
  <c r="D4580" i="6"/>
  <c r="D4581" i="6"/>
  <c r="D4582" i="6"/>
  <c r="D4583" i="6"/>
  <c r="D4584" i="6"/>
  <c r="D4585" i="6"/>
  <c r="D4586" i="6"/>
  <c r="D4587" i="6"/>
  <c r="D4588" i="6"/>
  <c r="D4589" i="6"/>
  <c r="D4590" i="6"/>
  <c r="D4591" i="6"/>
  <c r="D4592" i="6"/>
  <c r="D4593" i="6"/>
  <c r="D4594" i="6"/>
  <c r="D4595" i="6"/>
  <c r="D4596" i="6"/>
  <c r="D4597" i="6"/>
  <c r="D4598" i="6"/>
  <c r="D4599" i="6"/>
  <c r="D4600" i="6"/>
  <c r="D4601" i="6"/>
  <c r="D4602" i="6"/>
  <c r="D4603" i="6"/>
  <c r="D4604" i="6"/>
  <c r="D4605" i="6"/>
  <c r="D4606" i="6"/>
  <c r="D4607" i="6"/>
  <c r="D4608" i="6"/>
  <c r="D4609" i="6"/>
  <c r="D4610" i="6"/>
  <c r="D4611" i="6"/>
  <c r="D4612" i="6"/>
  <c r="D4613" i="6"/>
  <c r="D4614" i="6"/>
  <c r="D4615" i="6"/>
  <c r="D4616" i="6"/>
  <c r="D4617" i="6"/>
  <c r="D4618" i="6"/>
  <c r="D4619" i="6"/>
  <c r="D4620" i="6"/>
  <c r="D4621" i="6"/>
  <c r="D4622" i="6"/>
  <c r="D4623" i="6"/>
  <c r="D4624" i="6"/>
  <c r="D4625" i="6"/>
  <c r="D4626" i="6"/>
  <c r="D4627" i="6"/>
  <c r="D4628" i="6"/>
  <c r="D4629" i="6"/>
  <c r="D4630" i="6"/>
  <c r="D4631" i="6"/>
  <c r="D4632" i="6"/>
  <c r="D4633" i="6"/>
  <c r="D4634" i="6"/>
  <c r="D4635" i="6"/>
  <c r="D4636" i="6"/>
  <c r="D4637" i="6"/>
  <c r="D4638" i="6"/>
  <c r="D4639" i="6"/>
  <c r="D4640" i="6"/>
  <c r="D4641" i="6"/>
  <c r="D4642" i="6"/>
  <c r="D4643" i="6"/>
  <c r="D4644" i="6"/>
  <c r="D4645" i="6"/>
  <c r="D4646" i="6"/>
  <c r="D4647" i="6"/>
  <c r="D4648" i="6"/>
  <c r="D4649" i="6"/>
  <c r="D4650" i="6"/>
  <c r="D4651" i="6"/>
  <c r="D4652" i="6"/>
  <c r="D4653" i="6"/>
  <c r="D4654" i="6"/>
  <c r="D4655" i="6"/>
  <c r="D4656" i="6"/>
  <c r="D4657" i="6"/>
  <c r="D4658" i="6"/>
  <c r="D4659" i="6"/>
  <c r="D4660" i="6"/>
  <c r="D4661" i="6"/>
  <c r="D4662" i="6"/>
  <c r="D4663" i="6"/>
  <c r="D4664" i="6"/>
  <c r="D4665" i="6"/>
  <c r="D4666" i="6"/>
  <c r="D4667" i="6"/>
  <c r="D4668" i="6"/>
  <c r="D4669" i="6"/>
  <c r="D4670" i="6"/>
  <c r="D4671" i="6"/>
  <c r="D4672" i="6"/>
  <c r="D4673" i="6"/>
  <c r="D4674" i="6"/>
  <c r="D4675" i="6"/>
  <c r="D4676" i="6"/>
  <c r="D4677" i="6"/>
  <c r="D4678" i="6"/>
  <c r="D4679" i="6"/>
  <c r="D4680" i="6"/>
  <c r="D4681" i="6"/>
  <c r="D4682" i="6"/>
  <c r="D4683" i="6"/>
  <c r="D4684" i="6"/>
  <c r="D4685" i="6"/>
  <c r="D4686" i="6"/>
  <c r="D4687" i="6"/>
  <c r="D4688" i="6"/>
  <c r="D4689" i="6"/>
  <c r="D4690" i="6"/>
  <c r="D4691" i="6"/>
  <c r="D4692" i="6"/>
  <c r="D4693" i="6"/>
  <c r="D4694" i="6"/>
  <c r="D4695" i="6"/>
  <c r="D4696" i="6"/>
  <c r="D4697" i="6"/>
  <c r="D4698" i="6"/>
  <c r="D4699" i="6"/>
  <c r="D4700" i="6"/>
  <c r="D4701" i="6"/>
  <c r="D4702" i="6"/>
  <c r="D4703" i="6"/>
  <c r="D4704" i="6"/>
  <c r="D4705" i="6"/>
  <c r="D4706" i="6"/>
  <c r="D4707" i="6"/>
  <c r="D4708" i="6"/>
  <c r="D4709" i="6"/>
  <c r="D4710" i="6"/>
  <c r="D4711" i="6"/>
  <c r="D4712" i="6"/>
  <c r="D4713" i="6"/>
  <c r="D4714" i="6"/>
  <c r="D4715" i="6"/>
  <c r="D4716" i="6"/>
  <c r="D4717" i="6"/>
  <c r="D4718" i="6"/>
  <c r="D4719" i="6"/>
  <c r="D4720" i="6"/>
  <c r="D4721" i="6"/>
  <c r="D4722" i="6"/>
  <c r="D4723" i="6"/>
  <c r="D4724" i="6"/>
  <c r="D4725" i="6"/>
  <c r="D4726" i="6"/>
  <c r="D4727" i="6"/>
  <c r="D4728" i="6"/>
  <c r="D4729" i="6"/>
  <c r="D4730" i="6"/>
  <c r="D4731" i="6"/>
  <c r="D4732" i="6"/>
  <c r="D4733" i="6"/>
  <c r="D4734" i="6"/>
  <c r="D4735" i="6"/>
  <c r="D4736" i="6"/>
  <c r="D4737" i="6"/>
  <c r="D4738" i="6"/>
  <c r="D4739" i="6"/>
  <c r="D4740" i="6"/>
  <c r="D4741" i="6"/>
  <c r="D4742" i="6"/>
  <c r="D4743" i="6"/>
  <c r="D4744" i="6"/>
  <c r="D4745" i="6"/>
  <c r="D4746" i="6"/>
  <c r="D4747" i="6"/>
  <c r="D4748" i="6"/>
  <c r="D4749" i="6"/>
  <c r="D4750" i="6"/>
  <c r="D4751" i="6"/>
  <c r="D4752" i="6"/>
  <c r="D4753" i="6"/>
  <c r="D4754" i="6"/>
  <c r="D4755" i="6"/>
  <c r="D4756" i="6"/>
  <c r="D4757" i="6"/>
  <c r="D4758" i="6"/>
  <c r="D4759" i="6"/>
  <c r="D4760" i="6"/>
  <c r="D4761" i="6"/>
  <c r="D4762" i="6"/>
  <c r="D4763" i="6"/>
  <c r="D4764" i="6"/>
  <c r="D4765" i="6"/>
  <c r="D4766" i="6"/>
  <c r="D4767" i="6"/>
  <c r="D4768" i="6"/>
  <c r="D4769" i="6"/>
  <c r="D4770" i="6"/>
  <c r="D4771" i="6"/>
  <c r="D4772" i="6"/>
  <c r="D4773" i="6"/>
  <c r="D4774" i="6"/>
  <c r="D4775" i="6"/>
  <c r="D4776" i="6"/>
  <c r="D4777" i="6"/>
  <c r="D4778" i="6"/>
  <c r="D4779" i="6"/>
  <c r="D4780" i="6"/>
  <c r="D4781" i="6"/>
  <c r="D4782" i="6"/>
  <c r="D4783" i="6"/>
  <c r="D4784" i="6"/>
  <c r="D4785" i="6"/>
  <c r="D4786" i="6"/>
  <c r="D4787" i="6"/>
  <c r="D4788" i="6"/>
  <c r="D4789" i="6"/>
  <c r="D4790" i="6"/>
  <c r="D4791" i="6"/>
  <c r="D4792" i="6"/>
  <c r="D4793" i="6"/>
  <c r="D4794" i="6"/>
  <c r="D4795" i="6"/>
  <c r="D4796" i="6"/>
  <c r="D4797" i="6"/>
  <c r="D4798" i="6"/>
  <c r="D4799" i="6"/>
  <c r="D4800" i="6"/>
  <c r="D4801" i="6"/>
  <c r="D4802" i="6"/>
  <c r="D4803" i="6"/>
  <c r="D4804" i="6"/>
  <c r="D4805" i="6"/>
  <c r="D4806" i="6"/>
  <c r="D4807" i="6"/>
  <c r="D4808" i="6"/>
  <c r="D4809" i="6"/>
  <c r="D4810" i="6"/>
  <c r="D4811" i="6"/>
  <c r="D4812" i="6"/>
  <c r="D4813" i="6"/>
  <c r="D4814" i="6"/>
  <c r="D4815" i="6"/>
  <c r="D4816" i="6"/>
  <c r="D4817" i="6"/>
  <c r="D4818" i="6"/>
  <c r="D4819" i="6"/>
  <c r="D4820" i="6"/>
  <c r="D4821" i="6"/>
  <c r="D4822" i="6"/>
  <c r="D4823" i="6"/>
  <c r="D4824" i="6"/>
  <c r="D4825" i="6"/>
  <c r="D4826" i="6"/>
  <c r="D4827" i="6"/>
  <c r="D4828" i="6"/>
  <c r="D4829" i="6"/>
  <c r="D4830" i="6"/>
  <c r="D4831" i="6"/>
  <c r="D4832" i="6"/>
  <c r="D4833" i="6"/>
  <c r="D4834" i="6"/>
  <c r="D4835" i="6"/>
  <c r="D4836" i="6"/>
  <c r="D4837" i="6"/>
  <c r="D4838" i="6"/>
  <c r="D4839" i="6"/>
  <c r="D4840" i="6"/>
  <c r="D4841" i="6"/>
  <c r="D4842" i="6"/>
  <c r="D4843" i="6"/>
  <c r="D4844" i="6"/>
  <c r="D4845" i="6"/>
  <c r="D4846" i="6"/>
  <c r="D4847" i="6"/>
  <c r="D4848" i="6"/>
  <c r="D4849" i="6"/>
  <c r="D4850" i="6"/>
  <c r="D4851" i="6"/>
  <c r="D4852" i="6"/>
  <c r="D4853" i="6"/>
  <c r="D4854" i="6"/>
  <c r="D4855" i="6"/>
  <c r="D4856" i="6"/>
  <c r="D4857" i="6"/>
  <c r="D4858" i="6"/>
  <c r="D4859" i="6"/>
  <c r="D4860" i="6"/>
  <c r="D4861" i="6"/>
  <c r="D4862" i="6"/>
  <c r="D4863" i="6"/>
  <c r="D4864" i="6"/>
  <c r="D4865" i="6"/>
  <c r="D4866" i="6"/>
  <c r="D4867" i="6"/>
  <c r="D4868" i="6"/>
  <c r="D4869" i="6"/>
  <c r="D4870" i="6"/>
  <c r="D4871" i="6"/>
  <c r="D4872" i="6"/>
  <c r="D4873" i="6"/>
  <c r="D4874" i="6"/>
  <c r="D4875" i="6"/>
  <c r="D4876" i="6"/>
  <c r="D4877" i="6"/>
  <c r="D4878" i="6"/>
  <c r="D4879" i="6"/>
  <c r="D4880" i="6"/>
  <c r="D4881" i="6"/>
  <c r="D4882" i="6"/>
  <c r="D4883" i="6"/>
  <c r="H4" i="6"/>
  <c r="C4" i="6" s="1"/>
  <c r="D4" i="6" s="1"/>
  <c r="P4" i="6"/>
  <c r="H5" i="6" l="1"/>
  <c r="G5" i="6" l="1"/>
  <c r="P5" i="6"/>
  <c r="C5" i="6"/>
  <c r="D5" i="6" s="1"/>
  <c r="H6" i="6" l="1"/>
  <c r="G6" i="6" s="1"/>
  <c r="P6" i="6" l="1"/>
  <c r="H7" i="6" s="1"/>
  <c r="C7" i="6" s="1"/>
  <c r="D7" i="6" s="1"/>
  <c r="C6" i="6"/>
  <c r="D6" i="6" s="1"/>
  <c r="P7" i="6" l="1"/>
  <c r="H8" i="6" s="1"/>
  <c r="C8" i="6" s="1"/>
  <c r="D8" i="6" s="1"/>
  <c r="G7" i="6"/>
  <c r="P8" i="6" l="1"/>
  <c r="H9" i="6" s="1"/>
  <c r="P9" i="6" s="1"/>
  <c r="G8" i="6"/>
  <c r="C9" i="6" l="1"/>
  <c r="D9" i="6" s="1"/>
  <c r="G9" i="6"/>
  <c r="H10" i="6" l="1"/>
  <c r="P10" i="6" l="1"/>
  <c r="C10" i="6"/>
  <c r="D10" i="6" s="1"/>
  <c r="G10" i="6"/>
  <c r="H11" i="6" l="1"/>
  <c r="G11" i="6" s="1"/>
  <c r="P11" i="6"/>
  <c r="C11" i="6"/>
  <c r="D11" i="6" s="1"/>
  <c r="H12" i="6" l="1"/>
  <c r="G12" i="6"/>
  <c r="C12" i="6"/>
  <c r="D12" i="6" s="1"/>
  <c r="P12" i="6"/>
  <c r="H13" i="6" s="1"/>
  <c r="G13" i="6" l="1"/>
  <c r="C13" i="6"/>
  <c r="D13" i="6" s="1"/>
  <c r="P13" i="6"/>
  <c r="H14" i="6" s="1"/>
  <c r="G14" i="6" l="1"/>
  <c r="P14" i="6"/>
  <c r="C14" i="6"/>
  <c r="D14" i="6" s="1"/>
  <c r="H15" i="6" l="1"/>
  <c r="C15" i="6"/>
  <c r="D15" i="6" s="1"/>
  <c r="P15" i="6"/>
  <c r="H16" i="6" s="1"/>
  <c r="G15" i="6"/>
  <c r="G16" i="6" l="1"/>
  <c r="P16" i="6"/>
  <c r="C16" i="6"/>
  <c r="D16" i="6" s="1"/>
  <c r="H17" i="6" l="1"/>
  <c r="G17" i="6"/>
  <c r="P17" i="6"/>
  <c r="H18" i="6" s="1"/>
  <c r="C17" i="6"/>
  <c r="D17" i="6" s="1"/>
  <c r="G18" i="6" l="1"/>
  <c r="P18" i="6"/>
  <c r="C18" i="6"/>
  <c r="D18" i="6" s="1"/>
  <c r="H19" i="6" l="1"/>
  <c r="G19" i="6" s="1"/>
  <c r="P19" i="6"/>
  <c r="C19" i="6"/>
  <c r="D19" i="6" s="1"/>
  <c r="H20" i="6" l="1"/>
  <c r="G20" i="6" s="1"/>
  <c r="C20" i="6"/>
  <c r="D20" i="6" s="1"/>
  <c r="P20" i="6"/>
  <c r="H21" i="6" s="1"/>
  <c r="P21" i="6" l="1"/>
  <c r="G21" i="6"/>
  <c r="C21" i="6"/>
  <c r="D21" i="6" s="1"/>
  <c r="H22" i="6" l="1"/>
  <c r="G22" i="6" s="1"/>
  <c r="P22" i="6" l="1"/>
  <c r="C22" i="6"/>
  <c r="D22" i="6" s="1"/>
  <c r="H23" i="6" l="1"/>
  <c r="P23" i="6" l="1"/>
  <c r="C23" i="6"/>
  <c r="D23" i="6" s="1"/>
  <c r="G23" i="6"/>
  <c r="H24" i="6" l="1"/>
  <c r="G24" i="6" s="1"/>
  <c r="C24" i="6"/>
  <c r="D24" i="6" s="1"/>
  <c r="P24" i="6" l="1"/>
  <c r="H25" i="6" s="1"/>
  <c r="G25" i="6" l="1"/>
  <c r="P25" i="6"/>
  <c r="H26" i="6" s="1"/>
  <c r="C25" i="6"/>
  <c r="D25" i="6" s="1"/>
  <c r="C26" i="6" l="1"/>
  <c r="D26" i="6" s="1"/>
  <c r="P26" i="6"/>
  <c r="H27" i="6" s="1"/>
  <c r="G26" i="6"/>
  <c r="G27" i="6" l="1"/>
  <c r="C27" i="6"/>
  <c r="D27" i="6" s="1"/>
  <c r="P27" i="6"/>
  <c r="H28" i="6" s="1"/>
  <c r="C28" i="6" s="1"/>
  <c r="D28" i="6" s="1"/>
  <c r="P28" i="6" l="1"/>
  <c r="H29" i="6" s="1"/>
  <c r="C29" i="6" s="1"/>
  <c r="D29" i="6" s="1"/>
  <c r="G28" i="6"/>
  <c r="G29" i="6" l="1"/>
  <c r="P29" i="6"/>
  <c r="H30" i="6" s="1"/>
  <c r="P30" i="6" s="1"/>
  <c r="G30" i="6" l="1"/>
  <c r="C30" i="6"/>
  <c r="D30" i="6" s="1"/>
  <c r="H31" i="6"/>
  <c r="G31" i="6" s="1"/>
  <c r="C31" i="6" l="1"/>
  <c r="D31" i="6" s="1"/>
  <c r="P31" i="6"/>
  <c r="H32" i="6" s="1"/>
  <c r="C32" i="6" s="1"/>
  <c r="D32" i="6" s="1"/>
  <c r="G32" i="6" l="1"/>
  <c r="P32" i="6"/>
  <c r="H33" i="6" s="1"/>
  <c r="G33" i="6" s="1"/>
  <c r="C33" i="6" l="1"/>
  <c r="D33" i="6" s="1"/>
  <c r="P33" i="6"/>
  <c r="H34" i="6" s="1"/>
  <c r="C34" i="6" l="1"/>
  <c r="D34" i="6" s="1"/>
  <c r="G34" i="6"/>
  <c r="P34" i="6"/>
  <c r="H35" i="6" s="1"/>
  <c r="G35" i="6" s="1"/>
  <c r="C35" i="6" l="1"/>
  <c r="D35" i="6" s="1"/>
  <c r="P35" i="6"/>
  <c r="H36" i="6" s="1"/>
  <c r="P36" i="6" l="1"/>
  <c r="C36" i="6"/>
  <c r="D36" i="6" s="1"/>
  <c r="G36" i="6"/>
  <c r="H37" i="6" l="1"/>
  <c r="P37" i="6" s="1"/>
  <c r="G37" i="6"/>
  <c r="C37" i="6" l="1"/>
  <c r="D37" i="6" s="1"/>
  <c r="H38" i="6"/>
  <c r="P38" i="6"/>
  <c r="C38" i="6"/>
  <c r="D38" i="6" s="1"/>
  <c r="G38" i="6"/>
  <c r="H39" i="6" l="1"/>
  <c r="G39" i="6"/>
  <c r="P39" i="6"/>
  <c r="H40" i="6" s="1"/>
  <c r="C39" i="6"/>
  <c r="D39" i="6" s="1"/>
  <c r="G40" i="6" l="1"/>
  <c r="C40" i="6"/>
  <c r="D40" i="6" s="1"/>
  <c r="P40" i="6"/>
  <c r="H41" i="6" s="1"/>
  <c r="P41" i="6" l="1"/>
  <c r="C41" i="6"/>
  <c r="D41" i="6" s="1"/>
  <c r="G41" i="6"/>
  <c r="H42" i="6" l="1"/>
  <c r="G42" i="6" l="1"/>
  <c r="P42" i="6"/>
  <c r="C42" i="6"/>
  <c r="D42" i="6" s="1"/>
  <c r="H43" i="6" l="1"/>
  <c r="G43" i="6"/>
  <c r="C43" i="6"/>
  <c r="D43" i="6" s="1"/>
  <c r="P43" i="6"/>
  <c r="H44" i="6" s="1"/>
  <c r="P44" i="6" l="1"/>
  <c r="G44" i="6"/>
  <c r="C44" i="6"/>
  <c r="D44" i="6" s="1"/>
  <c r="H45" i="6" l="1"/>
  <c r="G45" i="6" s="1"/>
  <c r="C45" i="6" l="1"/>
  <c r="D45" i="6" s="1"/>
  <c r="P45" i="6"/>
  <c r="H46" i="6" s="1"/>
  <c r="C46" i="6" l="1"/>
  <c r="D46" i="6" s="1"/>
  <c r="P46" i="6"/>
  <c r="H47" i="6" s="1"/>
  <c r="P47" i="6" s="1"/>
  <c r="G46" i="6"/>
  <c r="C47" i="6" l="1"/>
  <c r="D47" i="6" s="1"/>
  <c r="G47" i="6"/>
  <c r="H48" i="6"/>
  <c r="C48" i="6" s="1"/>
  <c r="D48" i="6" s="1"/>
  <c r="G48" i="6" l="1"/>
  <c r="P48" i="6"/>
  <c r="H49" i="6" s="1"/>
  <c r="G49" i="6" l="1"/>
  <c r="P49" i="6"/>
  <c r="C49" i="6"/>
  <c r="D49" i="6" s="1"/>
  <c r="H50" i="6" l="1"/>
  <c r="G50" i="6"/>
  <c r="C50" i="6"/>
  <c r="D50" i="6" s="1"/>
  <c r="P50" i="6"/>
  <c r="H51" i="6" s="1"/>
  <c r="C51" i="6" l="1"/>
  <c r="D51" i="6" s="1"/>
  <c r="G51" i="6"/>
  <c r="P51" i="6"/>
  <c r="H52" i="6" s="1"/>
  <c r="G52" i="6" s="1"/>
  <c r="P52" i="6" l="1"/>
  <c r="C52" i="6"/>
  <c r="D52" i="6" s="1"/>
  <c r="H53" i="6" l="1"/>
  <c r="G53" i="6" s="1"/>
  <c r="C53" i="6"/>
  <c r="D53" i="6" s="1"/>
  <c r="P53" i="6"/>
  <c r="H54" i="6" s="1"/>
  <c r="C54" i="6" l="1"/>
  <c r="D54" i="6" s="1"/>
  <c r="G54" i="6"/>
  <c r="P54" i="6"/>
  <c r="H55" i="6" s="1"/>
  <c r="G55" i="6" l="1"/>
  <c r="P55" i="6"/>
  <c r="H56" i="6" s="1"/>
  <c r="C55" i="6"/>
  <c r="D55" i="6" s="1"/>
  <c r="C56" i="6" l="1"/>
  <c r="D56" i="6" s="1"/>
  <c r="G56" i="6"/>
  <c r="P56" i="6"/>
  <c r="H57" i="6" s="1"/>
  <c r="G57" i="6" s="1"/>
  <c r="P57" i="6" l="1"/>
  <c r="C57" i="6"/>
  <c r="D57" i="6" s="1"/>
  <c r="H58" i="6" l="1"/>
  <c r="G58" i="6" l="1"/>
  <c r="P58" i="6"/>
  <c r="H59" i="6" s="1"/>
  <c r="C58" i="6"/>
  <c r="D58" i="6" s="1"/>
  <c r="G59" i="6" l="1"/>
  <c r="C59" i="6"/>
  <c r="D59" i="6" s="1"/>
  <c r="P59" i="6"/>
  <c r="H60" i="6" s="1"/>
  <c r="G60" i="6" l="1"/>
  <c r="C60" i="6"/>
  <c r="D60" i="6" s="1"/>
  <c r="P60" i="6"/>
  <c r="H61" i="6" s="1"/>
  <c r="C61" i="6" l="1"/>
  <c r="D61" i="6" s="1"/>
  <c r="P61" i="6"/>
  <c r="H62" i="6" s="1"/>
  <c r="G61" i="6"/>
  <c r="P62" i="6" l="1"/>
  <c r="G62" i="6"/>
  <c r="C62" i="6"/>
  <c r="D62" i="6" s="1"/>
  <c r="H63" i="6" l="1"/>
  <c r="P63" i="6" l="1"/>
  <c r="G63" i="6"/>
  <c r="C63" i="6"/>
  <c r="D63" i="6" s="1"/>
  <c r="H64" i="6" l="1"/>
  <c r="P64" i="6" l="1"/>
  <c r="H65" i="6" s="1"/>
  <c r="G64" i="6"/>
  <c r="C64" i="6"/>
  <c r="D64" i="6" s="1"/>
  <c r="P65" i="6" l="1"/>
  <c r="H66" i="6" s="1"/>
  <c r="C65" i="6"/>
  <c r="D65" i="6" s="1"/>
  <c r="G65" i="6"/>
  <c r="P66" i="6" l="1"/>
  <c r="C66" i="6"/>
  <c r="D66" i="6" s="1"/>
  <c r="G66" i="6"/>
  <c r="H67" i="6"/>
  <c r="G67" i="6" l="1"/>
  <c r="P67" i="6"/>
  <c r="H68" i="6" s="1"/>
  <c r="C67" i="6"/>
  <c r="D67" i="6" s="1"/>
  <c r="G68" i="6" l="1"/>
  <c r="C68" i="6"/>
  <c r="D68" i="6" s="1"/>
  <c r="P68" i="6"/>
  <c r="H69" i="6" s="1"/>
  <c r="G69" i="6" l="1"/>
  <c r="P69" i="6"/>
  <c r="H70" i="6" s="1"/>
  <c r="C69" i="6"/>
  <c r="D69" i="6" s="1"/>
  <c r="G70" i="6" l="1"/>
  <c r="P70" i="6"/>
  <c r="H71" i="6" s="1"/>
  <c r="C70" i="6"/>
  <c r="D70" i="6" s="1"/>
  <c r="P71" i="6" l="1"/>
  <c r="C71" i="6"/>
  <c r="D71" i="6" s="1"/>
  <c r="G71" i="6"/>
  <c r="H72" i="6" l="1"/>
  <c r="C72" i="6"/>
  <c r="D72" i="6" s="1"/>
  <c r="G72" i="6"/>
  <c r="P72" i="6"/>
  <c r="H73" i="6" s="1"/>
  <c r="P73" i="6" s="1"/>
  <c r="G73" i="6" l="1"/>
  <c r="C73" i="6"/>
  <c r="D73" i="6" s="1"/>
  <c r="H74" i="6"/>
  <c r="P74" i="6" s="1"/>
  <c r="G74" i="6" l="1"/>
  <c r="C74" i="6"/>
  <c r="D74" i="6" s="1"/>
  <c r="H75" i="6" l="1"/>
  <c r="C75" i="6" l="1"/>
  <c r="D75" i="6" s="1"/>
  <c r="G75" i="6"/>
  <c r="P75" i="6"/>
  <c r="H76" i="6" s="1"/>
  <c r="C76" i="6" l="1"/>
  <c r="G76" i="6"/>
  <c r="P76" i="6"/>
  <c r="H77" i="6" s="1"/>
  <c r="D76" i="6"/>
  <c r="C77" i="6" l="1"/>
  <c r="D77" i="6" s="1"/>
  <c r="P77" i="6"/>
  <c r="H78" i="6" s="1"/>
  <c r="G77" i="6"/>
  <c r="G78" i="6" l="1"/>
  <c r="P78" i="6"/>
  <c r="H79" i="6" s="1"/>
  <c r="C78" i="6"/>
  <c r="D78" i="6" s="1"/>
  <c r="P79" i="6" l="1"/>
  <c r="C79" i="6"/>
  <c r="D79" i="6" s="1"/>
  <c r="G79" i="6"/>
  <c r="H80" i="6" l="1"/>
  <c r="C80" i="6" l="1"/>
  <c r="D80" i="6" s="1"/>
  <c r="G80" i="6"/>
  <c r="P80" i="6"/>
  <c r="H81" i="6" s="1"/>
  <c r="G81" i="6" l="1"/>
  <c r="P81" i="6"/>
  <c r="H82" i="6" s="1"/>
  <c r="C81" i="6"/>
  <c r="D81" i="6" s="1"/>
  <c r="P82" i="6" l="1"/>
  <c r="C82" i="6"/>
  <c r="D82" i="6" s="1"/>
  <c r="G82" i="6"/>
  <c r="H83" i="6"/>
  <c r="P83" i="6" l="1"/>
  <c r="C83" i="6"/>
  <c r="D83" i="6" s="1"/>
  <c r="G83" i="6"/>
  <c r="H84" i="6" l="1"/>
  <c r="C84" i="6"/>
  <c r="D84" i="6" s="1"/>
  <c r="G84" i="6"/>
  <c r="P84" i="6"/>
  <c r="H85" i="6" s="1"/>
  <c r="C85" i="6" l="1"/>
  <c r="D85" i="6" s="1"/>
  <c r="P85" i="6"/>
  <c r="H86" i="6" s="1"/>
  <c r="G85" i="6"/>
  <c r="G86" i="6" l="1"/>
  <c r="P86" i="6"/>
  <c r="H87" i="6" s="1"/>
  <c r="C86" i="6"/>
  <c r="D86" i="6" s="1"/>
  <c r="P87" i="6" l="1"/>
  <c r="C87" i="6"/>
  <c r="D87" i="6" s="1"/>
  <c r="G87" i="6"/>
  <c r="H88" i="6" l="1"/>
  <c r="G88" i="6" l="1"/>
  <c r="C88" i="6"/>
  <c r="D88" i="6" s="1"/>
  <c r="P88" i="6"/>
  <c r="H89" i="6" s="1"/>
  <c r="C89" i="6" l="1"/>
  <c r="D89" i="6" s="1"/>
  <c r="P89" i="6"/>
  <c r="H90" i="6" s="1"/>
  <c r="G89" i="6"/>
  <c r="G90" i="6" l="1"/>
  <c r="P90" i="6"/>
  <c r="C90" i="6"/>
  <c r="D90" i="6" s="1"/>
  <c r="H91" i="6" l="1"/>
  <c r="P91" i="6" s="1"/>
  <c r="H92" i="6" s="1"/>
  <c r="C91" i="6"/>
  <c r="D91" i="6" s="1"/>
  <c r="G91" i="6"/>
  <c r="G92" i="6" l="1"/>
  <c r="P92" i="6"/>
  <c r="H93" i="6" s="1"/>
  <c r="C92" i="6"/>
  <c r="D92" i="6" s="1"/>
  <c r="P93" i="6" l="1"/>
  <c r="C93" i="6"/>
  <c r="D93" i="6" s="1"/>
  <c r="G93" i="6"/>
  <c r="H94" i="6" l="1"/>
  <c r="C94" i="6" s="1"/>
  <c r="D94" i="6" s="1"/>
  <c r="G94" i="6"/>
  <c r="P94" i="6"/>
  <c r="H95" i="6" l="1"/>
  <c r="G95" i="6" s="1"/>
  <c r="C95" i="6"/>
  <c r="D95" i="6" s="1"/>
  <c r="P95" i="6"/>
  <c r="H96" i="6" s="1"/>
  <c r="C96" i="6" l="1"/>
  <c r="D96" i="6" s="1"/>
  <c r="G96" i="6"/>
  <c r="P96" i="6"/>
  <c r="H97" i="6" s="1"/>
  <c r="P97" i="6" l="1"/>
  <c r="H98" i="6" s="1"/>
  <c r="C97" i="6"/>
  <c r="D97" i="6" s="1"/>
  <c r="G97" i="6"/>
  <c r="G98" i="6" l="1"/>
  <c r="P98" i="6"/>
  <c r="H99" i="6" s="1"/>
  <c r="C98" i="6"/>
  <c r="D98" i="6" s="1"/>
  <c r="G99" i="6" l="1"/>
  <c r="C99" i="6"/>
  <c r="D99" i="6" s="1"/>
  <c r="P99" i="6"/>
  <c r="H100" i="6" s="1"/>
  <c r="P100" i="6" l="1"/>
  <c r="C100" i="6"/>
  <c r="D100" i="6" s="1"/>
  <c r="G100" i="6"/>
  <c r="H101" i="6" l="1"/>
  <c r="G101" i="6"/>
  <c r="C101" i="6"/>
  <c r="D101" i="6" s="1"/>
  <c r="P101" i="6"/>
  <c r="H102" i="6" s="1"/>
  <c r="P102" i="6" l="1"/>
  <c r="G102" i="6"/>
  <c r="C102" i="6"/>
  <c r="D102" i="6" s="1"/>
  <c r="H103" i="6" l="1"/>
  <c r="G103" i="6"/>
  <c r="C103" i="6"/>
  <c r="D103" i="6" s="1"/>
  <c r="P103" i="6"/>
  <c r="H104" i="6" s="1"/>
  <c r="P104" i="6" l="1"/>
  <c r="C104" i="6"/>
  <c r="D104" i="6" s="1"/>
  <c r="G104" i="6"/>
  <c r="H105" i="6" l="1"/>
  <c r="P105" i="6" l="1"/>
  <c r="G105" i="6"/>
  <c r="C105" i="6"/>
  <c r="D105" i="6" s="1"/>
  <c r="H106" i="6" l="1"/>
  <c r="P106" i="6" s="1"/>
  <c r="H107" i="6" s="1"/>
  <c r="C106" i="6"/>
  <c r="D106" i="6" s="1"/>
  <c r="G106" i="6"/>
  <c r="P107" i="6" l="1"/>
  <c r="G107" i="6"/>
  <c r="C107" i="6"/>
  <c r="D107" i="6" s="1"/>
  <c r="H108" i="6" l="1"/>
  <c r="P108" i="6"/>
  <c r="H109" i="6" s="1"/>
  <c r="G108" i="6"/>
  <c r="C108" i="6"/>
  <c r="D108" i="6" s="1"/>
  <c r="P109" i="6" l="1"/>
  <c r="C109" i="6"/>
  <c r="D109" i="6" s="1"/>
  <c r="G109" i="6"/>
  <c r="H110" i="6" l="1"/>
  <c r="P110" i="6" s="1"/>
  <c r="G110" i="6" l="1"/>
  <c r="C110" i="6"/>
  <c r="D110" i="6" s="1"/>
  <c r="H111" i="6"/>
  <c r="P111" i="6" l="1"/>
  <c r="C111" i="6"/>
  <c r="D111" i="6" s="1"/>
  <c r="G111" i="6"/>
  <c r="H112" i="6" l="1"/>
  <c r="G112" i="6" l="1"/>
  <c r="P112" i="6"/>
  <c r="H113" i="6" s="1"/>
  <c r="C112" i="6"/>
  <c r="D112" i="6" s="1"/>
  <c r="G113" i="6" l="1"/>
  <c r="P113" i="6"/>
  <c r="H114" i="6" s="1"/>
  <c r="C113" i="6"/>
  <c r="D113" i="6" s="1"/>
  <c r="P114" i="6" l="1"/>
  <c r="C114" i="6"/>
  <c r="D114" i="6" s="1"/>
  <c r="G114" i="6"/>
  <c r="H115" i="6"/>
  <c r="P115" i="6" l="1"/>
  <c r="H116" i="6" s="1"/>
  <c r="C115" i="6"/>
  <c r="D115" i="6" s="1"/>
  <c r="G115" i="6"/>
  <c r="C116" i="6" l="1"/>
  <c r="D116" i="6" s="1"/>
  <c r="G116" i="6"/>
  <c r="P116" i="6"/>
  <c r="H117" i="6" s="1"/>
  <c r="P117" i="6" l="1"/>
  <c r="H118" i="6" s="1"/>
  <c r="C117" i="6"/>
  <c r="D117" i="6" s="1"/>
  <c r="G117" i="6"/>
  <c r="G118" i="6" l="1"/>
  <c r="P118" i="6"/>
  <c r="H119" i="6" s="1"/>
  <c r="C118" i="6"/>
  <c r="D118" i="6" s="1"/>
  <c r="P119" i="6" l="1"/>
  <c r="G119" i="6"/>
  <c r="C119" i="6"/>
  <c r="D119" i="6" s="1"/>
  <c r="H120" i="6" l="1"/>
  <c r="P120" i="6"/>
  <c r="C120" i="6"/>
  <c r="D120" i="6" s="1"/>
  <c r="G120" i="6"/>
  <c r="H121" i="6" l="1"/>
  <c r="G121" i="6"/>
  <c r="P121" i="6"/>
  <c r="C121" i="6"/>
  <c r="D121" i="6" s="1"/>
  <c r="H122" i="6" l="1"/>
  <c r="G122" i="6"/>
  <c r="P122" i="6"/>
  <c r="H123" i="6" s="1"/>
  <c r="C122" i="6"/>
  <c r="D122" i="6" s="1"/>
  <c r="G123" i="6" l="1"/>
  <c r="P123" i="6"/>
  <c r="C123" i="6"/>
  <c r="D123" i="6" s="1"/>
  <c r="H124" i="6" l="1"/>
  <c r="G124" i="6" l="1"/>
  <c r="C124" i="6"/>
  <c r="D124" i="6" s="1"/>
  <c r="P124" i="6"/>
  <c r="H125" i="6" s="1"/>
  <c r="G125" i="6" l="1"/>
  <c r="P125" i="6"/>
  <c r="H126" i="6" s="1"/>
  <c r="C125" i="6"/>
  <c r="D125" i="6" s="1"/>
  <c r="C126" i="6" l="1"/>
  <c r="D126" i="6" s="1"/>
  <c r="G126" i="6"/>
  <c r="P126" i="6"/>
  <c r="H127" i="6" s="1"/>
  <c r="P127" i="6" l="1"/>
  <c r="G127" i="6"/>
  <c r="C127" i="6"/>
  <c r="D127" i="6" s="1"/>
  <c r="H128" i="6" l="1"/>
  <c r="P128" i="6" l="1"/>
  <c r="C128" i="6"/>
  <c r="D128" i="6" s="1"/>
  <c r="G128" i="6"/>
  <c r="H129" i="6"/>
  <c r="G129" i="6" l="1"/>
  <c r="P129" i="6"/>
  <c r="H130" i="6" s="1"/>
  <c r="C129" i="6"/>
  <c r="D129" i="6" s="1"/>
  <c r="C130" i="6" l="1"/>
  <c r="D130" i="6" s="1"/>
  <c r="G130" i="6"/>
  <c r="P130" i="6"/>
  <c r="H131" i="6" s="1"/>
  <c r="G131" i="6" l="1"/>
  <c r="P131" i="6"/>
  <c r="C131" i="6"/>
  <c r="D131" i="6" s="1"/>
  <c r="H132" i="6" l="1"/>
  <c r="P132" i="6"/>
  <c r="G132" i="6"/>
  <c r="C132" i="6"/>
  <c r="D132" i="6" s="1"/>
  <c r="H133" i="6" l="1"/>
  <c r="C133" i="6" l="1"/>
  <c r="D133" i="6" s="1"/>
  <c r="P133" i="6"/>
  <c r="H134" i="6" s="1"/>
  <c r="G133" i="6"/>
  <c r="G134" i="6" l="1"/>
  <c r="C134" i="6"/>
  <c r="D134" i="6" s="1"/>
  <c r="P134" i="6"/>
  <c r="H135" i="6" s="1"/>
  <c r="P135" i="6" l="1"/>
  <c r="G135" i="6"/>
  <c r="C135" i="6"/>
  <c r="D135" i="6" s="1"/>
  <c r="H136" i="6" l="1"/>
  <c r="P136" i="6"/>
  <c r="G136" i="6"/>
  <c r="C136" i="6"/>
  <c r="D136" i="6" s="1"/>
  <c r="H137" i="6" l="1"/>
  <c r="C137" i="6"/>
  <c r="D137" i="6" s="1"/>
  <c r="P137" i="6"/>
  <c r="H138" i="6" s="1"/>
  <c r="G137" i="6"/>
  <c r="G138" i="6" l="1"/>
  <c r="C138" i="6"/>
  <c r="D138" i="6" s="1"/>
  <c r="P138" i="6"/>
  <c r="H139" i="6" s="1"/>
  <c r="G139" i="6" l="1"/>
  <c r="P139" i="6"/>
  <c r="H140" i="6" s="1"/>
  <c r="C139" i="6"/>
  <c r="D139" i="6" s="1"/>
  <c r="G140" i="6" l="1"/>
  <c r="C140" i="6"/>
  <c r="D140" i="6" s="1"/>
  <c r="P140" i="6"/>
  <c r="H141" i="6" s="1"/>
  <c r="P141" i="6" l="1"/>
  <c r="G141" i="6"/>
  <c r="C141" i="6"/>
  <c r="D141" i="6" s="1"/>
  <c r="H142" i="6" l="1"/>
  <c r="C142" i="6" l="1"/>
  <c r="D142" i="6" s="1"/>
  <c r="G142" i="6"/>
  <c r="P142" i="6"/>
  <c r="H143" i="6" s="1"/>
  <c r="G143" i="6" l="1"/>
  <c r="P143" i="6"/>
  <c r="H144" i="6" s="1"/>
  <c r="C143" i="6"/>
  <c r="D143" i="6" s="1"/>
  <c r="G144" i="6" l="1"/>
  <c r="P144" i="6"/>
  <c r="H145" i="6" s="1"/>
  <c r="C144" i="6"/>
  <c r="D144" i="6" s="1"/>
  <c r="C145" i="6" l="1"/>
  <c r="D145" i="6" s="1"/>
  <c r="P145" i="6"/>
  <c r="H146" i="6" s="1"/>
  <c r="G145" i="6"/>
  <c r="P146" i="6" l="1"/>
  <c r="G146" i="6"/>
  <c r="C146" i="6"/>
  <c r="D146" i="6" s="1"/>
  <c r="H147" i="6" l="1"/>
  <c r="C147" i="6" l="1"/>
  <c r="D147" i="6" s="1"/>
  <c r="G147" i="6"/>
  <c r="P147" i="6"/>
  <c r="H148" i="6" s="1"/>
  <c r="C148" i="6" l="1"/>
  <c r="D148" i="6" s="1"/>
  <c r="G148" i="6"/>
  <c r="P148" i="6"/>
  <c r="H149" i="6" s="1"/>
  <c r="P149" i="6" l="1"/>
  <c r="G149" i="6"/>
  <c r="C149" i="6"/>
  <c r="D149" i="6" s="1"/>
  <c r="H150" i="6" l="1"/>
  <c r="C150" i="6" l="1"/>
  <c r="D150" i="6" s="1"/>
  <c r="G150" i="6"/>
  <c r="P150" i="6"/>
  <c r="H151" i="6" s="1"/>
  <c r="C151" i="6" l="1"/>
  <c r="D151" i="6" s="1"/>
  <c r="P151" i="6"/>
  <c r="H152" i="6" s="1"/>
  <c r="G151" i="6"/>
  <c r="C152" i="6" l="1"/>
  <c r="D152" i="6" s="1"/>
  <c r="P152" i="6"/>
  <c r="H153" i="6" s="1"/>
  <c r="G152" i="6"/>
  <c r="G153" i="6" l="1"/>
  <c r="P153" i="6"/>
  <c r="H154" i="6" s="1"/>
  <c r="C153" i="6"/>
  <c r="D153" i="6" s="1"/>
  <c r="P154" i="6" l="1"/>
  <c r="C154" i="6"/>
  <c r="D154" i="6" s="1"/>
  <c r="G154" i="6"/>
  <c r="H155" i="6" l="1"/>
  <c r="C155" i="6"/>
  <c r="D155" i="6" s="1"/>
  <c r="G155" i="6"/>
  <c r="P155" i="6"/>
  <c r="H156" i="6" s="1"/>
  <c r="P156" i="6" l="1"/>
  <c r="C156" i="6"/>
  <c r="D156" i="6" s="1"/>
  <c r="G156" i="6"/>
  <c r="H157" i="6" l="1"/>
  <c r="P157" i="6" l="1"/>
  <c r="G157" i="6"/>
  <c r="C157" i="6"/>
  <c r="D157" i="6" s="1"/>
  <c r="H158" i="6" l="1"/>
  <c r="G158" i="6" l="1"/>
  <c r="C158" i="6"/>
  <c r="D158" i="6" s="1"/>
  <c r="P158" i="6"/>
  <c r="H159" i="6" s="1"/>
  <c r="C159" i="6" l="1"/>
  <c r="D159" i="6" s="1"/>
  <c r="G159" i="6"/>
  <c r="P159" i="6"/>
  <c r="H160" i="6" s="1"/>
  <c r="G160" i="6" l="1"/>
  <c r="C160" i="6"/>
  <c r="D160" i="6" s="1"/>
  <c r="P160" i="6"/>
  <c r="H161" i="6" s="1"/>
  <c r="G161" i="6" l="1"/>
  <c r="C161" i="6"/>
  <c r="D161" i="6" s="1"/>
  <c r="P161" i="6"/>
  <c r="H162" i="6" s="1"/>
  <c r="C162" i="6" l="1"/>
  <c r="D162" i="6" s="1"/>
  <c r="P162" i="6"/>
  <c r="H163" i="6" s="1"/>
  <c r="G162" i="6"/>
  <c r="C163" i="6" l="1"/>
  <c r="D163" i="6" s="1"/>
  <c r="P163" i="6"/>
  <c r="H164" i="6" s="1"/>
  <c r="G163" i="6"/>
  <c r="C164" i="6" l="1"/>
  <c r="D164" i="6" s="1"/>
  <c r="P164" i="6"/>
  <c r="H165" i="6" s="1"/>
  <c r="G164" i="6"/>
  <c r="C165" i="6" l="1"/>
  <c r="D165" i="6" s="1"/>
  <c r="P165" i="6"/>
  <c r="H166" i="6" s="1"/>
  <c r="G165" i="6"/>
  <c r="G166" i="6" l="1"/>
  <c r="C166" i="6"/>
  <c r="D166" i="6" s="1"/>
  <c r="P166" i="6"/>
  <c r="H167" i="6" s="1"/>
  <c r="C167" i="6" l="1"/>
  <c r="D167" i="6" s="1"/>
  <c r="G167" i="6"/>
  <c r="P167" i="6"/>
  <c r="H168" i="6" s="1"/>
  <c r="G168" i="6" l="1"/>
  <c r="C168" i="6"/>
  <c r="D168" i="6" s="1"/>
  <c r="P168" i="6"/>
  <c r="H169" i="6" s="1"/>
  <c r="G169" i="6" l="1"/>
  <c r="C169" i="6"/>
  <c r="D169" i="6" s="1"/>
  <c r="P169" i="6"/>
  <c r="H170" i="6" s="1"/>
  <c r="C170" i="6" l="1"/>
  <c r="D170" i="6" s="1"/>
  <c r="G170" i="6"/>
  <c r="P170" i="6"/>
  <c r="H171" i="6" s="1"/>
  <c r="C171" i="6" l="1"/>
  <c r="D171" i="6" s="1"/>
  <c r="P171" i="6"/>
  <c r="H172" i="6" s="1"/>
  <c r="G171" i="6"/>
  <c r="P172" i="6" l="1"/>
  <c r="G172" i="6"/>
  <c r="C172" i="6"/>
  <c r="D172" i="6" s="1"/>
  <c r="H173" i="6" l="1"/>
  <c r="G173" i="6" l="1"/>
  <c r="C173" i="6"/>
  <c r="D173" i="6" s="1"/>
  <c r="P173" i="6"/>
  <c r="H174" i="6" s="1"/>
  <c r="G174" i="6" l="1"/>
  <c r="C174" i="6"/>
  <c r="D174" i="6" s="1"/>
  <c r="P174" i="6"/>
  <c r="H175" i="6" s="1"/>
  <c r="C175" i="6" l="1"/>
  <c r="D175" i="6" s="1"/>
  <c r="G175" i="6"/>
  <c r="P175" i="6"/>
  <c r="H176" i="6" s="1"/>
  <c r="C176" i="6" l="1"/>
  <c r="D176" i="6" s="1"/>
  <c r="G176" i="6"/>
  <c r="P176" i="6"/>
  <c r="H177" i="6" s="1"/>
  <c r="P177" i="6" l="1"/>
  <c r="G177" i="6"/>
  <c r="C177" i="6"/>
  <c r="D177" i="6" s="1"/>
  <c r="H178" i="6" l="1"/>
  <c r="P178" i="6"/>
  <c r="H179" i="6" s="1"/>
  <c r="C178" i="6"/>
  <c r="D178" i="6" s="1"/>
  <c r="G178" i="6"/>
  <c r="C179" i="6" l="1"/>
  <c r="D179" i="6" s="1"/>
  <c r="P179" i="6"/>
  <c r="H180" i="6" s="1"/>
  <c r="G179" i="6"/>
  <c r="C180" i="6" l="1"/>
  <c r="D180" i="6" s="1"/>
  <c r="P180" i="6"/>
  <c r="H181" i="6" s="1"/>
  <c r="G180" i="6"/>
  <c r="G181" i="6" l="1"/>
  <c r="C181" i="6"/>
  <c r="D181" i="6" s="1"/>
  <c r="P181" i="6"/>
  <c r="H182" i="6" s="1"/>
  <c r="P182" i="6" l="1"/>
  <c r="C182" i="6"/>
  <c r="D182" i="6" s="1"/>
  <c r="G182" i="6"/>
  <c r="H183" i="6" l="1"/>
  <c r="G183" i="6"/>
  <c r="C183" i="6"/>
  <c r="D183" i="6" s="1"/>
  <c r="P183" i="6"/>
  <c r="H184" i="6" s="1"/>
  <c r="P184" i="6" l="1"/>
  <c r="C184" i="6"/>
  <c r="D184" i="6" s="1"/>
  <c r="G184" i="6"/>
  <c r="H185" i="6" l="1"/>
  <c r="P185" i="6"/>
  <c r="G185" i="6"/>
  <c r="C185" i="6"/>
  <c r="D185" i="6" s="1"/>
  <c r="H186" i="6" l="1"/>
  <c r="G186" i="6" l="1"/>
  <c r="P186" i="6"/>
  <c r="H187" i="6" s="1"/>
  <c r="C186" i="6"/>
  <c r="D186" i="6" s="1"/>
  <c r="G187" i="6" l="1"/>
  <c r="P187" i="6"/>
  <c r="C187" i="6"/>
  <c r="D187" i="6" s="1"/>
  <c r="H188" i="6" l="1"/>
  <c r="P188" i="6"/>
  <c r="G188" i="6"/>
  <c r="C188" i="6"/>
  <c r="D188" i="6" s="1"/>
  <c r="H189" i="6" l="1"/>
  <c r="G189" i="6"/>
  <c r="C189" i="6"/>
  <c r="D189" i="6" s="1"/>
  <c r="P189" i="6"/>
  <c r="H190" i="6" s="1"/>
  <c r="C190" i="6" l="1"/>
  <c r="D190" i="6" s="1"/>
  <c r="G190" i="6"/>
  <c r="P190" i="6"/>
  <c r="H191" i="6" s="1"/>
  <c r="P191" i="6" l="1"/>
  <c r="H192" i="6" s="1"/>
  <c r="C191" i="6"/>
  <c r="D191" i="6" s="1"/>
  <c r="G191" i="6"/>
  <c r="C192" i="6" l="1"/>
  <c r="D192" i="6" s="1"/>
  <c r="P192" i="6"/>
  <c r="H193" i="6" s="1"/>
  <c r="G192" i="6"/>
  <c r="G193" i="6" l="1"/>
  <c r="P193" i="6"/>
  <c r="C193" i="6"/>
  <c r="D193" i="6" s="1"/>
  <c r="H194" i="6" l="1"/>
  <c r="G194" i="6"/>
  <c r="P194" i="6"/>
  <c r="C194" i="6"/>
  <c r="D194" i="6" s="1"/>
  <c r="H195" i="6" l="1"/>
  <c r="C195" i="6"/>
  <c r="D195" i="6" s="1"/>
  <c r="G195" i="6"/>
  <c r="P195" i="6"/>
  <c r="H196" i="6" s="1"/>
  <c r="C196" i="6" l="1"/>
  <c r="D196" i="6" s="1"/>
  <c r="G196" i="6"/>
  <c r="P196" i="6"/>
  <c r="H197" i="6" s="1"/>
  <c r="P197" i="6" l="1"/>
  <c r="G197" i="6"/>
  <c r="C197" i="6"/>
  <c r="D197" i="6" s="1"/>
  <c r="H198" i="6" l="1"/>
  <c r="P198" i="6" l="1"/>
  <c r="G198" i="6"/>
  <c r="C198" i="6"/>
  <c r="D198" i="6" s="1"/>
  <c r="H199" i="6" l="1"/>
  <c r="C199" i="6" l="1"/>
  <c r="D199" i="6" s="1"/>
  <c r="G199" i="6"/>
  <c r="P199" i="6"/>
  <c r="H200" i="6" s="1"/>
  <c r="P200" i="6" l="1"/>
  <c r="C200" i="6"/>
  <c r="D200" i="6" s="1"/>
  <c r="G200" i="6"/>
  <c r="H201" i="6" l="1"/>
  <c r="G201" i="6"/>
  <c r="P201" i="6"/>
  <c r="H202" i="6" s="1"/>
  <c r="C201" i="6"/>
  <c r="D201" i="6" s="1"/>
  <c r="P202" i="6" l="1"/>
  <c r="G202" i="6"/>
  <c r="C202" i="6"/>
  <c r="D202" i="6" s="1"/>
  <c r="H203" i="6" l="1"/>
  <c r="P203" i="6"/>
  <c r="G203" i="6"/>
  <c r="C203" i="6"/>
  <c r="D203" i="6" s="1"/>
  <c r="H204" i="6"/>
  <c r="P204" i="6" l="1"/>
  <c r="H205" i="6" s="1"/>
  <c r="C204" i="6"/>
  <c r="D204" i="6" s="1"/>
  <c r="G204" i="6"/>
  <c r="P205" i="6" l="1"/>
  <c r="G205" i="6"/>
  <c r="C205" i="6"/>
  <c r="D205" i="6" s="1"/>
  <c r="H206" i="6" l="1"/>
  <c r="P206" i="6" l="1"/>
  <c r="C206" i="6"/>
  <c r="D206" i="6" s="1"/>
  <c r="G206" i="6"/>
  <c r="H207" i="6" l="1"/>
  <c r="C207" i="6" l="1"/>
  <c r="D207" i="6" s="1"/>
  <c r="G207" i="6"/>
  <c r="P207" i="6"/>
  <c r="H208" i="6" s="1"/>
  <c r="C208" i="6" l="1"/>
  <c r="D208" i="6" s="1"/>
  <c r="G208" i="6"/>
  <c r="P208" i="6"/>
  <c r="H209" i="6" s="1"/>
  <c r="G209" i="6" l="1"/>
  <c r="C209" i="6"/>
  <c r="D209" i="6" s="1"/>
  <c r="P209" i="6"/>
  <c r="H210" i="6" s="1"/>
  <c r="G210" i="6" l="1"/>
  <c r="P210" i="6"/>
  <c r="H211" i="6" s="1"/>
  <c r="C210" i="6"/>
  <c r="D210" i="6" s="1"/>
  <c r="C211" i="6" l="1"/>
  <c r="D211" i="6" s="1"/>
  <c r="G211" i="6"/>
  <c r="P211" i="6"/>
  <c r="H212" i="6" s="1"/>
  <c r="P212" i="6" l="1"/>
  <c r="H213" i="6" s="1"/>
  <c r="C212" i="6"/>
  <c r="D212" i="6" s="1"/>
  <c r="G212" i="6"/>
  <c r="G213" i="6" l="1"/>
  <c r="C213" i="6"/>
  <c r="D213" i="6" s="1"/>
  <c r="P213" i="6"/>
  <c r="H214" i="6" s="1"/>
  <c r="P214" i="6" l="1"/>
  <c r="C214" i="6"/>
  <c r="D214" i="6" s="1"/>
  <c r="G214" i="6"/>
  <c r="H215" i="6" l="1"/>
  <c r="G215" i="6"/>
  <c r="P215" i="6"/>
  <c r="H216" i="6" s="1"/>
  <c r="C215" i="6"/>
  <c r="D215" i="6" s="1"/>
  <c r="C216" i="6" l="1"/>
  <c r="D216" i="6" s="1"/>
  <c r="G216" i="6"/>
  <c r="P216" i="6"/>
  <c r="H217" i="6" s="1"/>
  <c r="P217" i="6" l="1"/>
  <c r="C217" i="6"/>
  <c r="D217" i="6" s="1"/>
  <c r="G217" i="6"/>
  <c r="H218" i="6" l="1"/>
  <c r="C218" i="6"/>
  <c r="D218" i="6" s="1"/>
  <c r="P218" i="6"/>
  <c r="H219" i="6" s="1"/>
  <c r="G218" i="6"/>
  <c r="P219" i="6" l="1"/>
  <c r="G219" i="6"/>
  <c r="C219" i="6"/>
  <c r="D219" i="6" s="1"/>
  <c r="H220" i="6" l="1"/>
  <c r="C220" i="6"/>
  <c r="D220" i="6" s="1"/>
  <c r="G220" i="6"/>
  <c r="P220" i="6"/>
  <c r="H221" i="6" s="1"/>
  <c r="P221" i="6" l="1"/>
  <c r="C221" i="6"/>
  <c r="D221" i="6" s="1"/>
  <c r="G221" i="6"/>
  <c r="H222" i="6" l="1"/>
  <c r="C222" i="6" l="1"/>
  <c r="D222" i="6" s="1"/>
  <c r="G222" i="6"/>
  <c r="P222" i="6"/>
  <c r="H223" i="6" s="1"/>
  <c r="P223" i="6" l="1"/>
  <c r="G223" i="6"/>
  <c r="C223" i="6"/>
  <c r="D223" i="6" s="1"/>
  <c r="H224" i="6"/>
  <c r="G224" i="6" l="1"/>
  <c r="P224" i="6"/>
  <c r="H225" i="6" s="1"/>
  <c r="C224" i="6"/>
  <c r="D224" i="6" s="1"/>
  <c r="P225" i="6" l="1"/>
  <c r="H226" i="6" s="1"/>
  <c r="C225" i="6"/>
  <c r="D225" i="6" s="1"/>
  <c r="G225" i="6"/>
  <c r="G226" i="6" l="1"/>
  <c r="P226" i="6"/>
  <c r="C226" i="6"/>
  <c r="D226" i="6" s="1"/>
  <c r="H227" i="6" l="1"/>
  <c r="G227" i="6"/>
  <c r="P227" i="6"/>
  <c r="H228" i="6" s="1"/>
  <c r="C227" i="6"/>
  <c r="D227" i="6" s="1"/>
  <c r="C228" i="6" l="1"/>
  <c r="D228" i="6" s="1"/>
  <c r="G228" i="6"/>
  <c r="P228" i="6"/>
  <c r="H229" i="6" s="1"/>
  <c r="G229" i="6" l="1"/>
  <c r="C229" i="6"/>
  <c r="D229" i="6" s="1"/>
  <c r="P229" i="6"/>
  <c r="H230" i="6" s="1"/>
  <c r="C230" i="6" l="1"/>
  <c r="D230" i="6" s="1"/>
  <c r="G230" i="6"/>
  <c r="P230" i="6"/>
  <c r="H231" i="6" s="1"/>
  <c r="G231" i="6" l="1"/>
  <c r="P231" i="6"/>
  <c r="H232" i="6" s="1"/>
  <c r="C231" i="6"/>
  <c r="D231" i="6" s="1"/>
  <c r="C232" i="6" l="1"/>
  <c r="D232" i="6" s="1"/>
  <c r="G232" i="6"/>
  <c r="P232" i="6"/>
  <c r="H233" i="6" s="1"/>
  <c r="C233" i="6" l="1"/>
  <c r="D233" i="6" s="1"/>
  <c r="G233" i="6"/>
  <c r="P233" i="6"/>
  <c r="H234" i="6" s="1"/>
  <c r="G234" i="6" l="1"/>
  <c r="P234" i="6"/>
  <c r="H235" i="6" s="1"/>
  <c r="C234" i="6"/>
  <c r="D234" i="6" s="1"/>
  <c r="P235" i="6" l="1"/>
  <c r="H236" i="6" s="1"/>
  <c r="G235" i="6"/>
  <c r="C235" i="6"/>
  <c r="D235" i="6" s="1"/>
  <c r="G236" i="6" l="1"/>
  <c r="C236" i="6"/>
  <c r="D236" i="6" s="1"/>
  <c r="P236" i="6"/>
  <c r="H237" i="6" s="1"/>
  <c r="C237" i="6" l="1"/>
  <c r="D237" i="6" s="1"/>
  <c r="G237" i="6"/>
  <c r="P237" i="6"/>
  <c r="H238" i="6" s="1"/>
  <c r="C238" i="6" l="1"/>
  <c r="D238" i="6" s="1"/>
  <c r="P238" i="6"/>
  <c r="H239" i="6" s="1"/>
  <c r="G238" i="6"/>
  <c r="C239" i="6" l="1"/>
  <c r="D239" i="6" s="1"/>
  <c r="P239" i="6"/>
  <c r="H240" i="6" s="1"/>
  <c r="G239" i="6"/>
  <c r="C240" i="6" l="1"/>
  <c r="D240" i="6" s="1"/>
  <c r="G240" i="6"/>
  <c r="P240" i="6"/>
  <c r="H241" i="6" s="1"/>
  <c r="C241" i="6" l="1"/>
  <c r="D241" i="6" s="1"/>
  <c r="P241" i="6"/>
  <c r="H242" i="6" s="1"/>
  <c r="G241" i="6"/>
  <c r="G242" i="6" l="1"/>
  <c r="P242" i="6"/>
  <c r="H243" i="6" s="1"/>
  <c r="C242" i="6"/>
  <c r="D242" i="6" s="1"/>
  <c r="P243" i="6" l="1"/>
  <c r="C243" i="6"/>
  <c r="D243" i="6" s="1"/>
  <c r="G243" i="6"/>
  <c r="H244" i="6" l="1"/>
  <c r="G244" i="6" s="1"/>
  <c r="P244" i="6"/>
  <c r="H245" i="6" s="1"/>
  <c r="C244" i="6"/>
  <c r="D244" i="6" s="1"/>
  <c r="C245" i="6" l="1"/>
  <c r="D245" i="6" s="1"/>
  <c r="G245" i="6"/>
  <c r="P245" i="6"/>
  <c r="H246" i="6" s="1"/>
  <c r="G246" i="6" l="1"/>
  <c r="C246" i="6"/>
  <c r="D246" i="6" s="1"/>
  <c r="P246" i="6"/>
  <c r="H247" i="6" s="1"/>
  <c r="C247" i="6" l="1"/>
  <c r="D247" i="6" s="1"/>
  <c r="G247" i="6"/>
  <c r="P247" i="6"/>
  <c r="H248" i="6" s="1"/>
  <c r="P248" i="6" l="1"/>
  <c r="H249" i="6" s="1"/>
  <c r="C248" i="6"/>
  <c r="D248" i="6" s="1"/>
  <c r="G248" i="6"/>
  <c r="P249" i="6" l="1"/>
  <c r="H250" i="6" s="1"/>
  <c r="G249" i="6"/>
  <c r="C249" i="6"/>
  <c r="D249" i="6" s="1"/>
  <c r="G250" i="6" l="1"/>
  <c r="P250" i="6"/>
  <c r="H251" i="6" s="1"/>
  <c r="C250" i="6"/>
  <c r="D250" i="6" s="1"/>
  <c r="C251" i="6" l="1"/>
  <c r="D251" i="6" s="1"/>
  <c r="G251" i="6"/>
  <c r="P251" i="6"/>
  <c r="H252" i="6" s="1"/>
  <c r="G252" i="6" l="1"/>
  <c r="P252" i="6"/>
  <c r="H253" i="6" s="1"/>
  <c r="C252" i="6"/>
  <c r="D252" i="6" s="1"/>
  <c r="P253" i="6" l="1"/>
  <c r="G253" i="6"/>
  <c r="C253" i="6"/>
  <c r="D253" i="6" s="1"/>
  <c r="H254" i="6" l="1"/>
  <c r="P254" i="6" s="1"/>
  <c r="G254" i="6"/>
  <c r="C254" i="6"/>
  <c r="D254" i="6" s="1"/>
  <c r="H255" i="6" l="1"/>
  <c r="C255" i="6" s="1"/>
  <c r="D255" i="6" s="1"/>
  <c r="G255" i="6"/>
  <c r="P255" i="6"/>
  <c r="H256" i="6" l="1"/>
  <c r="G256" i="6"/>
  <c r="P256" i="6"/>
  <c r="C256" i="6"/>
  <c r="D256" i="6" s="1"/>
  <c r="H257" i="6" l="1"/>
  <c r="C257" i="6" s="1"/>
  <c r="D257" i="6" s="1"/>
  <c r="P257" i="6" l="1"/>
  <c r="H258" i="6" s="1"/>
  <c r="C258" i="6" s="1"/>
  <c r="D258" i="6" s="1"/>
  <c r="G257" i="6"/>
  <c r="G258" i="6"/>
  <c r="P258" i="6"/>
  <c r="H259" i="6" l="1"/>
  <c r="G259" i="6" s="1"/>
  <c r="C259" i="6"/>
  <c r="D259" i="6" s="1"/>
  <c r="P259" i="6"/>
  <c r="H260" i="6" s="1"/>
  <c r="C260" i="6" l="1"/>
  <c r="D260" i="6" s="1"/>
  <c r="P260" i="6"/>
  <c r="H261" i="6" s="1"/>
  <c r="G260" i="6"/>
  <c r="G261" i="6" l="1"/>
  <c r="C261" i="6"/>
  <c r="D261" i="6" s="1"/>
  <c r="P261" i="6"/>
  <c r="H262" i="6" s="1"/>
  <c r="C262" i="6" l="1"/>
  <c r="D262" i="6" s="1"/>
  <c r="G262" i="6"/>
  <c r="P262" i="6"/>
  <c r="H263" i="6" s="1"/>
  <c r="G263" i="6" l="1"/>
  <c r="P263" i="6"/>
  <c r="C263" i="6"/>
  <c r="D263" i="6" s="1"/>
  <c r="H264" i="6" l="1"/>
  <c r="C264" i="6"/>
  <c r="D264" i="6" s="1"/>
  <c r="P264" i="6"/>
  <c r="H265" i="6" s="1"/>
  <c r="G264" i="6"/>
  <c r="G265" i="6" l="1"/>
  <c r="C265" i="6"/>
  <c r="D265" i="6" s="1"/>
  <c r="P265" i="6"/>
  <c r="H266" i="6" s="1"/>
  <c r="C266" i="6" l="1"/>
  <c r="D266" i="6" s="1"/>
  <c r="G266" i="6"/>
  <c r="P266" i="6"/>
  <c r="H267" i="6" s="1"/>
  <c r="P267" i="6" l="1"/>
  <c r="G267" i="6"/>
  <c r="C267" i="6"/>
  <c r="D267" i="6" s="1"/>
  <c r="H268" i="6" l="1"/>
  <c r="P268" i="6"/>
  <c r="C268" i="6"/>
  <c r="D268" i="6" s="1"/>
  <c r="G268" i="6"/>
  <c r="H269" i="6" l="1"/>
  <c r="P269" i="6"/>
  <c r="G269" i="6"/>
  <c r="C269" i="6"/>
  <c r="D269" i="6" s="1"/>
  <c r="H270" i="6" l="1"/>
  <c r="C270" i="6" l="1"/>
  <c r="D270" i="6" s="1"/>
  <c r="P270" i="6"/>
  <c r="H271" i="6" s="1"/>
  <c r="G270" i="6"/>
  <c r="G271" i="6" l="1"/>
  <c r="P271" i="6"/>
  <c r="H272" i="6" s="1"/>
  <c r="C271" i="6"/>
  <c r="D271" i="6" s="1"/>
  <c r="P272" i="6" l="1"/>
  <c r="C272" i="6"/>
  <c r="D272" i="6" s="1"/>
  <c r="G272" i="6"/>
  <c r="H273" i="6" l="1"/>
  <c r="P273" i="6"/>
  <c r="H274" i="6" s="1"/>
  <c r="G273" i="6"/>
  <c r="C273" i="6"/>
  <c r="D273" i="6" s="1"/>
  <c r="C274" i="6" l="1"/>
  <c r="D274" i="6" s="1"/>
  <c r="G274" i="6"/>
  <c r="P274" i="6"/>
  <c r="H275" i="6" s="1"/>
  <c r="P275" i="6" l="1"/>
  <c r="H276" i="6" s="1"/>
  <c r="C275" i="6"/>
  <c r="D275" i="6" s="1"/>
  <c r="G275" i="6"/>
  <c r="G276" i="6" l="1"/>
  <c r="C276" i="6"/>
  <c r="D276" i="6" s="1"/>
  <c r="P276" i="6"/>
  <c r="H277" i="6" s="1"/>
  <c r="C277" i="6" l="1"/>
  <c r="D277" i="6" s="1"/>
  <c r="G277" i="6"/>
  <c r="P277" i="6"/>
  <c r="H278" i="6" s="1"/>
  <c r="G278" i="6" l="1"/>
  <c r="P278" i="6"/>
  <c r="H279" i="6" s="1"/>
  <c r="C278" i="6"/>
  <c r="D278" i="6" s="1"/>
  <c r="G279" i="6" l="1"/>
  <c r="P279" i="6"/>
  <c r="H280" i="6" s="1"/>
  <c r="C279" i="6"/>
  <c r="D279" i="6" s="1"/>
  <c r="G280" i="6" l="1"/>
  <c r="P280" i="6"/>
  <c r="C280" i="6"/>
  <c r="D280" i="6" s="1"/>
  <c r="H281" i="6" l="1"/>
  <c r="C281" i="6"/>
  <c r="D281" i="6" s="1"/>
  <c r="G281" i="6"/>
  <c r="P281" i="6"/>
  <c r="H282" i="6" s="1"/>
  <c r="C282" i="6" l="1"/>
  <c r="D282" i="6" s="1"/>
  <c r="G282" i="6"/>
  <c r="P282" i="6"/>
  <c r="H283" i="6" s="1"/>
  <c r="G283" i="6" l="1"/>
  <c r="P283" i="6"/>
  <c r="C283" i="6"/>
  <c r="D283" i="6" s="1"/>
  <c r="H284" i="6" l="1"/>
  <c r="G284" i="6"/>
  <c r="P284" i="6"/>
  <c r="C284" i="6"/>
  <c r="D284" i="6" s="1"/>
  <c r="H285" i="6" l="1"/>
  <c r="C285" i="6"/>
  <c r="D285" i="6" s="1"/>
  <c r="G285" i="6"/>
  <c r="P285" i="6"/>
  <c r="H286" i="6" s="1"/>
  <c r="G286" i="6" l="1"/>
  <c r="P286" i="6"/>
  <c r="H287" i="6" s="1"/>
  <c r="C286" i="6"/>
  <c r="D286" i="6" s="1"/>
  <c r="C287" i="6" l="1"/>
  <c r="D287" i="6" s="1"/>
  <c r="G287" i="6"/>
  <c r="P287" i="6"/>
  <c r="H288" i="6" s="1"/>
  <c r="C288" i="6" l="1"/>
  <c r="D288" i="6" s="1"/>
  <c r="G288" i="6"/>
  <c r="P288" i="6"/>
  <c r="H289" i="6" s="1"/>
  <c r="P289" i="6" l="1"/>
  <c r="H290" i="6" s="1"/>
  <c r="G289" i="6"/>
  <c r="C289" i="6"/>
  <c r="D289" i="6" s="1"/>
  <c r="P290" i="6" l="1"/>
  <c r="G290" i="6"/>
  <c r="C290" i="6"/>
  <c r="D290" i="6" s="1"/>
  <c r="H291" i="6" l="1"/>
  <c r="C291" i="6"/>
  <c r="D291" i="6" s="1"/>
  <c r="G291" i="6"/>
  <c r="P291" i="6"/>
  <c r="H292" i="6" s="1"/>
  <c r="G292" i="6" l="1"/>
  <c r="C292" i="6"/>
  <c r="D292" i="6" s="1"/>
  <c r="P292" i="6"/>
  <c r="H293" i="6" s="1"/>
  <c r="P293" i="6" l="1"/>
  <c r="G293" i="6"/>
  <c r="C293" i="6"/>
  <c r="D293" i="6" s="1"/>
  <c r="H294" i="6" l="1"/>
  <c r="C294" i="6"/>
  <c r="D294" i="6" s="1"/>
  <c r="G294" i="6"/>
  <c r="P294" i="6"/>
  <c r="H295" i="6" s="1"/>
  <c r="C295" i="6" l="1"/>
  <c r="D295" i="6" s="1"/>
  <c r="P295" i="6"/>
  <c r="H296" i="6" s="1"/>
  <c r="G295" i="6"/>
  <c r="C296" i="6" l="1"/>
  <c r="D296" i="6" s="1"/>
  <c r="P296" i="6"/>
  <c r="H297" i="6" s="1"/>
  <c r="G296" i="6"/>
  <c r="C297" i="6" l="1"/>
  <c r="D297" i="6" s="1"/>
  <c r="P297" i="6"/>
  <c r="H298" i="6" s="1"/>
  <c r="G297" i="6"/>
  <c r="P298" i="6" l="1"/>
  <c r="C298" i="6"/>
  <c r="D298" i="6" s="1"/>
  <c r="G298" i="6"/>
  <c r="H299" i="6" l="1"/>
  <c r="G299" i="6" l="1"/>
  <c r="P299" i="6"/>
  <c r="H300" i="6" s="1"/>
  <c r="C299" i="6"/>
  <c r="D299" i="6" s="1"/>
  <c r="G300" i="6" l="1"/>
  <c r="P300" i="6"/>
  <c r="H301" i="6" s="1"/>
  <c r="C300" i="6"/>
  <c r="D300" i="6" s="1"/>
  <c r="P301" i="6" l="1"/>
  <c r="H302" i="6" s="1"/>
  <c r="C301" i="6"/>
  <c r="D301" i="6" s="1"/>
  <c r="G301" i="6"/>
  <c r="P302" i="6" l="1"/>
  <c r="H303" i="6" s="1"/>
  <c r="G302" i="6"/>
  <c r="C302" i="6"/>
  <c r="D302" i="6" s="1"/>
  <c r="C303" i="6" l="1"/>
  <c r="D303" i="6" s="1"/>
  <c r="G303" i="6"/>
  <c r="P303" i="6"/>
  <c r="H304" i="6" s="1"/>
  <c r="G304" i="6" l="1"/>
  <c r="C304" i="6"/>
  <c r="D304" i="6" s="1"/>
  <c r="P304" i="6"/>
  <c r="H305" i="6" s="1"/>
  <c r="G305" i="6" l="1"/>
  <c r="C305" i="6"/>
  <c r="D305" i="6" s="1"/>
  <c r="P305" i="6"/>
  <c r="H306" i="6" s="1"/>
  <c r="C306" i="6" l="1"/>
  <c r="D306" i="6" s="1"/>
  <c r="G306" i="6"/>
  <c r="P306" i="6"/>
  <c r="H307" i="6" s="1"/>
  <c r="P307" i="6" l="1"/>
  <c r="G307" i="6"/>
  <c r="C307" i="6"/>
  <c r="D307" i="6" s="1"/>
  <c r="H308" i="6" l="1"/>
  <c r="P308" i="6" l="1"/>
  <c r="G308" i="6"/>
  <c r="C308" i="6"/>
  <c r="D308" i="6" s="1"/>
  <c r="H309" i="6" l="1"/>
  <c r="G309" i="6"/>
  <c r="C309" i="6"/>
  <c r="D309" i="6" s="1"/>
  <c r="P309" i="6"/>
  <c r="H310" i="6" s="1"/>
  <c r="P310" i="6" l="1"/>
  <c r="G310" i="6"/>
  <c r="C310" i="6"/>
  <c r="D310" i="6" s="1"/>
  <c r="H311" i="6" l="1"/>
  <c r="P311" i="6" s="1"/>
  <c r="G311" i="6" l="1"/>
  <c r="C311" i="6"/>
  <c r="D311" i="6" s="1"/>
  <c r="H312" i="6" l="1"/>
  <c r="C312" i="6" l="1"/>
  <c r="D312" i="6" s="1"/>
  <c r="P312" i="6"/>
  <c r="H313" i="6" s="1"/>
  <c r="G312" i="6"/>
  <c r="C313" i="6" l="1"/>
  <c r="D313" i="6" s="1"/>
  <c r="P313" i="6"/>
  <c r="G313" i="6"/>
  <c r="H314" i="6" l="1"/>
  <c r="P314" i="6" l="1"/>
  <c r="C314" i="6"/>
  <c r="D314" i="6" s="1"/>
  <c r="G314" i="6"/>
  <c r="H315" i="6" l="1"/>
  <c r="P315" i="6" l="1"/>
  <c r="H316" i="6" s="1"/>
  <c r="G315" i="6"/>
  <c r="C315" i="6"/>
  <c r="D315" i="6" s="1"/>
  <c r="C316" i="6" l="1"/>
  <c r="D316" i="6" s="1"/>
  <c r="G316" i="6"/>
  <c r="P316" i="6"/>
  <c r="H317" i="6" s="1"/>
  <c r="G317" i="6" l="1"/>
  <c r="P317" i="6"/>
  <c r="H318" i="6" s="1"/>
  <c r="C317" i="6"/>
  <c r="D317" i="6" s="1"/>
  <c r="G318" i="6" l="1"/>
  <c r="P318" i="6"/>
  <c r="H319" i="6" s="1"/>
  <c r="C318" i="6"/>
  <c r="D318" i="6" s="1"/>
  <c r="G319" i="6" l="1"/>
  <c r="P319" i="6"/>
  <c r="H320" i="6" s="1"/>
  <c r="C319" i="6"/>
  <c r="D319" i="6" s="1"/>
  <c r="G320" i="6" l="1"/>
  <c r="P320" i="6"/>
  <c r="H321" i="6" s="1"/>
  <c r="C320" i="6"/>
  <c r="D320" i="6" s="1"/>
  <c r="G321" i="6" l="1"/>
  <c r="C321" i="6"/>
  <c r="D321" i="6" s="1"/>
  <c r="P321" i="6"/>
  <c r="H322" i="6" s="1"/>
  <c r="G322" i="6" l="1"/>
  <c r="P322" i="6"/>
  <c r="H323" i="6" s="1"/>
  <c r="C322" i="6"/>
  <c r="D322" i="6" s="1"/>
  <c r="C323" i="6" l="1"/>
  <c r="D323" i="6" s="1"/>
  <c r="P323" i="6"/>
  <c r="H324" i="6" s="1"/>
  <c r="G323" i="6"/>
  <c r="C324" i="6" l="1"/>
  <c r="D324" i="6" s="1"/>
  <c r="G324" i="6"/>
  <c r="P324" i="6"/>
  <c r="H325" i="6" s="1"/>
  <c r="C325" i="6" l="1"/>
  <c r="D325" i="6" s="1"/>
  <c r="P325" i="6"/>
  <c r="H326" i="6" s="1"/>
  <c r="G325" i="6"/>
  <c r="P326" i="6" l="1"/>
  <c r="H327" i="6" s="1"/>
  <c r="C326" i="6"/>
  <c r="D326" i="6" s="1"/>
  <c r="G326" i="6"/>
  <c r="G327" i="6" l="1"/>
  <c r="P327" i="6"/>
  <c r="H328" i="6" s="1"/>
  <c r="C327" i="6"/>
  <c r="D327" i="6" s="1"/>
  <c r="G328" i="6" l="1"/>
  <c r="P328" i="6"/>
  <c r="H329" i="6" s="1"/>
  <c r="C328" i="6"/>
  <c r="D328" i="6" s="1"/>
  <c r="G329" i="6" l="1"/>
  <c r="C329" i="6"/>
  <c r="D329" i="6" s="1"/>
  <c r="P329" i="6"/>
  <c r="H330" i="6" s="1"/>
  <c r="G330" i="6" l="1"/>
  <c r="C330" i="6"/>
  <c r="D330" i="6" s="1"/>
  <c r="P330" i="6"/>
  <c r="H331" i="6" s="1"/>
  <c r="P331" i="6" l="1"/>
  <c r="G331" i="6"/>
  <c r="C331" i="6"/>
  <c r="D331" i="6" s="1"/>
  <c r="H332" i="6"/>
  <c r="G332" i="6" l="1"/>
  <c r="C332" i="6"/>
  <c r="D332" i="6" s="1"/>
  <c r="P332" i="6"/>
  <c r="H333" i="6" s="1"/>
  <c r="C333" i="6" l="1"/>
  <c r="D333" i="6" s="1"/>
  <c r="P333" i="6"/>
  <c r="H334" i="6" s="1"/>
  <c r="G333" i="6"/>
  <c r="G334" i="6" l="1"/>
  <c r="C334" i="6"/>
  <c r="D334" i="6" s="1"/>
  <c r="P334" i="6"/>
  <c r="H335" i="6" s="1"/>
  <c r="C335" i="6" l="1"/>
  <c r="D335" i="6" s="1"/>
  <c r="G335" i="6"/>
  <c r="P335" i="6"/>
  <c r="H336" i="6" s="1"/>
  <c r="G336" i="6" l="1"/>
  <c r="P336" i="6"/>
  <c r="H337" i="6" s="1"/>
  <c r="C336" i="6"/>
  <c r="D336" i="6" s="1"/>
  <c r="G337" i="6" l="1"/>
  <c r="C337" i="6"/>
  <c r="D337" i="6" s="1"/>
  <c r="P337" i="6"/>
  <c r="H338" i="6" s="1"/>
  <c r="C338" i="6" l="1"/>
  <c r="D338" i="6" s="1"/>
  <c r="P338" i="6"/>
  <c r="H339" i="6" s="1"/>
  <c r="G338" i="6"/>
  <c r="P339" i="6" l="1"/>
  <c r="H340" i="6" s="1"/>
  <c r="G339" i="6"/>
  <c r="C339" i="6"/>
  <c r="D339" i="6" s="1"/>
  <c r="C340" i="6" l="1"/>
  <c r="D340" i="6" s="1"/>
  <c r="G340" i="6"/>
  <c r="P340" i="6"/>
  <c r="H341" i="6" s="1"/>
  <c r="G341" i="6" l="1"/>
  <c r="C341" i="6"/>
  <c r="D341" i="6" s="1"/>
  <c r="P341" i="6"/>
  <c r="H342" i="6" s="1"/>
  <c r="P342" i="6" l="1"/>
  <c r="H343" i="6" s="1"/>
  <c r="C342" i="6"/>
  <c r="D342" i="6" s="1"/>
  <c r="G342" i="6"/>
  <c r="G343" i="6" l="1"/>
  <c r="P343" i="6"/>
  <c r="H344" i="6" s="1"/>
  <c r="C343" i="6"/>
  <c r="D343" i="6" s="1"/>
  <c r="P344" i="6" l="1"/>
  <c r="G344" i="6"/>
  <c r="C344" i="6"/>
  <c r="D344" i="6" s="1"/>
  <c r="H345" i="6"/>
  <c r="C345" i="6" l="1"/>
  <c r="D345" i="6" s="1"/>
  <c r="P345" i="6"/>
  <c r="H346" i="6" s="1"/>
  <c r="G345" i="6"/>
  <c r="C346" i="6" l="1"/>
  <c r="D346" i="6" s="1"/>
  <c r="G346" i="6"/>
  <c r="P346" i="6"/>
  <c r="H347" i="6" s="1"/>
  <c r="C347" i="6" l="1"/>
  <c r="D347" i="6" s="1"/>
  <c r="P347" i="6"/>
  <c r="G347" i="6"/>
  <c r="H348" i="6" l="1"/>
  <c r="P348" i="6" l="1"/>
  <c r="H349" i="6" s="1"/>
  <c r="G348" i="6"/>
  <c r="C348" i="6"/>
  <c r="D348" i="6" s="1"/>
  <c r="G349" i="6" l="1"/>
  <c r="P349" i="6"/>
  <c r="H350" i="6" s="1"/>
  <c r="C349" i="6"/>
  <c r="D349" i="6" s="1"/>
  <c r="P350" i="6" l="1"/>
  <c r="H351" i="6" s="1"/>
  <c r="C350" i="6"/>
  <c r="D350" i="6" s="1"/>
  <c r="G350" i="6"/>
  <c r="C351" i="6" l="1"/>
  <c r="D351" i="6" s="1"/>
  <c r="G351" i="6"/>
  <c r="P351" i="6"/>
  <c r="H352" i="6" s="1"/>
  <c r="G352" i="6" l="1"/>
  <c r="P352" i="6"/>
  <c r="H353" i="6" s="1"/>
  <c r="C352" i="6"/>
  <c r="D352" i="6" s="1"/>
  <c r="C353" i="6" l="1"/>
  <c r="D353" i="6" s="1"/>
  <c r="P353" i="6"/>
  <c r="H354" i="6" s="1"/>
  <c r="G353" i="6"/>
  <c r="G354" i="6" l="1"/>
  <c r="P354" i="6"/>
  <c r="H355" i="6" s="1"/>
  <c r="C354" i="6"/>
  <c r="D354" i="6" s="1"/>
  <c r="P355" i="6" l="1"/>
  <c r="H356" i="6" s="1"/>
  <c r="C355" i="6"/>
  <c r="D355" i="6" s="1"/>
  <c r="G355" i="6"/>
  <c r="P356" i="6" l="1"/>
  <c r="C356" i="6"/>
  <c r="D356" i="6" s="1"/>
  <c r="G356" i="6"/>
  <c r="H357" i="6" l="1"/>
  <c r="C357" i="6" l="1"/>
  <c r="D357" i="6" s="1"/>
  <c r="G357" i="6"/>
  <c r="P357" i="6"/>
  <c r="H358" i="6" s="1"/>
  <c r="P358" i="6" l="1"/>
  <c r="H359" i="6" s="1"/>
  <c r="C358" i="6"/>
  <c r="D358" i="6" s="1"/>
  <c r="G358" i="6"/>
  <c r="G359" i="6" l="1"/>
  <c r="P359" i="6"/>
  <c r="H360" i="6" s="1"/>
  <c r="C359" i="6"/>
  <c r="D359" i="6" s="1"/>
  <c r="C360" i="6" l="1"/>
  <c r="D360" i="6" s="1"/>
  <c r="P360" i="6"/>
  <c r="H361" i="6" s="1"/>
  <c r="G360" i="6"/>
  <c r="G361" i="6" l="1"/>
  <c r="C361" i="6"/>
  <c r="D361" i="6" s="1"/>
  <c r="P361" i="6"/>
  <c r="H362" i="6" s="1"/>
  <c r="P362" i="6" l="1"/>
  <c r="G362" i="6"/>
  <c r="C362" i="6"/>
  <c r="D362" i="6" s="1"/>
  <c r="H363" i="6" l="1"/>
  <c r="G363" i="6" l="1"/>
  <c r="C363" i="6"/>
  <c r="D363" i="6" s="1"/>
  <c r="P363" i="6"/>
  <c r="H364" i="6" s="1"/>
  <c r="G364" i="6" l="1"/>
  <c r="P364" i="6"/>
  <c r="H365" i="6" s="1"/>
  <c r="C364" i="6"/>
  <c r="D364" i="6" s="1"/>
  <c r="P365" i="6" l="1"/>
  <c r="H366" i="6" s="1"/>
  <c r="C365" i="6"/>
  <c r="D365" i="6" s="1"/>
  <c r="G365" i="6"/>
  <c r="G366" i="6" l="1"/>
  <c r="C366" i="6"/>
  <c r="D366" i="6" s="1"/>
  <c r="P366" i="6"/>
  <c r="H367" i="6" s="1"/>
  <c r="C367" i="6" l="1"/>
  <c r="D367" i="6" s="1"/>
  <c r="P367" i="6"/>
  <c r="H368" i="6" s="1"/>
  <c r="G367" i="6"/>
  <c r="G368" i="6" l="1"/>
  <c r="C368" i="6"/>
  <c r="D368" i="6" s="1"/>
  <c r="P368" i="6"/>
  <c r="H369" i="6" s="1"/>
  <c r="G369" i="6" l="1"/>
  <c r="P369" i="6"/>
  <c r="H370" i="6" s="1"/>
  <c r="C369" i="6"/>
  <c r="D369" i="6" s="1"/>
  <c r="P370" i="6" l="1"/>
  <c r="H371" i="6" s="1"/>
  <c r="G370" i="6"/>
  <c r="C370" i="6"/>
  <c r="D370" i="6" s="1"/>
  <c r="G371" i="6" l="1"/>
  <c r="P371" i="6"/>
  <c r="H372" i="6" s="1"/>
  <c r="C371" i="6"/>
  <c r="D371" i="6" s="1"/>
  <c r="C372" i="6" l="1"/>
  <c r="D372" i="6" s="1"/>
  <c r="P372" i="6"/>
  <c r="H373" i="6" s="1"/>
  <c r="G372" i="6"/>
  <c r="P373" i="6" l="1"/>
  <c r="H374" i="6" s="1"/>
  <c r="G373" i="6"/>
  <c r="C373" i="6"/>
  <c r="D373" i="6" s="1"/>
  <c r="P374" i="6" l="1"/>
  <c r="H375" i="6" s="1"/>
  <c r="G375" i="6" s="1"/>
  <c r="G374" i="6"/>
  <c r="C374" i="6"/>
  <c r="D374" i="6" s="1"/>
  <c r="C375" i="6" l="1"/>
  <c r="D375" i="6" s="1"/>
  <c r="P375" i="6"/>
  <c r="H376" i="6" s="1"/>
  <c r="G376" i="6" s="1"/>
  <c r="P376" i="6" l="1"/>
  <c r="H377" i="6" s="1"/>
  <c r="C376" i="6"/>
  <c r="D376" i="6" s="1"/>
  <c r="G377" i="6"/>
  <c r="P377" i="6"/>
  <c r="H378" i="6" s="1"/>
  <c r="C377" i="6"/>
  <c r="D377" i="6" s="1"/>
  <c r="G378" i="6" l="1"/>
  <c r="P378" i="6"/>
  <c r="C378" i="6"/>
  <c r="D378" i="6" s="1"/>
  <c r="H379" i="6" l="1"/>
  <c r="P379" i="6" s="1"/>
  <c r="G379" i="6"/>
  <c r="C379" i="6"/>
  <c r="D379" i="6" s="1"/>
  <c r="H380" i="6" l="1"/>
  <c r="P380" i="6"/>
  <c r="H381" i="6" s="1"/>
  <c r="C380" i="6"/>
  <c r="D380" i="6" s="1"/>
  <c r="G380" i="6"/>
  <c r="P381" i="6" l="1"/>
  <c r="C381" i="6"/>
  <c r="D381" i="6" s="1"/>
  <c r="G381" i="6"/>
  <c r="H382" i="6" l="1"/>
  <c r="P382" i="6"/>
  <c r="G382" i="6"/>
  <c r="C382" i="6"/>
  <c r="D382" i="6" s="1"/>
  <c r="H383" i="6" l="1"/>
  <c r="P383" i="6" l="1"/>
  <c r="G383" i="6"/>
  <c r="C383" i="6"/>
  <c r="D383" i="6" s="1"/>
  <c r="H384" i="6" l="1"/>
  <c r="P384" i="6" l="1"/>
  <c r="H385" i="6" s="1"/>
  <c r="G384" i="6"/>
  <c r="C384" i="6"/>
  <c r="D384" i="6" s="1"/>
  <c r="G385" i="6" l="1"/>
  <c r="C385" i="6"/>
  <c r="D385" i="6" s="1"/>
  <c r="P385" i="6"/>
  <c r="H386" i="6" s="1"/>
  <c r="C386" i="6" l="1"/>
  <c r="D386" i="6" s="1"/>
  <c r="G386" i="6"/>
  <c r="P386" i="6"/>
  <c r="H387" i="6" s="1"/>
  <c r="P387" i="6" l="1"/>
  <c r="G387" i="6"/>
  <c r="C387" i="6"/>
  <c r="D387" i="6" s="1"/>
  <c r="H388" i="6" l="1"/>
  <c r="G388" i="6"/>
  <c r="C388" i="6"/>
  <c r="D388" i="6" s="1"/>
  <c r="P388" i="6"/>
  <c r="H389" i="6" s="1"/>
  <c r="C389" i="6" l="1"/>
  <c r="D389" i="6" s="1"/>
  <c r="G389" i="6"/>
  <c r="P389" i="6"/>
  <c r="H390" i="6" s="1"/>
  <c r="G390" i="6" l="1"/>
  <c r="P390" i="6"/>
  <c r="H391" i="6" s="1"/>
  <c r="C390" i="6"/>
  <c r="D390" i="6" s="1"/>
  <c r="C391" i="6" l="1"/>
  <c r="D391" i="6" s="1"/>
  <c r="P391" i="6"/>
  <c r="H392" i="6" s="1"/>
  <c r="G391" i="6"/>
  <c r="P392" i="6" l="1"/>
  <c r="G392" i="6"/>
  <c r="C392" i="6"/>
  <c r="D392" i="6" s="1"/>
  <c r="H393" i="6" l="1"/>
  <c r="P393" i="6"/>
  <c r="H394" i="6" s="1"/>
  <c r="C393" i="6"/>
  <c r="D393" i="6" s="1"/>
  <c r="G393" i="6"/>
  <c r="G394" i="6" l="1"/>
  <c r="P394" i="6"/>
  <c r="H395" i="6" s="1"/>
  <c r="C394" i="6"/>
  <c r="D394" i="6" s="1"/>
  <c r="P395" i="6" l="1"/>
  <c r="C395" i="6"/>
  <c r="D395" i="6" s="1"/>
  <c r="G395" i="6"/>
  <c r="H396" i="6" l="1"/>
  <c r="G396" i="6"/>
  <c r="P396" i="6"/>
  <c r="H397" i="6" s="1"/>
  <c r="C396" i="6"/>
  <c r="D396" i="6" s="1"/>
  <c r="P397" i="6" l="1"/>
  <c r="H398" i="6" s="1"/>
  <c r="C397" i="6"/>
  <c r="D397" i="6" s="1"/>
  <c r="G397" i="6"/>
  <c r="C398" i="6" l="1"/>
  <c r="D398" i="6" s="1"/>
  <c r="P398" i="6"/>
  <c r="H399" i="6" s="1"/>
  <c r="G398" i="6"/>
  <c r="P399" i="6" l="1"/>
  <c r="G399" i="6"/>
  <c r="C399" i="6"/>
  <c r="D399" i="6" s="1"/>
  <c r="H400" i="6" l="1"/>
  <c r="P400" i="6" l="1"/>
  <c r="G400" i="6"/>
  <c r="C400" i="6"/>
  <c r="D400" i="6" s="1"/>
  <c r="H401" i="6" l="1"/>
  <c r="P401" i="6"/>
  <c r="H402" i="6" s="1"/>
  <c r="G401" i="6"/>
  <c r="C401" i="6"/>
  <c r="D401" i="6" s="1"/>
  <c r="P402" i="6" l="1"/>
  <c r="G402" i="6"/>
  <c r="C402" i="6"/>
  <c r="D402" i="6" s="1"/>
  <c r="H403" i="6" l="1"/>
  <c r="G403" i="6"/>
  <c r="P403" i="6"/>
  <c r="H404" i="6" s="1"/>
  <c r="C403" i="6"/>
  <c r="D403" i="6" s="1"/>
  <c r="P404" i="6" l="1"/>
  <c r="G404" i="6"/>
  <c r="C404" i="6"/>
  <c r="D404" i="6" s="1"/>
  <c r="H405" i="6" l="1"/>
  <c r="G405" i="6" l="1"/>
  <c r="P405" i="6"/>
  <c r="C405" i="6"/>
  <c r="D405" i="6" s="1"/>
  <c r="H406" i="6" l="1"/>
  <c r="G406" i="6"/>
  <c r="P406" i="6"/>
  <c r="H407" i="6" s="1"/>
  <c r="C406" i="6"/>
  <c r="D406" i="6" s="1"/>
  <c r="C407" i="6" l="1"/>
  <c r="D407" i="6" s="1"/>
  <c r="P407" i="6"/>
  <c r="H408" i="6" s="1"/>
  <c r="G407" i="6"/>
  <c r="G408" i="6" l="1"/>
  <c r="P408" i="6"/>
  <c r="C408" i="6"/>
  <c r="D408" i="6" s="1"/>
  <c r="H409" i="6" l="1"/>
  <c r="P409" i="6"/>
  <c r="C409" i="6"/>
  <c r="D409" i="6" s="1"/>
  <c r="G409" i="6"/>
  <c r="H410" i="6" l="1"/>
  <c r="P410" i="6" l="1"/>
  <c r="G410" i="6"/>
  <c r="C410" i="6"/>
  <c r="D410" i="6" s="1"/>
  <c r="H411" i="6" l="1"/>
  <c r="G411" i="6"/>
  <c r="P411" i="6"/>
  <c r="C411" i="6"/>
  <c r="D411" i="6" s="1"/>
  <c r="H412" i="6" l="1"/>
  <c r="C412" i="6"/>
  <c r="D412" i="6" s="1"/>
  <c r="G412" i="6"/>
  <c r="P412" i="6"/>
  <c r="H413" i="6" s="1"/>
  <c r="C413" i="6" l="1"/>
  <c r="D413" i="6" s="1"/>
  <c r="P413" i="6"/>
  <c r="H414" i="6" s="1"/>
  <c r="G413" i="6"/>
  <c r="C414" i="6" l="1"/>
  <c r="D414" i="6" s="1"/>
  <c r="G414" i="6"/>
  <c r="P414" i="6"/>
  <c r="H415" i="6" s="1"/>
  <c r="P415" i="6" l="1"/>
  <c r="G415" i="6"/>
  <c r="C415" i="6"/>
  <c r="D415" i="6" s="1"/>
  <c r="H416" i="6" l="1"/>
  <c r="G416" i="6"/>
  <c r="C416" i="6"/>
  <c r="D416" i="6" s="1"/>
  <c r="P416" i="6"/>
  <c r="H417" i="6" s="1"/>
  <c r="G417" i="6" l="1"/>
  <c r="C417" i="6"/>
  <c r="D417" i="6" s="1"/>
  <c r="P417" i="6"/>
  <c r="H418" i="6" s="1"/>
  <c r="P418" i="6" l="1"/>
  <c r="C418" i="6"/>
  <c r="D418" i="6" s="1"/>
  <c r="G418" i="6"/>
  <c r="H419" i="6"/>
  <c r="P419" i="6" l="1"/>
  <c r="C419" i="6"/>
  <c r="D419" i="6" s="1"/>
  <c r="G419" i="6"/>
  <c r="H420" i="6" l="1"/>
  <c r="G420" i="6" s="1"/>
  <c r="P420" i="6" l="1"/>
  <c r="C420" i="6"/>
  <c r="D420" i="6" s="1"/>
  <c r="H421" i="6" l="1"/>
  <c r="G421" i="6" l="1"/>
  <c r="C421" i="6"/>
  <c r="D421" i="6" s="1"/>
  <c r="P421" i="6"/>
  <c r="H422" i="6" s="1"/>
  <c r="P422" i="6" l="1"/>
  <c r="C422" i="6"/>
  <c r="D422" i="6" s="1"/>
  <c r="G422" i="6"/>
  <c r="H423" i="6" l="1"/>
  <c r="P423" i="6" l="1"/>
  <c r="H424" i="6" s="1"/>
  <c r="C423" i="6"/>
  <c r="D423" i="6" s="1"/>
  <c r="G423" i="6"/>
  <c r="G424" i="6" l="1"/>
  <c r="P424" i="6"/>
  <c r="H425" i="6" s="1"/>
  <c r="C424" i="6"/>
  <c r="D424" i="6" s="1"/>
  <c r="G425" i="6" l="1"/>
  <c r="C425" i="6"/>
  <c r="D425" i="6" s="1"/>
  <c r="P425" i="6"/>
  <c r="H426" i="6" s="1"/>
  <c r="P426" i="6" l="1"/>
  <c r="H427" i="6" s="1"/>
  <c r="G426" i="6"/>
  <c r="C426" i="6"/>
  <c r="D426" i="6" s="1"/>
  <c r="P427" i="6" l="1"/>
  <c r="H428" i="6" s="1"/>
  <c r="C427" i="6"/>
  <c r="D427" i="6" s="1"/>
  <c r="G427" i="6"/>
  <c r="P428" i="6" l="1"/>
  <c r="C428" i="6"/>
  <c r="D428" i="6" s="1"/>
  <c r="G428" i="6"/>
  <c r="H429" i="6" l="1"/>
  <c r="C429" i="6" l="1"/>
  <c r="D429" i="6" s="1"/>
  <c r="G429" i="6"/>
  <c r="P429" i="6"/>
  <c r="H430" i="6"/>
  <c r="C430" i="6" l="1"/>
  <c r="D430" i="6" s="1"/>
  <c r="G430" i="6"/>
  <c r="P430" i="6"/>
  <c r="H431" i="6" s="1"/>
  <c r="G431" i="6" l="1"/>
  <c r="C431" i="6"/>
  <c r="D431" i="6" s="1"/>
  <c r="P431" i="6"/>
  <c r="H432" i="6" s="1"/>
  <c r="G432" i="6" l="1"/>
  <c r="P432" i="6"/>
  <c r="H433" i="6" s="1"/>
  <c r="C432" i="6"/>
  <c r="D432" i="6" s="1"/>
  <c r="G433" i="6" l="1"/>
  <c r="P433" i="6"/>
  <c r="H434" i="6" s="1"/>
  <c r="C433" i="6"/>
  <c r="D433" i="6" s="1"/>
  <c r="C434" i="6" l="1"/>
  <c r="D434" i="6" s="1"/>
  <c r="G434" i="6"/>
  <c r="P434" i="6"/>
  <c r="H435" i="6" s="1"/>
  <c r="C435" i="6" l="1"/>
  <c r="D435" i="6" s="1"/>
  <c r="P435" i="6"/>
  <c r="H436" i="6" s="1"/>
  <c r="G435" i="6"/>
  <c r="G436" i="6" l="1"/>
  <c r="P436" i="6"/>
  <c r="H437" i="6" s="1"/>
  <c r="C436" i="6"/>
  <c r="D436" i="6" s="1"/>
  <c r="P437" i="6" l="1"/>
  <c r="C437" i="6"/>
  <c r="D437" i="6" s="1"/>
  <c r="G437" i="6"/>
  <c r="H438" i="6"/>
  <c r="C438" i="6" l="1"/>
  <c r="D438" i="6" s="1"/>
  <c r="G438" i="6"/>
  <c r="P438" i="6"/>
  <c r="H439" i="6" s="1"/>
  <c r="P439" i="6" l="1"/>
  <c r="H440" i="6" s="1"/>
  <c r="C439" i="6"/>
  <c r="D439" i="6" s="1"/>
  <c r="G439" i="6"/>
  <c r="C440" i="6" l="1"/>
  <c r="D440" i="6" s="1"/>
  <c r="P440" i="6"/>
  <c r="H441" i="6" s="1"/>
  <c r="G440" i="6"/>
  <c r="C441" i="6" l="1"/>
  <c r="D441" i="6" s="1"/>
  <c r="G441" i="6"/>
  <c r="P441" i="6"/>
  <c r="H442" i="6" s="1"/>
  <c r="C442" i="6" l="1"/>
  <c r="D442" i="6" s="1"/>
  <c r="P442" i="6"/>
  <c r="H443" i="6" s="1"/>
  <c r="G442" i="6"/>
  <c r="P443" i="6" l="1"/>
  <c r="G443" i="6"/>
  <c r="C443" i="6"/>
  <c r="D443" i="6" s="1"/>
  <c r="H444" i="6" l="1"/>
  <c r="G444" i="6" l="1"/>
  <c r="P444" i="6"/>
  <c r="H445" i="6" s="1"/>
  <c r="C444" i="6"/>
  <c r="D444" i="6" s="1"/>
  <c r="C445" i="6" l="1"/>
  <c r="D445" i="6" s="1"/>
  <c r="P445" i="6"/>
  <c r="H446" i="6" s="1"/>
  <c r="G445" i="6"/>
  <c r="C446" i="6" l="1"/>
  <c r="D446" i="6" s="1"/>
  <c r="D447" i="6" s="1"/>
  <c r="D448" i="6" s="1"/>
  <c r="D449" i="6" s="1"/>
  <c r="D450" i="6" s="1"/>
  <c r="D451" i="6" s="1"/>
  <c r="D452" i="6" s="1"/>
  <c r="D453" i="6" s="1"/>
  <c r="D454" i="6" s="1"/>
  <c r="D455" i="6" s="1"/>
  <c r="D456" i="6" s="1"/>
  <c r="D457" i="6" s="1"/>
  <c r="D458" i="6" s="1"/>
  <c r="D459" i="6" s="1"/>
  <c r="D460" i="6" s="1"/>
  <c r="D461" i="6" s="1"/>
  <c r="D462" i="6" s="1"/>
  <c r="D463" i="6" s="1"/>
  <c r="D464" i="6" s="1"/>
  <c r="D465" i="6" s="1"/>
  <c r="D466" i="6" s="1"/>
  <c r="D467" i="6" s="1"/>
  <c r="D468" i="6" s="1"/>
  <c r="D469" i="6" s="1"/>
  <c r="D470" i="6" s="1"/>
  <c r="D471" i="6" s="1"/>
  <c r="D472" i="6" s="1"/>
  <c r="D473" i="6" s="1"/>
  <c r="D474" i="6" s="1"/>
  <c r="D475" i="6" s="1"/>
  <c r="D476" i="6" s="1"/>
  <c r="D477" i="6" s="1"/>
  <c r="D478" i="6" s="1"/>
  <c r="D479" i="6" s="1"/>
  <c r="D480" i="6" s="1"/>
  <c r="D481" i="6" s="1"/>
  <c r="D482" i="6" s="1"/>
  <c r="D483" i="6" s="1"/>
  <c r="D484" i="6" s="1"/>
  <c r="D485" i="6" s="1"/>
  <c r="D486" i="6" s="1"/>
  <c r="D487" i="6" s="1"/>
  <c r="D488" i="6" s="1"/>
  <c r="D489" i="6" s="1"/>
  <c r="D490" i="6" s="1"/>
  <c r="D491" i="6" s="1"/>
  <c r="D492" i="6" s="1"/>
  <c r="D493" i="6" s="1"/>
  <c r="D494" i="6" s="1"/>
  <c r="D495" i="6" s="1"/>
  <c r="D496" i="6" s="1"/>
  <c r="D497" i="6" s="1"/>
  <c r="D498" i="6" s="1"/>
  <c r="D499" i="6" s="1"/>
  <c r="D500" i="6" s="1"/>
  <c r="D501" i="6" s="1"/>
  <c r="D502" i="6" s="1"/>
  <c r="D503" i="6" s="1"/>
  <c r="D504" i="6" s="1"/>
  <c r="D505" i="6" s="1"/>
  <c r="D506" i="6" s="1"/>
  <c r="D507" i="6" s="1"/>
  <c r="D508" i="6" s="1"/>
  <c r="D509" i="6" s="1"/>
  <c r="D510" i="6" s="1"/>
  <c r="D511" i="6" s="1"/>
  <c r="D512" i="6" s="1"/>
  <c r="D513" i="6" s="1"/>
  <c r="D514" i="6" s="1"/>
  <c r="D515" i="6" s="1"/>
  <c r="D516" i="6" s="1"/>
  <c r="D517" i="6" s="1"/>
  <c r="D518" i="6" s="1"/>
  <c r="D519" i="6" s="1"/>
  <c r="D520" i="6" s="1"/>
  <c r="D521" i="6" s="1"/>
  <c r="D522" i="6" s="1"/>
  <c r="D523" i="6" s="1"/>
  <c r="D524" i="6" s="1"/>
  <c r="D525" i="6" s="1"/>
  <c r="D526" i="6" s="1"/>
  <c r="D527" i="6" s="1"/>
  <c r="D528" i="6" s="1"/>
  <c r="D529" i="6" s="1"/>
  <c r="D530" i="6" s="1"/>
  <c r="D531" i="6" s="1"/>
  <c r="D532" i="6" s="1"/>
  <c r="D533" i="6" s="1"/>
  <c r="D534" i="6" s="1"/>
  <c r="D535" i="6" s="1"/>
  <c r="D536" i="6" s="1"/>
  <c r="D537" i="6" s="1"/>
  <c r="D538" i="6" s="1"/>
  <c r="D539" i="6" s="1"/>
  <c r="D540" i="6" s="1"/>
  <c r="D541" i="6" s="1"/>
  <c r="D542" i="6" s="1"/>
  <c r="D543" i="6" s="1"/>
  <c r="D544" i="6" s="1"/>
  <c r="D545" i="6" s="1"/>
  <c r="D546" i="6" s="1"/>
  <c r="D547" i="6" s="1"/>
  <c r="D548" i="6" s="1"/>
  <c r="D549" i="6" s="1"/>
  <c r="D550" i="6" s="1"/>
  <c r="D551" i="6" s="1"/>
  <c r="D552" i="6" s="1"/>
  <c r="D553" i="6" s="1"/>
  <c r="D554" i="6" s="1"/>
  <c r="D555" i="6" s="1"/>
  <c r="D556" i="6" s="1"/>
  <c r="D557" i="6" s="1"/>
  <c r="D558" i="6" s="1"/>
  <c r="D559" i="6" s="1"/>
  <c r="D560" i="6" s="1"/>
  <c r="D561" i="6" s="1"/>
  <c r="D562" i="6" s="1"/>
  <c r="D563" i="6" s="1"/>
  <c r="D564" i="6" s="1"/>
  <c r="D565" i="6" s="1"/>
  <c r="D566" i="6" s="1"/>
  <c r="D567" i="6" s="1"/>
  <c r="D568" i="6" s="1"/>
  <c r="D569" i="6" s="1"/>
  <c r="D570" i="6" s="1"/>
  <c r="D571" i="6" s="1"/>
  <c r="D572" i="6" s="1"/>
  <c r="D573" i="6" s="1"/>
  <c r="D574" i="6" s="1"/>
  <c r="D575" i="6" s="1"/>
  <c r="D576" i="6" s="1"/>
  <c r="D577" i="6" s="1"/>
  <c r="D578" i="6" s="1"/>
  <c r="D579" i="6" s="1"/>
  <c r="D580" i="6" s="1"/>
  <c r="D581" i="6" s="1"/>
  <c r="D582" i="6" s="1"/>
  <c r="D583" i="6" s="1"/>
  <c r="D584" i="6" s="1"/>
  <c r="D585" i="6" s="1"/>
  <c r="D586" i="6" s="1"/>
  <c r="D587" i="6" s="1"/>
  <c r="D588" i="6" s="1"/>
  <c r="D589" i="6" s="1"/>
  <c r="D590" i="6" s="1"/>
  <c r="D591" i="6" s="1"/>
  <c r="D592" i="6" s="1"/>
  <c r="D593" i="6" s="1"/>
  <c r="D594" i="6" s="1"/>
  <c r="D595" i="6" s="1"/>
  <c r="D596" i="6" s="1"/>
  <c r="D597" i="6" s="1"/>
  <c r="D598" i="6" s="1"/>
  <c r="D599" i="6" s="1"/>
  <c r="D600" i="6" s="1"/>
  <c r="D601" i="6" s="1"/>
  <c r="D602" i="6" s="1"/>
  <c r="D603" i="6" s="1"/>
  <c r="D604" i="6" s="1"/>
  <c r="D605" i="6" s="1"/>
  <c r="D606" i="6" s="1"/>
  <c r="D607" i="6" s="1"/>
  <c r="D608" i="6" s="1"/>
  <c r="D609" i="6" s="1"/>
  <c r="D610" i="6" s="1"/>
  <c r="D611" i="6" s="1"/>
  <c r="D612" i="6" s="1"/>
  <c r="D613" i="6" s="1"/>
  <c r="D614" i="6" s="1"/>
  <c r="D615" i="6" s="1"/>
  <c r="D616" i="6" s="1"/>
  <c r="D617" i="6" s="1"/>
  <c r="D618" i="6" s="1"/>
  <c r="D619" i="6" s="1"/>
  <c r="D620" i="6" s="1"/>
  <c r="D621" i="6" s="1"/>
  <c r="D622" i="6" s="1"/>
  <c r="D623" i="6" s="1"/>
  <c r="D624" i="6" s="1"/>
  <c r="D625" i="6" s="1"/>
  <c r="D626" i="6" s="1"/>
  <c r="D627" i="6" s="1"/>
  <c r="D628" i="6" s="1"/>
  <c r="D629" i="6" s="1"/>
  <c r="D630" i="6" s="1"/>
  <c r="D631" i="6" s="1"/>
  <c r="D632" i="6" s="1"/>
  <c r="D633" i="6" s="1"/>
  <c r="D634" i="6" s="1"/>
  <c r="D635" i="6" s="1"/>
  <c r="D636" i="6" s="1"/>
  <c r="D637" i="6" s="1"/>
  <c r="D638" i="6" s="1"/>
  <c r="D639" i="6" s="1"/>
  <c r="D640" i="6" s="1"/>
  <c r="D641" i="6" s="1"/>
  <c r="D642" i="6" s="1"/>
  <c r="D643" i="6" s="1"/>
  <c r="D644" i="6" s="1"/>
  <c r="D645" i="6" s="1"/>
  <c r="D646" i="6" s="1"/>
  <c r="D647" i="6" s="1"/>
  <c r="D648" i="6" s="1"/>
  <c r="D649" i="6" s="1"/>
  <c r="D650" i="6" s="1"/>
  <c r="D651" i="6" s="1"/>
  <c r="D652" i="6" s="1"/>
  <c r="D653" i="6" s="1"/>
  <c r="D654" i="6" s="1"/>
  <c r="D655" i="6" s="1"/>
  <c r="D656" i="6" s="1"/>
  <c r="D657" i="6" s="1"/>
  <c r="D658" i="6" s="1"/>
  <c r="D659" i="6" s="1"/>
  <c r="D660" i="6" s="1"/>
  <c r="D661" i="6" s="1"/>
  <c r="D662" i="6" s="1"/>
  <c r="D663" i="6" s="1"/>
  <c r="D664" i="6" s="1"/>
  <c r="D665" i="6" s="1"/>
  <c r="D666" i="6" s="1"/>
  <c r="D667" i="6" s="1"/>
  <c r="D668" i="6" s="1"/>
  <c r="D669" i="6" s="1"/>
  <c r="D670" i="6" s="1"/>
  <c r="D671" i="6" s="1"/>
  <c r="D672" i="6" s="1"/>
  <c r="D673" i="6" s="1"/>
  <c r="D674" i="6" s="1"/>
  <c r="D675" i="6" s="1"/>
  <c r="D676" i="6" s="1"/>
  <c r="D677" i="6" s="1"/>
  <c r="D678" i="6" s="1"/>
  <c r="D679" i="6" s="1"/>
  <c r="D680" i="6" s="1"/>
  <c r="D681" i="6" s="1"/>
  <c r="D682" i="6" s="1"/>
  <c r="D683" i="6" s="1"/>
  <c r="D684" i="6" s="1"/>
  <c r="D685" i="6" s="1"/>
  <c r="D686" i="6" s="1"/>
  <c r="D687" i="6" s="1"/>
  <c r="D688" i="6" s="1"/>
  <c r="D689" i="6" s="1"/>
  <c r="D690" i="6" s="1"/>
  <c r="D691" i="6" s="1"/>
  <c r="D692" i="6" s="1"/>
  <c r="D693" i="6" s="1"/>
  <c r="D694" i="6" s="1"/>
  <c r="D695" i="6" s="1"/>
  <c r="D696" i="6" s="1"/>
  <c r="D697" i="6" s="1"/>
  <c r="D698" i="6" s="1"/>
  <c r="D699" i="6" s="1"/>
  <c r="D700" i="6" s="1"/>
  <c r="D701" i="6" s="1"/>
  <c r="D702" i="6" s="1"/>
  <c r="D703" i="6" s="1"/>
  <c r="D704" i="6" s="1"/>
  <c r="D705" i="6" s="1"/>
  <c r="D706" i="6" s="1"/>
  <c r="D707" i="6" s="1"/>
  <c r="D708" i="6" s="1"/>
  <c r="D709" i="6" s="1"/>
  <c r="D710" i="6" s="1"/>
  <c r="D711" i="6" s="1"/>
  <c r="D712" i="6" s="1"/>
  <c r="D713" i="6" s="1"/>
  <c r="D714" i="6" s="1"/>
  <c r="D715" i="6" s="1"/>
  <c r="D716" i="6" s="1"/>
  <c r="D717" i="6" s="1"/>
  <c r="D718" i="6" s="1"/>
  <c r="D719" i="6" s="1"/>
  <c r="D720" i="6" s="1"/>
  <c r="D721" i="6" s="1"/>
  <c r="D722" i="6" s="1"/>
  <c r="D723" i="6" s="1"/>
  <c r="D724" i="6" s="1"/>
  <c r="D725" i="6" s="1"/>
  <c r="D726" i="6" s="1"/>
  <c r="D727" i="6" s="1"/>
  <c r="D728" i="6" s="1"/>
  <c r="D729" i="6" s="1"/>
  <c r="D730" i="6" s="1"/>
  <c r="D731" i="6" s="1"/>
  <c r="D732" i="6" s="1"/>
  <c r="D733" i="6" s="1"/>
  <c r="D734" i="6" s="1"/>
  <c r="D735" i="6" s="1"/>
  <c r="D736" i="6" s="1"/>
  <c r="D737" i="6" s="1"/>
  <c r="D738" i="6" s="1"/>
  <c r="D739" i="6" s="1"/>
  <c r="D740" i="6" s="1"/>
  <c r="D741" i="6" s="1"/>
  <c r="D742" i="6" s="1"/>
  <c r="D743" i="6" s="1"/>
  <c r="D744" i="6" s="1"/>
  <c r="D745" i="6" s="1"/>
  <c r="D746" i="6" s="1"/>
  <c r="D747" i="6" s="1"/>
  <c r="D748" i="6" s="1"/>
  <c r="D749" i="6" s="1"/>
  <c r="D750" i="6" s="1"/>
  <c r="D751" i="6" s="1"/>
  <c r="D752" i="6" s="1"/>
  <c r="D753" i="6" s="1"/>
  <c r="D754" i="6" s="1"/>
  <c r="D755" i="6" s="1"/>
  <c r="D756" i="6" s="1"/>
  <c r="D757" i="6" s="1"/>
  <c r="D758" i="6" s="1"/>
  <c r="D759" i="6" s="1"/>
  <c r="D760" i="6" s="1"/>
  <c r="D761" i="6" s="1"/>
  <c r="D762" i="6" s="1"/>
  <c r="D763" i="6" s="1"/>
  <c r="D764" i="6" s="1"/>
  <c r="D765" i="6" s="1"/>
  <c r="D766" i="6" s="1"/>
  <c r="D767" i="6" s="1"/>
  <c r="D768" i="6" s="1"/>
  <c r="D769" i="6" s="1"/>
  <c r="D770" i="6" s="1"/>
  <c r="D771" i="6" s="1"/>
  <c r="D772" i="6" s="1"/>
  <c r="D773" i="6" s="1"/>
  <c r="D774" i="6" s="1"/>
  <c r="D775" i="6" s="1"/>
  <c r="D776" i="6" s="1"/>
  <c r="D777" i="6" s="1"/>
  <c r="D778" i="6" s="1"/>
  <c r="D779" i="6" s="1"/>
  <c r="D780" i="6" s="1"/>
  <c r="D781" i="6" s="1"/>
  <c r="D782" i="6" s="1"/>
  <c r="D783" i="6" s="1"/>
  <c r="D784" i="6" s="1"/>
  <c r="D785" i="6" s="1"/>
  <c r="D786" i="6" s="1"/>
  <c r="D787" i="6" s="1"/>
  <c r="D788" i="6" s="1"/>
  <c r="D789" i="6" s="1"/>
  <c r="D790" i="6" s="1"/>
  <c r="D791" i="6" s="1"/>
  <c r="D792" i="6" s="1"/>
  <c r="D793" i="6" s="1"/>
  <c r="D794" i="6" s="1"/>
  <c r="D795" i="6" s="1"/>
  <c r="D796" i="6" s="1"/>
  <c r="D797" i="6" s="1"/>
  <c r="D798" i="6" s="1"/>
  <c r="D799" i="6" s="1"/>
  <c r="D800" i="6" s="1"/>
  <c r="D801" i="6" s="1"/>
  <c r="D802" i="6" s="1"/>
  <c r="D803" i="6" s="1"/>
  <c r="D804" i="6" s="1"/>
  <c r="D805" i="6" s="1"/>
  <c r="D806" i="6" s="1"/>
  <c r="D807" i="6" s="1"/>
  <c r="D808" i="6" s="1"/>
  <c r="D809" i="6" s="1"/>
  <c r="D810" i="6" s="1"/>
  <c r="D811" i="6" s="1"/>
  <c r="D812" i="6" s="1"/>
  <c r="D813" i="6" s="1"/>
  <c r="D814" i="6" s="1"/>
  <c r="D815" i="6" s="1"/>
  <c r="D816" i="6" s="1"/>
  <c r="D817" i="6" s="1"/>
  <c r="D818" i="6" s="1"/>
  <c r="D819" i="6" s="1"/>
  <c r="D820" i="6" s="1"/>
  <c r="D821" i="6" s="1"/>
  <c r="D822" i="6" s="1"/>
  <c r="D823" i="6" s="1"/>
  <c r="D824" i="6" s="1"/>
  <c r="D825" i="6" s="1"/>
  <c r="D826" i="6" s="1"/>
  <c r="D827" i="6" s="1"/>
  <c r="D828" i="6" s="1"/>
  <c r="D829" i="6" s="1"/>
  <c r="D830" i="6" s="1"/>
  <c r="D831" i="6" s="1"/>
  <c r="D832" i="6" s="1"/>
  <c r="D833" i="6" s="1"/>
  <c r="D834" i="6" s="1"/>
  <c r="D835" i="6" s="1"/>
  <c r="D836" i="6" s="1"/>
  <c r="D837" i="6" s="1"/>
  <c r="D838" i="6" s="1"/>
  <c r="D839" i="6" s="1"/>
  <c r="D840" i="6" s="1"/>
  <c r="D841" i="6" s="1"/>
  <c r="D842" i="6" s="1"/>
  <c r="D843" i="6" s="1"/>
  <c r="D844" i="6" s="1"/>
  <c r="D845" i="6" s="1"/>
  <c r="D846" i="6" s="1"/>
  <c r="D847" i="6" s="1"/>
  <c r="D848" i="6" s="1"/>
  <c r="D849" i="6" s="1"/>
  <c r="D850" i="6" s="1"/>
  <c r="D851" i="6" s="1"/>
  <c r="D852" i="6" s="1"/>
  <c r="D853" i="6" s="1"/>
  <c r="D854" i="6" s="1"/>
  <c r="D855" i="6" s="1"/>
  <c r="D856" i="6" s="1"/>
  <c r="D857" i="6" s="1"/>
  <c r="D858" i="6" s="1"/>
  <c r="D859" i="6" s="1"/>
  <c r="D860" i="6" s="1"/>
  <c r="D861" i="6" s="1"/>
  <c r="D862" i="6" s="1"/>
  <c r="D863" i="6" s="1"/>
  <c r="D864" i="6" s="1"/>
  <c r="D865" i="6" s="1"/>
  <c r="D866" i="6" s="1"/>
  <c r="D867" i="6" s="1"/>
  <c r="D868" i="6" s="1"/>
  <c r="D869" i="6" s="1"/>
  <c r="D870" i="6" s="1"/>
  <c r="D871" i="6" s="1"/>
  <c r="D872" i="6" s="1"/>
  <c r="D873" i="6" s="1"/>
  <c r="D874" i="6" s="1"/>
  <c r="D875" i="6" s="1"/>
  <c r="D876" i="6" s="1"/>
  <c r="D877" i="6" s="1"/>
  <c r="D878" i="6" s="1"/>
  <c r="D879" i="6" s="1"/>
  <c r="D880" i="6" s="1"/>
  <c r="D881" i="6" s="1"/>
  <c r="D882" i="6" s="1"/>
  <c r="D883" i="6" s="1"/>
  <c r="D884" i="6" s="1"/>
  <c r="D885" i="6" s="1"/>
  <c r="D886" i="6" s="1"/>
  <c r="D887" i="6" s="1"/>
  <c r="D888" i="6" s="1"/>
  <c r="D889" i="6" s="1"/>
  <c r="D890" i="6" s="1"/>
  <c r="D891" i="6" s="1"/>
  <c r="D892" i="6" s="1"/>
  <c r="D893" i="6" s="1"/>
  <c r="D894" i="6" s="1"/>
  <c r="D895" i="6" s="1"/>
  <c r="D896" i="6" s="1"/>
  <c r="D897" i="6" s="1"/>
  <c r="D898" i="6" s="1"/>
  <c r="D899" i="6" s="1"/>
  <c r="D900" i="6" s="1"/>
  <c r="D901" i="6" s="1"/>
  <c r="D902" i="6" s="1"/>
  <c r="D903" i="6" s="1"/>
  <c r="D904" i="6" s="1"/>
  <c r="D905" i="6" s="1"/>
  <c r="D906" i="6" s="1"/>
  <c r="D907" i="6" s="1"/>
  <c r="D908" i="6" s="1"/>
  <c r="D909" i="6" s="1"/>
  <c r="D910" i="6" s="1"/>
  <c r="D911" i="6" s="1"/>
  <c r="D912" i="6" s="1"/>
  <c r="D913" i="6" s="1"/>
  <c r="D914" i="6" s="1"/>
  <c r="D915" i="6" s="1"/>
  <c r="D916" i="6" s="1"/>
  <c r="D917" i="6" s="1"/>
  <c r="D918" i="6" s="1"/>
  <c r="D919" i="6" s="1"/>
  <c r="D920" i="6" s="1"/>
  <c r="D921" i="6" s="1"/>
  <c r="D922" i="6" s="1"/>
  <c r="D923" i="6" s="1"/>
  <c r="D924" i="6" s="1"/>
  <c r="D925" i="6" s="1"/>
  <c r="D926" i="6" s="1"/>
  <c r="D927" i="6" s="1"/>
  <c r="D928" i="6" s="1"/>
  <c r="D929" i="6" s="1"/>
  <c r="D930" i="6" s="1"/>
  <c r="D931" i="6" s="1"/>
  <c r="D932" i="6" s="1"/>
  <c r="D933" i="6" s="1"/>
  <c r="D934" i="6" s="1"/>
  <c r="D935" i="6" s="1"/>
  <c r="D936" i="6" s="1"/>
  <c r="D937" i="6" s="1"/>
  <c r="D938" i="6" s="1"/>
  <c r="D939" i="6" s="1"/>
  <c r="D940" i="6" s="1"/>
  <c r="D941" i="6" s="1"/>
  <c r="D942" i="6" s="1"/>
  <c r="D943" i="6" s="1"/>
  <c r="D944" i="6" s="1"/>
  <c r="D945" i="6" s="1"/>
  <c r="D946" i="6" s="1"/>
  <c r="D947" i="6" s="1"/>
  <c r="D948" i="6" s="1"/>
  <c r="D949" i="6" s="1"/>
  <c r="D950" i="6" s="1"/>
  <c r="D951" i="6" s="1"/>
  <c r="D952" i="6" s="1"/>
  <c r="D953" i="6" s="1"/>
  <c r="D954" i="6" s="1"/>
  <c r="D955" i="6" s="1"/>
  <c r="D956" i="6" s="1"/>
  <c r="D957" i="6" s="1"/>
  <c r="D958" i="6" s="1"/>
  <c r="D959" i="6" s="1"/>
  <c r="D960" i="6" s="1"/>
  <c r="D961" i="6" s="1"/>
  <c r="D962" i="6" s="1"/>
  <c r="D963" i="6" s="1"/>
  <c r="D964" i="6" s="1"/>
  <c r="D965" i="6" s="1"/>
  <c r="D966" i="6" s="1"/>
  <c r="D967" i="6" s="1"/>
  <c r="D968" i="6" s="1"/>
  <c r="D969" i="6" s="1"/>
  <c r="D970" i="6" s="1"/>
  <c r="D971" i="6" s="1"/>
  <c r="D972" i="6" s="1"/>
  <c r="D973" i="6" s="1"/>
  <c r="D974" i="6" s="1"/>
  <c r="D975" i="6" s="1"/>
  <c r="D976" i="6" s="1"/>
  <c r="D977" i="6" s="1"/>
  <c r="D978" i="6" s="1"/>
  <c r="D979" i="6" s="1"/>
  <c r="D980" i="6" s="1"/>
  <c r="D981" i="6" s="1"/>
  <c r="D982" i="6" s="1"/>
  <c r="D983" i="6" s="1"/>
  <c r="D984" i="6" s="1"/>
  <c r="D985" i="6" s="1"/>
  <c r="D986" i="6" s="1"/>
  <c r="D987" i="6" s="1"/>
  <c r="D988" i="6" s="1"/>
  <c r="D989" i="6" s="1"/>
  <c r="D990" i="6" s="1"/>
  <c r="D991" i="6" s="1"/>
  <c r="D992" i="6" s="1"/>
  <c r="D993" i="6" s="1"/>
  <c r="D994" i="6" s="1"/>
  <c r="D995" i="6" s="1"/>
  <c r="D996" i="6" s="1"/>
  <c r="D997" i="6" s="1"/>
  <c r="D998" i="6" s="1"/>
  <c r="D999" i="6" s="1"/>
  <c r="D1000" i="6" s="1"/>
  <c r="D1001" i="6" s="1"/>
  <c r="D1002" i="6" s="1"/>
  <c r="D1003" i="6" s="1"/>
  <c r="D1004" i="6" s="1"/>
  <c r="D1005" i="6" s="1"/>
  <c r="D1006" i="6" s="1"/>
  <c r="D1007" i="6" s="1"/>
  <c r="D1008" i="6" s="1"/>
  <c r="D1009" i="6" s="1"/>
  <c r="D1010" i="6" s="1"/>
  <c r="D1011" i="6" s="1"/>
  <c r="D1012" i="6" s="1"/>
  <c r="D1013" i="6" s="1"/>
  <c r="D1014" i="6" s="1"/>
  <c r="D1015" i="6" s="1"/>
  <c r="D1016" i="6" s="1"/>
  <c r="D1017" i="6" s="1"/>
  <c r="D1018" i="6" s="1"/>
  <c r="D1019" i="6" s="1"/>
  <c r="D1020" i="6" s="1"/>
  <c r="D1021" i="6" s="1"/>
  <c r="D1022" i="6" s="1"/>
  <c r="D1023" i="6" s="1"/>
  <c r="D1024" i="6" s="1"/>
  <c r="D1025" i="6" s="1"/>
  <c r="D1026" i="6" s="1"/>
  <c r="D1027" i="6" s="1"/>
  <c r="D1028" i="6" s="1"/>
  <c r="D1029" i="6" s="1"/>
  <c r="D1030" i="6" s="1"/>
  <c r="D1031" i="6" s="1"/>
  <c r="D1032" i="6" s="1"/>
  <c r="D1033" i="6" s="1"/>
  <c r="D1034" i="6" s="1"/>
  <c r="D1035" i="6" s="1"/>
  <c r="D1036" i="6" s="1"/>
  <c r="D1037" i="6" s="1"/>
  <c r="D1038" i="6" s="1"/>
  <c r="D1039" i="6" s="1"/>
  <c r="D1040" i="6" s="1"/>
  <c r="D1041" i="6" s="1"/>
  <c r="D1042" i="6" s="1"/>
  <c r="D1043" i="6" s="1"/>
  <c r="D1044" i="6" s="1"/>
  <c r="D1045" i="6" s="1"/>
  <c r="D1046" i="6" s="1"/>
  <c r="D1047" i="6" s="1"/>
  <c r="D1048" i="6" s="1"/>
  <c r="D1049" i="6" s="1"/>
  <c r="D1050" i="6" s="1"/>
  <c r="D1051" i="6" s="1"/>
  <c r="D1052" i="6" s="1"/>
  <c r="D1053" i="6" s="1"/>
  <c r="D1054" i="6" s="1"/>
  <c r="D1055" i="6" s="1"/>
  <c r="D1056" i="6" s="1"/>
  <c r="D1057" i="6" s="1"/>
  <c r="D1058" i="6" s="1"/>
  <c r="D1059" i="6" s="1"/>
  <c r="D1060" i="6" s="1"/>
  <c r="D1061" i="6" s="1"/>
  <c r="D1062" i="6" s="1"/>
  <c r="D1063" i="6" s="1"/>
  <c r="D1064" i="6" s="1"/>
  <c r="D1065" i="6" s="1"/>
  <c r="D1066" i="6" s="1"/>
  <c r="D1067" i="6" s="1"/>
  <c r="D1068" i="6" s="1"/>
  <c r="D1069" i="6" s="1"/>
  <c r="D1070" i="6" s="1"/>
  <c r="D1071" i="6" s="1"/>
  <c r="D1072" i="6" s="1"/>
  <c r="D1073" i="6" s="1"/>
  <c r="D1074" i="6" s="1"/>
  <c r="D1075" i="6" s="1"/>
  <c r="D1076" i="6" s="1"/>
  <c r="D1077" i="6" s="1"/>
  <c r="D1078" i="6" s="1"/>
  <c r="D1079" i="6" s="1"/>
  <c r="D1080" i="6" s="1"/>
  <c r="D1081" i="6" s="1"/>
  <c r="D1082" i="6" s="1"/>
  <c r="D1083" i="6" s="1"/>
  <c r="D1084" i="6" s="1"/>
  <c r="D1085" i="6" s="1"/>
  <c r="D1086" i="6" s="1"/>
  <c r="D1087" i="6" s="1"/>
  <c r="D1088" i="6" s="1"/>
  <c r="D1089" i="6" s="1"/>
  <c r="D1090" i="6" s="1"/>
  <c r="D1091" i="6" s="1"/>
  <c r="D1092" i="6" s="1"/>
  <c r="D1093" i="6" s="1"/>
  <c r="D1094" i="6" s="1"/>
  <c r="D1095" i="6" s="1"/>
  <c r="D1096" i="6" s="1"/>
  <c r="D1097" i="6" s="1"/>
  <c r="D1098" i="6" s="1"/>
  <c r="D1099" i="6" s="1"/>
  <c r="D1100" i="6" s="1"/>
  <c r="D1101" i="6" s="1"/>
  <c r="D1102" i="6" s="1"/>
  <c r="D1103" i="6" s="1"/>
  <c r="D1104" i="6" s="1"/>
  <c r="D1105" i="6" s="1"/>
  <c r="D1106" i="6" s="1"/>
  <c r="D1107" i="6" s="1"/>
  <c r="D1108" i="6" s="1"/>
  <c r="D1109" i="6" s="1"/>
  <c r="D1110" i="6" s="1"/>
  <c r="D1111" i="6" s="1"/>
  <c r="D1112" i="6" s="1"/>
  <c r="D1113" i="6" s="1"/>
  <c r="D1114" i="6" s="1"/>
  <c r="D1115" i="6" s="1"/>
  <c r="D1116" i="6" s="1"/>
  <c r="D1117" i="6" s="1"/>
  <c r="D1118" i="6" s="1"/>
  <c r="D1119" i="6" s="1"/>
  <c r="D1120" i="6" s="1"/>
  <c r="D1121" i="6" s="1"/>
  <c r="D1122" i="6" s="1"/>
  <c r="D1123" i="6" s="1"/>
  <c r="D1124" i="6" s="1"/>
  <c r="D1125" i="6" s="1"/>
  <c r="D1126" i="6" s="1"/>
  <c r="D1127" i="6" s="1"/>
  <c r="D1128" i="6" s="1"/>
  <c r="D1129" i="6" s="1"/>
  <c r="D1130" i="6" s="1"/>
  <c r="D1131" i="6" s="1"/>
  <c r="D1132" i="6" s="1"/>
  <c r="D1133" i="6" s="1"/>
  <c r="D1134" i="6" s="1"/>
  <c r="D1135" i="6" s="1"/>
  <c r="D1136" i="6" s="1"/>
  <c r="D1137" i="6" s="1"/>
  <c r="D1138" i="6" s="1"/>
  <c r="D1139" i="6" s="1"/>
  <c r="D1140" i="6" s="1"/>
  <c r="D1141" i="6" s="1"/>
  <c r="D1142" i="6" s="1"/>
  <c r="D1143" i="6" s="1"/>
  <c r="D1144" i="6" s="1"/>
  <c r="D1145" i="6" s="1"/>
  <c r="D1146" i="6" s="1"/>
  <c r="D1147" i="6" s="1"/>
  <c r="D1148" i="6" s="1"/>
  <c r="D1149" i="6" s="1"/>
  <c r="D1150" i="6" s="1"/>
  <c r="D1151" i="6" s="1"/>
  <c r="D1152" i="6" s="1"/>
  <c r="D1153" i="6" s="1"/>
  <c r="D1154" i="6" s="1"/>
  <c r="D1155" i="6" s="1"/>
  <c r="D1156" i="6" s="1"/>
  <c r="D1157" i="6" s="1"/>
  <c r="D1158" i="6" s="1"/>
  <c r="D1159" i="6" s="1"/>
  <c r="D1160" i="6" s="1"/>
  <c r="D1161" i="6" s="1"/>
  <c r="D1162" i="6" s="1"/>
  <c r="D1163" i="6" s="1"/>
  <c r="D1164" i="6" s="1"/>
  <c r="D1165" i="6" s="1"/>
  <c r="D1166" i="6" s="1"/>
  <c r="D1167" i="6" s="1"/>
  <c r="D1168" i="6" s="1"/>
  <c r="D1169" i="6" s="1"/>
  <c r="D1170" i="6" s="1"/>
  <c r="D1171" i="6" s="1"/>
  <c r="D1172" i="6" s="1"/>
  <c r="D1173" i="6" s="1"/>
  <c r="D1174" i="6" s="1"/>
  <c r="D1175" i="6" s="1"/>
  <c r="D1176" i="6" s="1"/>
  <c r="D1177" i="6" s="1"/>
  <c r="D1178" i="6" s="1"/>
  <c r="D1179" i="6" s="1"/>
  <c r="D1180" i="6" s="1"/>
  <c r="D1181" i="6" s="1"/>
  <c r="D1182" i="6" s="1"/>
  <c r="D1183" i="6" s="1"/>
  <c r="D1184" i="6" s="1"/>
  <c r="D1185" i="6" s="1"/>
  <c r="D1186" i="6" s="1"/>
  <c r="D1187" i="6" s="1"/>
  <c r="D1188" i="6" s="1"/>
  <c r="D1189" i="6" s="1"/>
  <c r="D1190" i="6" s="1"/>
  <c r="D1191" i="6" s="1"/>
  <c r="D1192" i="6" s="1"/>
  <c r="D1193" i="6" s="1"/>
  <c r="D1194" i="6" s="1"/>
  <c r="D1195" i="6" s="1"/>
  <c r="D1196" i="6" s="1"/>
  <c r="D1197" i="6" s="1"/>
  <c r="D1198" i="6" s="1"/>
  <c r="D1199" i="6" s="1"/>
  <c r="D1200" i="6" s="1"/>
  <c r="D1201" i="6" s="1"/>
  <c r="D1202" i="6" s="1"/>
  <c r="D1203" i="6" s="1"/>
  <c r="D1204" i="6" s="1"/>
  <c r="D1205" i="6" s="1"/>
  <c r="D1206" i="6" s="1"/>
  <c r="D1207" i="6" s="1"/>
  <c r="D1208" i="6" s="1"/>
  <c r="D1209" i="6" s="1"/>
  <c r="D1210" i="6" s="1"/>
  <c r="D1211" i="6" s="1"/>
  <c r="D1212" i="6" s="1"/>
  <c r="D1213" i="6" s="1"/>
  <c r="D1214" i="6" s="1"/>
  <c r="D1215" i="6" s="1"/>
  <c r="D1216" i="6" s="1"/>
  <c r="D1217" i="6" s="1"/>
  <c r="D1218" i="6" s="1"/>
  <c r="D1219" i="6" s="1"/>
  <c r="D1220" i="6" s="1"/>
  <c r="D1221" i="6" s="1"/>
  <c r="D1222" i="6" s="1"/>
  <c r="D1223" i="6" s="1"/>
  <c r="D1224" i="6" s="1"/>
  <c r="D1225" i="6" s="1"/>
  <c r="D1226" i="6" s="1"/>
  <c r="D1227" i="6" s="1"/>
  <c r="D1228" i="6" s="1"/>
  <c r="D1229" i="6" s="1"/>
  <c r="D1230" i="6" s="1"/>
  <c r="D1231" i="6" s="1"/>
  <c r="D1232" i="6" s="1"/>
  <c r="D1233" i="6" s="1"/>
  <c r="D1234" i="6" s="1"/>
  <c r="D1235" i="6" s="1"/>
  <c r="D1236" i="6" s="1"/>
  <c r="D1237" i="6" s="1"/>
  <c r="D1238" i="6" s="1"/>
  <c r="D1239" i="6" s="1"/>
  <c r="D1240" i="6" s="1"/>
  <c r="D1241" i="6" s="1"/>
  <c r="D1242" i="6" s="1"/>
  <c r="D1243" i="6" s="1"/>
  <c r="D1244" i="6" s="1"/>
  <c r="D1245" i="6" s="1"/>
  <c r="D1246" i="6" s="1"/>
  <c r="D1247" i="6" s="1"/>
  <c r="D1248" i="6" s="1"/>
  <c r="D1249" i="6" s="1"/>
  <c r="D1250" i="6" s="1"/>
  <c r="D1251" i="6" s="1"/>
  <c r="D1252" i="6" s="1"/>
  <c r="D1253" i="6" s="1"/>
  <c r="D1254" i="6" s="1"/>
  <c r="D1255" i="6" s="1"/>
  <c r="D1256" i="6" s="1"/>
  <c r="D1257" i="6" s="1"/>
  <c r="D1258" i="6" s="1"/>
  <c r="D1259" i="6" s="1"/>
  <c r="D1260" i="6" s="1"/>
  <c r="D1261" i="6" s="1"/>
  <c r="D1262" i="6" s="1"/>
  <c r="D1263" i="6" s="1"/>
  <c r="D1264" i="6" s="1"/>
  <c r="D1265" i="6" s="1"/>
  <c r="D1266" i="6" s="1"/>
  <c r="D1267" i="6" s="1"/>
  <c r="D1268" i="6" s="1"/>
  <c r="D1269" i="6" s="1"/>
  <c r="D1270" i="6" s="1"/>
  <c r="D1271" i="6" s="1"/>
  <c r="D1272" i="6" s="1"/>
  <c r="D1273" i="6" s="1"/>
  <c r="D1274" i="6" s="1"/>
  <c r="D1275" i="6" s="1"/>
  <c r="D1276" i="6" s="1"/>
  <c r="D1277" i="6" s="1"/>
  <c r="D1278" i="6" s="1"/>
  <c r="D1279" i="6" s="1"/>
  <c r="D1280" i="6" s="1"/>
  <c r="D1281" i="6" s="1"/>
  <c r="D1282" i="6" s="1"/>
  <c r="D1283" i="6" s="1"/>
  <c r="D1284" i="6" s="1"/>
  <c r="D1285" i="6" s="1"/>
  <c r="D1286" i="6" s="1"/>
  <c r="D1287" i="6" s="1"/>
  <c r="D1288" i="6" s="1"/>
  <c r="D1289" i="6" s="1"/>
  <c r="D1290" i="6" s="1"/>
  <c r="D1291" i="6" s="1"/>
  <c r="D1292" i="6" s="1"/>
  <c r="D1293" i="6" s="1"/>
  <c r="D1294" i="6" s="1"/>
  <c r="D1295" i="6" s="1"/>
  <c r="D1296" i="6" s="1"/>
  <c r="D1297" i="6" s="1"/>
  <c r="D1298" i="6" s="1"/>
  <c r="D1299" i="6" s="1"/>
  <c r="D1300" i="6" s="1"/>
  <c r="D1301" i="6" s="1"/>
  <c r="D1302" i="6" s="1"/>
  <c r="D1303" i="6" s="1"/>
  <c r="D1304" i="6" s="1"/>
  <c r="D1305" i="6" s="1"/>
  <c r="D1306" i="6" s="1"/>
  <c r="D1307" i="6" s="1"/>
  <c r="D1308" i="6" s="1"/>
  <c r="D1309" i="6" s="1"/>
  <c r="D1310" i="6" s="1"/>
  <c r="D1311" i="6" s="1"/>
  <c r="D1312" i="6" s="1"/>
  <c r="D1313" i="6" s="1"/>
  <c r="D1314" i="6" s="1"/>
  <c r="D1315" i="6" s="1"/>
  <c r="D1316" i="6" s="1"/>
  <c r="D1317" i="6" s="1"/>
  <c r="D1318" i="6" s="1"/>
  <c r="D1319" i="6" s="1"/>
  <c r="D1320" i="6" s="1"/>
  <c r="D1321" i="6" s="1"/>
  <c r="D1322" i="6" s="1"/>
  <c r="D1323" i="6" s="1"/>
  <c r="D1324" i="6" s="1"/>
  <c r="D1325" i="6" s="1"/>
  <c r="D1326" i="6" s="1"/>
  <c r="D1327" i="6" s="1"/>
  <c r="D1328" i="6" s="1"/>
  <c r="D1329" i="6" s="1"/>
  <c r="D1330" i="6" s="1"/>
  <c r="D1331" i="6" s="1"/>
  <c r="D1332" i="6" s="1"/>
  <c r="D1333" i="6" s="1"/>
  <c r="D1334" i="6" s="1"/>
  <c r="D1335" i="6" s="1"/>
  <c r="D1336" i="6" s="1"/>
  <c r="D1337" i="6" s="1"/>
  <c r="D1338" i="6" s="1"/>
  <c r="D1339" i="6" s="1"/>
  <c r="D1340" i="6" s="1"/>
  <c r="D1341" i="6" s="1"/>
  <c r="D1342" i="6" s="1"/>
  <c r="D1343" i="6" s="1"/>
  <c r="D1344" i="6" s="1"/>
  <c r="D1345" i="6" s="1"/>
  <c r="D1346" i="6" s="1"/>
  <c r="D1347" i="6" s="1"/>
  <c r="D1348" i="6" s="1"/>
  <c r="D1349" i="6" s="1"/>
  <c r="D1350" i="6" s="1"/>
  <c r="D1351" i="6" s="1"/>
  <c r="D1352" i="6" s="1"/>
  <c r="D1353" i="6" s="1"/>
  <c r="D1354" i="6" s="1"/>
  <c r="D1355" i="6" s="1"/>
  <c r="D1356" i="6" s="1"/>
  <c r="D1357" i="6" s="1"/>
  <c r="D1358" i="6" s="1"/>
  <c r="D1359" i="6" s="1"/>
  <c r="D1360" i="6" s="1"/>
  <c r="D1361" i="6" s="1"/>
  <c r="D1362" i="6" s="1"/>
  <c r="D1363" i="6" s="1"/>
  <c r="D1364" i="6" s="1"/>
  <c r="D1365" i="6" s="1"/>
  <c r="D1366" i="6" s="1"/>
  <c r="D1367" i="6" s="1"/>
  <c r="D1368" i="6" s="1"/>
  <c r="D1369" i="6" s="1"/>
  <c r="D1370" i="6" s="1"/>
  <c r="D1371" i="6" s="1"/>
  <c r="D1372" i="6" s="1"/>
  <c r="D1373" i="6" s="1"/>
  <c r="D1374" i="6" s="1"/>
  <c r="D1375" i="6" s="1"/>
  <c r="D1376" i="6" s="1"/>
  <c r="D1377" i="6" s="1"/>
  <c r="D1378" i="6" s="1"/>
  <c r="D1379" i="6" s="1"/>
  <c r="D1380" i="6" s="1"/>
  <c r="D1381" i="6" s="1"/>
  <c r="D1382" i="6" s="1"/>
  <c r="D1383" i="6" s="1"/>
  <c r="D1384" i="6" s="1"/>
  <c r="D1385" i="6" s="1"/>
  <c r="D1386" i="6" s="1"/>
  <c r="D1387" i="6" s="1"/>
  <c r="D1388" i="6" s="1"/>
  <c r="D1389" i="6" s="1"/>
  <c r="D1390" i="6" s="1"/>
  <c r="D1391" i="6" s="1"/>
  <c r="D1392" i="6" s="1"/>
  <c r="D1393" i="6" s="1"/>
  <c r="D1394" i="6" s="1"/>
  <c r="D1395" i="6" s="1"/>
  <c r="D1396" i="6" s="1"/>
  <c r="D1397" i="6" s="1"/>
  <c r="D1398" i="6" s="1"/>
  <c r="D1399" i="6" s="1"/>
  <c r="D1400" i="6" s="1"/>
  <c r="D1401" i="6" s="1"/>
  <c r="D1402" i="6" s="1"/>
  <c r="D1403" i="6" s="1"/>
  <c r="D1404" i="6" s="1"/>
  <c r="D1405" i="6" s="1"/>
  <c r="D1406" i="6" s="1"/>
  <c r="D1407" i="6" s="1"/>
  <c r="D1408" i="6" s="1"/>
  <c r="D1409" i="6" s="1"/>
  <c r="D1410" i="6" s="1"/>
  <c r="D1411" i="6" s="1"/>
  <c r="D1412" i="6" s="1"/>
  <c r="D1413" i="6" s="1"/>
  <c r="D1414" i="6" s="1"/>
  <c r="D1415" i="6" s="1"/>
  <c r="D1416" i="6" s="1"/>
  <c r="D1417" i="6" s="1"/>
  <c r="D1418" i="6" s="1"/>
  <c r="D1419" i="6" s="1"/>
  <c r="D1420" i="6" s="1"/>
  <c r="D1421" i="6" s="1"/>
  <c r="D1422" i="6" s="1"/>
  <c r="D1423" i="6" s="1"/>
  <c r="D1424" i="6" s="1"/>
  <c r="D1425" i="6" s="1"/>
  <c r="D1426" i="6" s="1"/>
  <c r="D1427" i="6" s="1"/>
  <c r="D1428" i="6" s="1"/>
  <c r="D1429" i="6" s="1"/>
  <c r="D1430" i="6" s="1"/>
  <c r="D1431" i="6" s="1"/>
  <c r="D1432" i="6" s="1"/>
  <c r="D1433" i="6" s="1"/>
  <c r="D1434" i="6" s="1"/>
  <c r="D1435" i="6" s="1"/>
  <c r="D1436" i="6" s="1"/>
  <c r="D1437" i="6" s="1"/>
  <c r="D1438" i="6" s="1"/>
  <c r="D1439" i="6" s="1"/>
  <c r="D1440" i="6" s="1"/>
  <c r="D1441" i="6" s="1"/>
  <c r="D1442" i="6" s="1"/>
  <c r="D1443" i="6" s="1"/>
  <c r="D1444" i="6" s="1"/>
  <c r="D1445" i="6" s="1"/>
  <c r="D1446" i="6" s="1"/>
  <c r="D1447" i="6" s="1"/>
  <c r="D1448" i="6" s="1"/>
  <c r="D1449" i="6" s="1"/>
  <c r="D1450" i="6" s="1"/>
  <c r="D1451" i="6" s="1"/>
  <c r="D1452" i="6" s="1"/>
  <c r="D1453" i="6" s="1"/>
  <c r="D1454" i="6" s="1"/>
  <c r="D1455" i="6" s="1"/>
  <c r="D1456" i="6" s="1"/>
  <c r="D1457" i="6" s="1"/>
  <c r="D1458" i="6" s="1"/>
  <c r="D1459" i="6" s="1"/>
  <c r="D1460" i="6" s="1"/>
  <c r="D1461" i="6" s="1"/>
  <c r="D1462" i="6" s="1"/>
  <c r="D1463" i="6" s="1"/>
  <c r="D1464" i="6" s="1"/>
  <c r="D1465" i="6" s="1"/>
  <c r="D1466" i="6" s="1"/>
  <c r="D1467" i="6" s="1"/>
  <c r="D1468" i="6" s="1"/>
  <c r="D1469" i="6" s="1"/>
  <c r="D1470" i="6" s="1"/>
  <c r="D1471" i="6" s="1"/>
  <c r="D1472" i="6" s="1"/>
  <c r="D1473" i="6" s="1"/>
  <c r="D1474" i="6" s="1"/>
  <c r="D1475" i="6" s="1"/>
  <c r="D1476" i="6" s="1"/>
  <c r="D1477" i="6" s="1"/>
  <c r="D1478" i="6" s="1"/>
  <c r="D1479" i="6" s="1"/>
  <c r="D1480" i="6" s="1"/>
  <c r="D1481" i="6" s="1"/>
  <c r="D1482" i="6" s="1"/>
  <c r="D1483" i="6" s="1"/>
  <c r="D1484" i="6" s="1"/>
  <c r="D1485" i="6" s="1"/>
  <c r="D1486" i="6" s="1"/>
  <c r="D1487" i="6" s="1"/>
  <c r="D1488" i="6" s="1"/>
  <c r="D1489" i="6" s="1"/>
  <c r="D1490" i="6" s="1"/>
  <c r="D1491" i="6" s="1"/>
  <c r="D1492" i="6" s="1"/>
  <c r="D1493" i="6" s="1"/>
  <c r="D1494" i="6" s="1"/>
  <c r="D1495" i="6" s="1"/>
  <c r="D1496" i="6" s="1"/>
  <c r="D1497" i="6" s="1"/>
  <c r="D1498" i="6" s="1"/>
  <c r="D1499" i="6" s="1"/>
  <c r="D1500" i="6" s="1"/>
  <c r="D1501" i="6" s="1"/>
  <c r="D1502" i="6" s="1"/>
  <c r="D1503" i="6" s="1"/>
  <c r="D1504" i="6" s="1"/>
  <c r="D1505" i="6" s="1"/>
  <c r="D1506" i="6" s="1"/>
  <c r="D1507" i="6" s="1"/>
  <c r="D1508" i="6" s="1"/>
  <c r="D1509" i="6" s="1"/>
  <c r="D1510" i="6" s="1"/>
  <c r="D1511" i="6" s="1"/>
  <c r="D1512" i="6" s="1"/>
  <c r="D1513" i="6" s="1"/>
  <c r="D1514" i="6" s="1"/>
  <c r="D1515" i="6" s="1"/>
  <c r="D1516" i="6" s="1"/>
  <c r="D1517" i="6" s="1"/>
  <c r="D1518" i="6" s="1"/>
  <c r="D1519" i="6" s="1"/>
  <c r="D1520" i="6" s="1"/>
  <c r="D1521" i="6" s="1"/>
  <c r="D1522" i="6" s="1"/>
  <c r="D1523" i="6" s="1"/>
  <c r="D1524" i="6" s="1"/>
  <c r="D1525" i="6" s="1"/>
  <c r="D1526" i="6" s="1"/>
  <c r="D1527" i="6" s="1"/>
  <c r="D1528" i="6" s="1"/>
  <c r="D1529" i="6" s="1"/>
  <c r="D1530" i="6" s="1"/>
  <c r="D1531" i="6" s="1"/>
  <c r="D1532" i="6" s="1"/>
  <c r="D1533" i="6" s="1"/>
  <c r="D1534" i="6" s="1"/>
  <c r="D1535" i="6" s="1"/>
  <c r="D1536" i="6" s="1"/>
  <c r="D1537" i="6" s="1"/>
  <c r="D1538" i="6" s="1"/>
  <c r="D1539" i="6" s="1"/>
  <c r="D1540" i="6" s="1"/>
  <c r="D1541" i="6" s="1"/>
  <c r="D1542" i="6" s="1"/>
  <c r="D1543" i="6" s="1"/>
  <c r="D1544" i="6" s="1"/>
  <c r="D1545" i="6" s="1"/>
  <c r="D1546" i="6" s="1"/>
  <c r="D1547" i="6" s="1"/>
  <c r="D1548" i="6" s="1"/>
  <c r="D1549" i="6" s="1"/>
  <c r="D1550" i="6" s="1"/>
  <c r="D1551" i="6" s="1"/>
  <c r="D1552" i="6" s="1"/>
  <c r="D1553" i="6" s="1"/>
  <c r="D1554" i="6" s="1"/>
  <c r="D1555" i="6" s="1"/>
  <c r="D1556" i="6" s="1"/>
  <c r="D1557" i="6" s="1"/>
  <c r="D1558" i="6" s="1"/>
  <c r="D1559" i="6" s="1"/>
  <c r="D1560" i="6" s="1"/>
  <c r="D1561" i="6" s="1"/>
  <c r="D1562" i="6" s="1"/>
  <c r="D1563" i="6" s="1"/>
  <c r="D1564" i="6" s="1"/>
  <c r="D1565" i="6" s="1"/>
  <c r="D1566" i="6" s="1"/>
  <c r="D1567" i="6" s="1"/>
  <c r="D1568" i="6" s="1"/>
  <c r="D1569" i="6" s="1"/>
  <c r="D1570" i="6" s="1"/>
  <c r="D1571" i="6" s="1"/>
  <c r="D1572" i="6" s="1"/>
  <c r="D1573" i="6" s="1"/>
  <c r="D1574" i="6" s="1"/>
  <c r="D1575" i="6" s="1"/>
  <c r="D1576" i="6" s="1"/>
  <c r="D1577" i="6" s="1"/>
  <c r="D1578" i="6" s="1"/>
  <c r="D1579" i="6" s="1"/>
  <c r="D1580" i="6" s="1"/>
  <c r="D1581" i="6" s="1"/>
  <c r="D1582" i="6" s="1"/>
  <c r="D1583" i="6" s="1"/>
  <c r="D1584" i="6" s="1"/>
  <c r="D1585" i="6" s="1"/>
  <c r="D1586" i="6" s="1"/>
  <c r="D1587" i="6" s="1"/>
  <c r="D1588" i="6" s="1"/>
  <c r="D1589" i="6" s="1"/>
  <c r="D1590" i="6" s="1"/>
  <c r="D1591" i="6" s="1"/>
  <c r="D1592" i="6" s="1"/>
  <c r="D1593" i="6" s="1"/>
  <c r="D1594" i="6" s="1"/>
  <c r="D1595" i="6" s="1"/>
  <c r="D1596" i="6" s="1"/>
  <c r="D1597" i="6" s="1"/>
  <c r="D1598" i="6" s="1"/>
  <c r="D1599" i="6" s="1"/>
  <c r="D1600" i="6" s="1"/>
  <c r="D1601" i="6" s="1"/>
  <c r="D1602" i="6" s="1"/>
  <c r="D1603" i="6" s="1"/>
  <c r="D1604" i="6" s="1"/>
  <c r="D1605" i="6" s="1"/>
  <c r="D1606" i="6" s="1"/>
  <c r="D1607" i="6" s="1"/>
  <c r="D1608" i="6" s="1"/>
  <c r="D1609" i="6" s="1"/>
  <c r="D1610" i="6" s="1"/>
  <c r="D1611" i="6" s="1"/>
  <c r="D1612" i="6" s="1"/>
  <c r="D1613" i="6" s="1"/>
  <c r="D1614" i="6" s="1"/>
  <c r="D1615" i="6" s="1"/>
  <c r="D1616" i="6" s="1"/>
  <c r="D1617" i="6" s="1"/>
  <c r="D1618" i="6" s="1"/>
  <c r="D1619" i="6" s="1"/>
  <c r="D1620" i="6" s="1"/>
  <c r="D1621" i="6" s="1"/>
  <c r="D1622" i="6" s="1"/>
  <c r="D1623" i="6" s="1"/>
  <c r="D1624" i="6" s="1"/>
  <c r="D1625" i="6" s="1"/>
  <c r="D1626" i="6" s="1"/>
  <c r="D1627" i="6" s="1"/>
  <c r="D1628" i="6" s="1"/>
  <c r="D1629" i="6" s="1"/>
  <c r="D1630" i="6" s="1"/>
  <c r="D1631" i="6" s="1"/>
  <c r="D1632" i="6" s="1"/>
  <c r="D1633" i="6" s="1"/>
  <c r="D1634" i="6" s="1"/>
  <c r="D1635" i="6" s="1"/>
  <c r="D1636" i="6" s="1"/>
  <c r="D1637" i="6" s="1"/>
  <c r="D1638" i="6" s="1"/>
  <c r="D1639" i="6" s="1"/>
  <c r="D1640" i="6" s="1"/>
  <c r="D1641" i="6" s="1"/>
  <c r="D1642" i="6" s="1"/>
  <c r="D1643" i="6" s="1"/>
  <c r="D1644" i="6" s="1"/>
  <c r="D1645" i="6" s="1"/>
  <c r="D1646" i="6" s="1"/>
  <c r="D1647" i="6" s="1"/>
  <c r="D1648" i="6" s="1"/>
  <c r="D1649" i="6" s="1"/>
  <c r="D1650" i="6" s="1"/>
  <c r="D1651" i="6" s="1"/>
  <c r="D1652" i="6" s="1"/>
  <c r="D1653" i="6" s="1"/>
  <c r="D1654" i="6" s="1"/>
  <c r="D1655" i="6" s="1"/>
  <c r="D1656" i="6" s="1"/>
  <c r="D1657" i="6" s="1"/>
  <c r="D1658" i="6" s="1"/>
  <c r="D1659" i="6" s="1"/>
  <c r="D1660" i="6" s="1"/>
  <c r="D1661" i="6" s="1"/>
  <c r="D1662" i="6" s="1"/>
  <c r="D1663" i="6" s="1"/>
  <c r="D1664" i="6" s="1"/>
  <c r="D1665" i="6" s="1"/>
  <c r="D1666" i="6" s="1"/>
  <c r="D1667" i="6" s="1"/>
  <c r="D1668" i="6" s="1"/>
  <c r="D1669" i="6" s="1"/>
  <c r="D1670" i="6" s="1"/>
  <c r="D1671" i="6" s="1"/>
  <c r="D1672" i="6" s="1"/>
  <c r="D1673" i="6" s="1"/>
  <c r="D1674" i="6" s="1"/>
  <c r="D1675" i="6" s="1"/>
  <c r="D1676" i="6" s="1"/>
  <c r="D1677" i="6" s="1"/>
  <c r="D1678" i="6" s="1"/>
  <c r="D1679" i="6" s="1"/>
  <c r="D1680" i="6" s="1"/>
  <c r="D1681" i="6" s="1"/>
  <c r="D1682" i="6" s="1"/>
  <c r="D1683" i="6" s="1"/>
  <c r="D1684" i="6" s="1"/>
  <c r="D1685" i="6" s="1"/>
  <c r="D1686" i="6" s="1"/>
  <c r="D1687" i="6" s="1"/>
  <c r="D1688" i="6" s="1"/>
  <c r="D1689" i="6" s="1"/>
  <c r="D1690" i="6" s="1"/>
  <c r="D1691" i="6" s="1"/>
  <c r="D1692" i="6" s="1"/>
  <c r="D1693" i="6" s="1"/>
  <c r="D1694" i="6" s="1"/>
  <c r="D1695" i="6" s="1"/>
  <c r="D1696" i="6" s="1"/>
  <c r="D1697" i="6" s="1"/>
  <c r="D1698" i="6" s="1"/>
  <c r="D1699" i="6" s="1"/>
  <c r="D1700" i="6" s="1"/>
  <c r="D1701" i="6" s="1"/>
  <c r="D1702" i="6" s="1"/>
  <c r="D1703" i="6" s="1"/>
  <c r="D1704" i="6" s="1"/>
  <c r="D1705" i="6" s="1"/>
  <c r="D1706" i="6" s="1"/>
  <c r="D1707" i="6" s="1"/>
  <c r="D1708" i="6" s="1"/>
  <c r="D1709" i="6" s="1"/>
  <c r="D1710" i="6" s="1"/>
  <c r="D1711" i="6" s="1"/>
  <c r="D1712" i="6" s="1"/>
  <c r="D1713" i="6" s="1"/>
  <c r="D1714" i="6" s="1"/>
  <c r="D1715" i="6" s="1"/>
  <c r="D1716" i="6" s="1"/>
  <c r="D1717" i="6" s="1"/>
  <c r="D1718" i="6" s="1"/>
  <c r="D1719" i="6" s="1"/>
  <c r="D1720" i="6" s="1"/>
  <c r="D1721" i="6" s="1"/>
  <c r="D1722" i="6" s="1"/>
  <c r="D1723" i="6" s="1"/>
  <c r="D1724" i="6" s="1"/>
  <c r="D1725" i="6" s="1"/>
  <c r="D1726" i="6" s="1"/>
  <c r="D1727" i="6" s="1"/>
  <c r="D1728" i="6" s="1"/>
  <c r="D1729" i="6" s="1"/>
  <c r="D1730" i="6" s="1"/>
  <c r="D1731" i="6" s="1"/>
  <c r="D1732" i="6" s="1"/>
  <c r="D1733" i="6" s="1"/>
  <c r="D1734" i="6" s="1"/>
  <c r="D1735" i="6" s="1"/>
  <c r="D1736" i="6" s="1"/>
  <c r="D1737" i="6" s="1"/>
  <c r="D1738" i="6" s="1"/>
  <c r="D1739" i="6" s="1"/>
  <c r="D1740" i="6" s="1"/>
  <c r="D1741" i="6" s="1"/>
  <c r="D1742" i="6" s="1"/>
  <c r="D1743" i="6" s="1"/>
  <c r="D1744" i="6" s="1"/>
  <c r="D1745" i="6" s="1"/>
  <c r="D1746" i="6" s="1"/>
  <c r="D1747" i="6" s="1"/>
  <c r="D1748" i="6" s="1"/>
  <c r="D1749" i="6" s="1"/>
  <c r="D1750" i="6" s="1"/>
  <c r="D1751" i="6" s="1"/>
  <c r="D1752" i="6" s="1"/>
  <c r="D1753" i="6" s="1"/>
  <c r="D1754" i="6" s="1"/>
  <c r="D1755" i="6" s="1"/>
  <c r="D1756" i="6" s="1"/>
  <c r="D1757" i="6" s="1"/>
  <c r="D1758" i="6" s="1"/>
  <c r="D1759" i="6" s="1"/>
  <c r="D1760" i="6" s="1"/>
  <c r="D1761" i="6" s="1"/>
  <c r="D1762" i="6" s="1"/>
  <c r="D1763" i="6" s="1"/>
  <c r="D1764" i="6" s="1"/>
  <c r="D1765" i="6" s="1"/>
  <c r="D1766" i="6" s="1"/>
  <c r="D1767" i="6" s="1"/>
  <c r="D1768" i="6" s="1"/>
  <c r="D1769" i="6" s="1"/>
  <c r="D1770" i="6" s="1"/>
  <c r="D1771" i="6" s="1"/>
  <c r="D1772" i="6" s="1"/>
  <c r="D1773" i="6" s="1"/>
  <c r="D1774" i="6" s="1"/>
  <c r="D1775" i="6" s="1"/>
  <c r="D1776" i="6" s="1"/>
  <c r="D1777" i="6" s="1"/>
  <c r="D1778" i="6" s="1"/>
  <c r="D1779" i="6" s="1"/>
  <c r="D1780" i="6" s="1"/>
  <c r="D1781" i="6" s="1"/>
  <c r="D1782" i="6" s="1"/>
  <c r="D1783" i="6" s="1"/>
  <c r="D1784" i="6" s="1"/>
  <c r="D1785" i="6" s="1"/>
  <c r="D1786" i="6" s="1"/>
  <c r="D1787" i="6" s="1"/>
  <c r="D1788" i="6" s="1"/>
  <c r="D1789" i="6" s="1"/>
  <c r="D1790" i="6" s="1"/>
  <c r="D1791" i="6" s="1"/>
  <c r="D1792" i="6" s="1"/>
  <c r="D1793" i="6" s="1"/>
  <c r="D1794" i="6" s="1"/>
  <c r="D1795" i="6" s="1"/>
  <c r="D1796" i="6" s="1"/>
  <c r="D1797" i="6" s="1"/>
  <c r="D1798" i="6" s="1"/>
  <c r="D1799" i="6" s="1"/>
  <c r="D1800" i="6" s="1"/>
  <c r="D1801" i="6" s="1"/>
  <c r="D1802" i="6" s="1"/>
  <c r="D1803" i="6" s="1"/>
  <c r="D1804" i="6" s="1"/>
  <c r="D1805" i="6" s="1"/>
  <c r="D1806" i="6" s="1"/>
  <c r="D1807" i="6" s="1"/>
  <c r="D1808" i="6" s="1"/>
  <c r="D1809" i="6" s="1"/>
  <c r="D1810" i="6" s="1"/>
  <c r="D1811" i="6" s="1"/>
  <c r="D1812" i="6" s="1"/>
  <c r="D1813" i="6" s="1"/>
  <c r="D1814" i="6" s="1"/>
  <c r="D1815" i="6" s="1"/>
  <c r="D1816" i="6" s="1"/>
  <c r="D1817" i="6" s="1"/>
  <c r="D1818" i="6" s="1"/>
  <c r="D1819" i="6" s="1"/>
  <c r="D1820" i="6" s="1"/>
  <c r="D1821" i="6" s="1"/>
  <c r="D1822" i="6" s="1"/>
  <c r="D1823" i="6" s="1"/>
  <c r="D1824" i="6" s="1"/>
  <c r="D1825" i="6" s="1"/>
  <c r="D1826" i="6" s="1"/>
  <c r="D1827" i="6" s="1"/>
  <c r="D1828" i="6" s="1"/>
  <c r="D1829" i="6" s="1"/>
  <c r="D1830" i="6" s="1"/>
  <c r="D1831" i="6" s="1"/>
  <c r="D1832" i="6" s="1"/>
  <c r="D1833" i="6" s="1"/>
  <c r="D1834" i="6" s="1"/>
  <c r="D1835" i="6" s="1"/>
  <c r="D1836" i="6" s="1"/>
  <c r="D1837" i="6" s="1"/>
  <c r="D1838" i="6" s="1"/>
  <c r="D1839" i="6" s="1"/>
  <c r="D1840" i="6" s="1"/>
  <c r="D1841" i="6" s="1"/>
  <c r="D1842" i="6" s="1"/>
  <c r="D1843" i="6" s="1"/>
  <c r="D1844" i="6" s="1"/>
  <c r="D1845" i="6" s="1"/>
  <c r="D1846" i="6" s="1"/>
  <c r="D1847" i="6" s="1"/>
  <c r="D1848" i="6" s="1"/>
  <c r="D1849" i="6" s="1"/>
  <c r="D1850" i="6" s="1"/>
  <c r="D1851" i="6" s="1"/>
  <c r="D1852" i="6" s="1"/>
  <c r="D1853" i="6" s="1"/>
  <c r="D1854" i="6" s="1"/>
  <c r="D1855" i="6" s="1"/>
  <c r="D1856" i="6" s="1"/>
  <c r="D1857" i="6" s="1"/>
  <c r="D1858" i="6" s="1"/>
  <c r="D1859" i="6" s="1"/>
  <c r="D1860" i="6" s="1"/>
  <c r="D1861" i="6" s="1"/>
  <c r="D1862" i="6" s="1"/>
  <c r="D1863" i="6" s="1"/>
  <c r="D1864" i="6" s="1"/>
  <c r="D1865" i="6" s="1"/>
  <c r="D1866" i="6" s="1"/>
  <c r="D1867" i="6" s="1"/>
  <c r="D1868" i="6" s="1"/>
  <c r="D1869" i="6" s="1"/>
  <c r="D1870" i="6" s="1"/>
  <c r="D1871" i="6" s="1"/>
  <c r="D1872" i="6" s="1"/>
  <c r="D1873" i="6" s="1"/>
  <c r="D1874" i="6" s="1"/>
  <c r="D1875" i="6" s="1"/>
  <c r="D1876" i="6" s="1"/>
  <c r="D1877" i="6" s="1"/>
  <c r="D1878" i="6" s="1"/>
  <c r="D1879" i="6" s="1"/>
  <c r="D1880" i="6" s="1"/>
  <c r="D1881" i="6" s="1"/>
  <c r="D1882" i="6" s="1"/>
  <c r="D1883" i="6" s="1"/>
  <c r="D1884" i="6" s="1"/>
  <c r="D1885" i="6" s="1"/>
  <c r="D1886" i="6" s="1"/>
  <c r="D1887" i="6" s="1"/>
  <c r="D1888" i="6" s="1"/>
  <c r="D1889" i="6" s="1"/>
  <c r="D1890" i="6" s="1"/>
  <c r="D1891" i="6" s="1"/>
  <c r="D1892" i="6" s="1"/>
  <c r="D1893" i="6" s="1"/>
  <c r="D1894" i="6" s="1"/>
  <c r="D1895" i="6" s="1"/>
  <c r="D1896" i="6" s="1"/>
  <c r="D1897" i="6" s="1"/>
  <c r="D1898" i="6" s="1"/>
  <c r="D1899" i="6" s="1"/>
  <c r="D1900" i="6" s="1"/>
  <c r="D1901" i="6" s="1"/>
  <c r="D1902" i="6" s="1"/>
  <c r="D1903" i="6" s="1"/>
  <c r="D1904" i="6" s="1"/>
  <c r="D1905" i="6" s="1"/>
  <c r="D1906" i="6" s="1"/>
  <c r="D1907" i="6" s="1"/>
  <c r="D1908" i="6" s="1"/>
  <c r="D1909" i="6" s="1"/>
  <c r="D1910" i="6" s="1"/>
  <c r="D1911" i="6" s="1"/>
  <c r="D1912" i="6" s="1"/>
  <c r="D1913" i="6" s="1"/>
  <c r="D1914" i="6" s="1"/>
  <c r="D1915" i="6" s="1"/>
  <c r="D1916" i="6" s="1"/>
  <c r="D1917" i="6" s="1"/>
  <c r="D1918" i="6" s="1"/>
  <c r="D1919" i="6" s="1"/>
  <c r="D1920" i="6" s="1"/>
  <c r="D1921" i="6" s="1"/>
  <c r="D1922" i="6" s="1"/>
  <c r="D1923" i="6" s="1"/>
  <c r="D1924" i="6" s="1"/>
  <c r="D1925" i="6" s="1"/>
  <c r="D1926" i="6" s="1"/>
  <c r="D1927" i="6" s="1"/>
  <c r="D1928" i="6" s="1"/>
  <c r="D1929" i="6" s="1"/>
  <c r="D1930" i="6" s="1"/>
  <c r="D1931" i="6" s="1"/>
  <c r="D1932" i="6" s="1"/>
  <c r="D1933" i="6" s="1"/>
  <c r="D1934" i="6" s="1"/>
  <c r="D1935" i="6" s="1"/>
  <c r="D1936" i="6" s="1"/>
  <c r="D1937" i="6" s="1"/>
  <c r="D1938" i="6" s="1"/>
  <c r="D1939" i="6" s="1"/>
  <c r="D1940" i="6" s="1"/>
  <c r="D1941" i="6" s="1"/>
  <c r="D1942" i="6" s="1"/>
  <c r="D1943" i="6" s="1"/>
  <c r="D1944" i="6" s="1"/>
  <c r="D1945" i="6" s="1"/>
  <c r="D1946" i="6" s="1"/>
  <c r="D1947" i="6" s="1"/>
  <c r="D1948" i="6" s="1"/>
  <c r="D1949" i="6" s="1"/>
  <c r="D1950" i="6" s="1"/>
  <c r="D1951" i="6" s="1"/>
  <c r="D1952" i="6" s="1"/>
  <c r="D1953" i="6" s="1"/>
  <c r="D1954" i="6" s="1"/>
  <c r="D1955" i="6" s="1"/>
  <c r="D1956" i="6" s="1"/>
  <c r="D1957" i="6" s="1"/>
  <c r="D1958" i="6" s="1"/>
  <c r="D1959" i="6" s="1"/>
  <c r="D1960" i="6" s="1"/>
  <c r="D1961" i="6" s="1"/>
  <c r="D1962" i="6" s="1"/>
  <c r="D1963" i="6" s="1"/>
  <c r="D1964" i="6" s="1"/>
  <c r="D1965" i="6" s="1"/>
  <c r="D1966" i="6" s="1"/>
  <c r="D1967" i="6" s="1"/>
  <c r="D1968" i="6" s="1"/>
  <c r="D1969" i="6" s="1"/>
  <c r="D1970" i="6" s="1"/>
  <c r="D1971" i="6" s="1"/>
  <c r="D1972" i="6" s="1"/>
  <c r="D1973" i="6" s="1"/>
  <c r="D1974" i="6" s="1"/>
  <c r="D1975" i="6" s="1"/>
  <c r="D1976" i="6" s="1"/>
  <c r="D1977" i="6" s="1"/>
  <c r="D1978" i="6" s="1"/>
  <c r="D1979" i="6" s="1"/>
  <c r="D1980" i="6" s="1"/>
  <c r="D1981" i="6" s="1"/>
  <c r="D1982" i="6" s="1"/>
  <c r="D1983" i="6" s="1"/>
  <c r="D1984" i="6" s="1"/>
  <c r="D1985" i="6" s="1"/>
  <c r="D1986" i="6" s="1"/>
  <c r="D1987" i="6" s="1"/>
  <c r="D1988" i="6" s="1"/>
  <c r="D1989" i="6" s="1"/>
  <c r="D1990" i="6" s="1"/>
  <c r="D1991" i="6" s="1"/>
  <c r="D1992" i="6" s="1"/>
  <c r="D1993" i="6" s="1"/>
  <c r="D1994" i="6" s="1"/>
  <c r="D1995" i="6" s="1"/>
  <c r="D1996" i="6" s="1"/>
  <c r="D1997" i="6" s="1"/>
  <c r="D1998" i="6" s="1"/>
  <c r="D1999" i="6" s="1"/>
  <c r="D2000" i="6" s="1"/>
  <c r="D2001" i="6" s="1"/>
  <c r="D2002" i="6" s="1"/>
  <c r="D2003" i="6" s="1"/>
  <c r="D2004" i="6" s="1"/>
  <c r="D2005" i="6" s="1"/>
  <c r="D2006" i="6" s="1"/>
  <c r="D2007" i="6" s="1"/>
  <c r="D2008" i="6" s="1"/>
  <c r="D2009" i="6" s="1"/>
  <c r="D2010" i="6" s="1"/>
  <c r="D2011" i="6" s="1"/>
  <c r="D2012" i="6" s="1"/>
  <c r="D2013" i="6" s="1"/>
  <c r="D2014" i="6" s="1"/>
  <c r="D2015" i="6" s="1"/>
  <c r="D2016" i="6" s="1"/>
  <c r="D2017" i="6" s="1"/>
  <c r="D2018" i="6" s="1"/>
  <c r="D2019" i="6" s="1"/>
  <c r="D2020" i="6" s="1"/>
  <c r="D2021" i="6" s="1"/>
  <c r="D2022" i="6" s="1"/>
  <c r="D2023" i="6" s="1"/>
  <c r="D2024" i="6" s="1"/>
  <c r="D2025" i="6" s="1"/>
  <c r="D2026" i="6" s="1"/>
  <c r="D2027" i="6" s="1"/>
  <c r="D2028" i="6" s="1"/>
  <c r="D2029" i="6" s="1"/>
  <c r="D2030" i="6" s="1"/>
  <c r="D2031" i="6" s="1"/>
  <c r="D2032" i="6" s="1"/>
  <c r="D2033" i="6" s="1"/>
  <c r="D2034" i="6" s="1"/>
  <c r="D2035" i="6" s="1"/>
  <c r="D2036" i="6" s="1"/>
  <c r="D2037" i="6" s="1"/>
  <c r="D2038" i="6" s="1"/>
  <c r="D2039" i="6" s="1"/>
  <c r="D2040" i="6" s="1"/>
  <c r="D2041" i="6" s="1"/>
  <c r="D2042" i="6" s="1"/>
  <c r="D2043" i="6" s="1"/>
  <c r="D2044" i="6" s="1"/>
  <c r="D2045" i="6" s="1"/>
  <c r="D2046" i="6" s="1"/>
  <c r="D2047" i="6" s="1"/>
  <c r="D2048" i="6" s="1"/>
  <c r="D2049" i="6" s="1"/>
  <c r="D2050" i="6" s="1"/>
  <c r="D2051" i="6" s="1"/>
  <c r="D2052" i="6" s="1"/>
  <c r="D2053" i="6" s="1"/>
  <c r="D2054" i="6" s="1"/>
  <c r="D2055" i="6" s="1"/>
  <c r="D2056" i="6" s="1"/>
  <c r="D2057" i="6" s="1"/>
  <c r="D2058" i="6" s="1"/>
  <c r="D2059" i="6" s="1"/>
  <c r="D2060" i="6" s="1"/>
  <c r="D2061" i="6" s="1"/>
  <c r="D2062" i="6" s="1"/>
  <c r="D2063" i="6" s="1"/>
  <c r="D2064" i="6" s="1"/>
  <c r="D2065" i="6" s="1"/>
  <c r="D2066" i="6" s="1"/>
  <c r="D2067" i="6" s="1"/>
  <c r="D2068" i="6" s="1"/>
  <c r="D2069" i="6" s="1"/>
  <c r="D2070" i="6" s="1"/>
  <c r="D2071" i="6" s="1"/>
  <c r="D2072" i="6" s="1"/>
  <c r="D2073" i="6" s="1"/>
  <c r="D2074" i="6" s="1"/>
  <c r="D2075" i="6" s="1"/>
  <c r="D2076" i="6" s="1"/>
  <c r="D2077" i="6" s="1"/>
  <c r="D2078" i="6" s="1"/>
  <c r="D2079" i="6" s="1"/>
  <c r="D2080" i="6" s="1"/>
  <c r="D2081" i="6" s="1"/>
  <c r="D2082" i="6" s="1"/>
  <c r="D2083" i="6" s="1"/>
  <c r="D2084" i="6" s="1"/>
  <c r="D2085" i="6" s="1"/>
  <c r="D2086" i="6" s="1"/>
  <c r="D2087" i="6" s="1"/>
  <c r="D2088" i="6" s="1"/>
  <c r="D2089" i="6" s="1"/>
  <c r="D2090" i="6" s="1"/>
  <c r="D2091" i="6" s="1"/>
  <c r="D2092" i="6" s="1"/>
  <c r="D2093" i="6" s="1"/>
  <c r="D2094" i="6" s="1"/>
  <c r="D2095" i="6" s="1"/>
  <c r="D2096" i="6" s="1"/>
  <c r="D2097" i="6" s="1"/>
  <c r="D2098" i="6" s="1"/>
  <c r="D2099" i="6" s="1"/>
  <c r="D2100" i="6" s="1"/>
  <c r="D2101" i="6" s="1"/>
  <c r="D2102" i="6" s="1"/>
  <c r="D2103" i="6" s="1"/>
  <c r="D2104" i="6" s="1"/>
  <c r="D2105" i="6" s="1"/>
  <c r="D2106" i="6" s="1"/>
  <c r="D2107" i="6" s="1"/>
  <c r="D2108" i="6" s="1"/>
  <c r="D2109" i="6" s="1"/>
  <c r="D2110" i="6" s="1"/>
  <c r="D2111" i="6" s="1"/>
  <c r="D2112" i="6" s="1"/>
  <c r="D2113" i="6" s="1"/>
  <c r="D2114" i="6" s="1"/>
  <c r="D2115" i="6" s="1"/>
  <c r="D2116" i="6" s="1"/>
  <c r="D2117" i="6" s="1"/>
  <c r="D2118" i="6" s="1"/>
  <c r="D2119" i="6" s="1"/>
  <c r="D2120" i="6" s="1"/>
  <c r="D2121" i="6" s="1"/>
  <c r="D2122" i="6" s="1"/>
  <c r="D2123" i="6" s="1"/>
  <c r="D2124" i="6" s="1"/>
  <c r="D2125" i="6" s="1"/>
  <c r="D2126" i="6" s="1"/>
  <c r="D2127" i="6" s="1"/>
  <c r="D2128" i="6" s="1"/>
  <c r="D2129" i="6" s="1"/>
  <c r="D2130" i="6" s="1"/>
  <c r="D2131" i="6" s="1"/>
  <c r="D2132" i="6" s="1"/>
  <c r="D2133" i="6" s="1"/>
  <c r="D2134" i="6" s="1"/>
  <c r="D2135" i="6" s="1"/>
  <c r="D2136" i="6" s="1"/>
  <c r="D2137" i="6" s="1"/>
  <c r="D2138" i="6" s="1"/>
  <c r="D2139" i="6" s="1"/>
  <c r="D2140" i="6" s="1"/>
  <c r="D2141" i="6" s="1"/>
  <c r="D2142" i="6" s="1"/>
  <c r="D2143" i="6" s="1"/>
  <c r="D2144" i="6" s="1"/>
  <c r="D2145" i="6" s="1"/>
  <c r="D2146" i="6" s="1"/>
  <c r="D2147" i="6" s="1"/>
  <c r="D2148" i="6" s="1"/>
  <c r="D2149" i="6" s="1"/>
  <c r="D2150" i="6" s="1"/>
  <c r="D2151" i="6" s="1"/>
  <c r="D2152" i="6" s="1"/>
  <c r="D2153" i="6" s="1"/>
  <c r="D2154" i="6" s="1"/>
  <c r="D2155" i="6" s="1"/>
  <c r="D2156" i="6" s="1"/>
  <c r="D2157" i="6" s="1"/>
  <c r="D2158" i="6" s="1"/>
  <c r="D2159" i="6" s="1"/>
  <c r="D2160" i="6" s="1"/>
  <c r="D2161" i="6" s="1"/>
  <c r="D2162" i="6" s="1"/>
  <c r="D2163" i="6" s="1"/>
  <c r="D2164" i="6" s="1"/>
  <c r="D2165" i="6" s="1"/>
  <c r="D2166" i="6" s="1"/>
  <c r="D2167" i="6" s="1"/>
  <c r="D2168" i="6" s="1"/>
  <c r="D2169" i="6" s="1"/>
  <c r="D2170" i="6" s="1"/>
  <c r="D2171" i="6" s="1"/>
  <c r="D2172" i="6" s="1"/>
  <c r="D2173" i="6" s="1"/>
  <c r="D2174" i="6" s="1"/>
  <c r="D2175" i="6" s="1"/>
  <c r="D2176" i="6" s="1"/>
  <c r="D2177" i="6" s="1"/>
  <c r="D2178" i="6" s="1"/>
  <c r="D2179" i="6" s="1"/>
  <c r="D2180" i="6" s="1"/>
  <c r="D2181" i="6" s="1"/>
  <c r="D2182" i="6" s="1"/>
  <c r="D2183" i="6" s="1"/>
  <c r="D2184" i="6" s="1"/>
  <c r="D2185" i="6" s="1"/>
  <c r="D2186" i="6" s="1"/>
  <c r="D2187" i="6" s="1"/>
  <c r="D2188" i="6" s="1"/>
  <c r="D2189" i="6" s="1"/>
  <c r="D2190" i="6" s="1"/>
  <c r="D2191" i="6" s="1"/>
  <c r="D2192" i="6" s="1"/>
  <c r="D2193" i="6" s="1"/>
  <c r="D2194" i="6" s="1"/>
  <c r="D2195" i="6" s="1"/>
  <c r="D2196" i="6" s="1"/>
  <c r="D2197" i="6" s="1"/>
  <c r="D2198" i="6" s="1"/>
  <c r="D2199" i="6" s="1"/>
  <c r="D2200" i="6" s="1"/>
  <c r="D2201" i="6" s="1"/>
  <c r="D2202" i="6" s="1"/>
  <c r="D2203" i="6" s="1"/>
  <c r="D2204" i="6" s="1"/>
  <c r="D2205" i="6" s="1"/>
  <c r="D2206" i="6" s="1"/>
  <c r="D2207" i="6" s="1"/>
  <c r="D2208" i="6" s="1"/>
  <c r="D2209" i="6" s="1"/>
  <c r="D2210" i="6" s="1"/>
  <c r="D2211" i="6" s="1"/>
  <c r="D2212" i="6" s="1"/>
  <c r="D2213" i="6" s="1"/>
  <c r="D2214" i="6" s="1"/>
  <c r="D2215" i="6" s="1"/>
  <c r="D2216" i="6" s="1"/>
  <c r="D2217" i="6" s="1"/>
  <c r="D2218" i="6" s="1"/>
  <c r="D2219" i="6" s="1"/>
  <c r="D2220" i="6" s="1"/>
  <c r="D2221" i="6" s="1"/>
  <c r="D2222" i="6" s="1"/>
  <c r="D2223" i="6" s="1"/>
  <c r="D2224" i="6" s="1"/>
  <c r="D2225" i="6" s="1"/>
  <c r="D2226" i="6" s="1"/>
  <c r="D2227" i="6" s="1"/>
  <c r="D2228" i="6" s="1"/>
  <c r="D2229" i="6" s="1"/>
  <c r="D2230" i="6" s="1"/>
  <c r="D2231" i="6" s="1"/>
  <c r="D2232" i="6" s="1"/>
  <c r="D2233" i="6" s="1"/>
  <c r="D2234" i="6" s="1"/>
  <c r="D2235" i="6" s="1"/>
  <c r="D2236" i="6" s="1"/>
  <c r="D2237" i="6" s="1"/>
  <c r="D2238" i="6" s="1"/>
  <c r="D2239" i="6" s="1"/>
  <c r="D2240" i="6" s="1"/>
  <c r="D2241" i="6" s="1"/>
  <c r="D2242" i="6" s="1"/>
  <c r="D2243" i="6" s="1"/>
  <c r="D2244" i="6" s="1"/>
  <c r="D2245" i="6" s="1"/>
  <c r="D2246" i="6" s="1"/>
  <c r="D2247" i="6" s="1"/>
  <c r="D2248" i="6" s="1"/>
  <c r="D2249" i="6" s="1"/>
  <c r="D2250" i="6" s="1"/>
  <c r="D2251" i="6" s="1"/>
  <c r="D2252" i="6" s="1"/>
  <c r="D2253" i="6" s="1"/>
  <c r="D2254" i="6" s="1"/>
  <c r="D2255" i="6" s="1"/>
  <c r="D2256" i="6" s="1"/>
  <c r="D2257" i="6" s="1"/>
  <c r="D2258" i="6" s="1"/>
  <c r="D2259" i="6" s="1"/>
  <c r="D2260" i="6" s="1"/>
  <c r="D2261" i="6" s="1"/>
  <c r="D2262" i="6" s="1"/>
  <c r="D2263" i="6" s="1"/>
  <c r="D2264" i="6" s="1"/>
  <c r="D2265" i="6" s="1"/>
  <c r="D2266" i="6" s="1"/>
  <c r="D2267" i="6" s="1"/>
  <c r="D2268" i="6" s="1"/>
  <c r="D2269" i="6" s="1"/>
  <c r="D2270" i="6" s="1"/>
  <c r="D2271" i="6" s="1"/>
  <c r="D2272" i="6" s="1"/>
  <c r="D2273" i="6" s="1"/>
  <c r="D2274" i="6" s="1"/>
  <c r="D2275" i="6" s="1"/>
  <c r="D2276" i="6" s="1"/>
  <c r="D2277" i="6" s="1"/>
  <c r="D2278" i="6" s="1"/>
  <c r="D2279" i="6" s="1"/>
  <c r="D2280" i="6" s="1"/>
  <c r="D2281" i="6" s="1"/>
  <c r="D2282" i="6" s="1"/>
  <c r="D2283" i="6" s="1"/>
  <c r="D2284" i="6" s="1"/>
  <c r="D2285" i="6" s="1"/>
  <c r="D2286" i="6" s="1"/>
  <c r="D2287" i="6" s="1"/>
  <c r="D2288" i="6" s="1"/>
  <c r="D2289" i="6" s="1"/>
  <c r="D2290" i="6" s="1"/>
  <c r="D2291" i="6" s="1"/>
  <c r="D2292" i="6" s="1"/>
  <c r="D2293" i="6" s="1"/>
  <c r="D2294" i="6" s="1"/>
  <c r="D2295" i="6" s="1"/>
  <c r="D2296" i="6" s="1"/>
  <c r="D2297" i="6" s="1"/>
  <c r="D2298" i="6" s="1"/>
  <c r="D2299" i="6" s="1"/>
  <c r="D2300" i="6" s="1"/>
  <c r="D2301" i="6" s="1"/>
  <c r="D2302" i="6" s="1"/>
  <c r="P446" i="6"/>
  <c r="G446" i="6"/>
</calcChain>
</file>

<file path=xl/sharedStrings.xml><?xml version="1.0" encoding="utf-8"?>
<sst xmlns="http://schemas.openxmlformats.org/spreadsheetml/2006/main" count="902" uniqueCount="540">
  <si>
    <t>gear</t>
  </si>
  <si>
    <t>straights (m) =</t>
  </si>
  <si>
    <t>corners (m) =</t>
  </si>
  <si>
    <t xml:space="preserve">total distance travelled (meters) = </t>
  </si>
  <si>
    <t xml:space="preserve">Track = </t>
  </si>
  <si>
    <t>Motegi (MotoGP)</t>
  </si>
  <si>
    <t xml:space="preserve">Bike = </t>
  </si>
  <si>
    <t>Link =</t>
  </si>
  <si>
    <t>Shock =</t>
  </si>
  <si>
    <t xml:space="preserve">Arm = </t>
  </si>
  <si>
    <t xml:space="preserve">Fork = </t>
  </si>
  <si>
    <t xml:space="preserve">Engine = </t>
  </si>
  <si>
    <t xml:space="preserve">Chassis = </t>
  </si>
  <si>
    <t xml:space="preserve">Fwheel = </t>
  </si>
  <si>
    <t>Rwheel =</t>
  </si>
  <si>
    <t xml:space="preserve">FRIM = </t>
  </si>
  <si>
    <t xml:space="preserve">RRIM = </t>
  </si>
  <si>
    <t>Spec:</t>
  </si>
  <si>
    <t>P4- 15x</t>
  </si>
  <si>
    <t>P4x</t>
  </si>
  <si>
    <t>S4-10 (843km)</t>
  </si>
  <si>
    <t>R3</t>
  </si>
  <si>
    <t>S4</t>
  </si>
  <si>
    <t>S4-00 CE1 (2738km)</t>
  </si>
  <si>
    <t>Other data from 2d log files, possibly useful:</t>
  </si>
  <si>
    <t>Baserate of 2d logger (Hz)</t>
  </si>
  <si>
    <t xml:space="preserve">recordable channels = </t>
  </si>
  <si>
    <t xml:space="preserve">additional channels = </t>
  </si>
  <si>
    <t>Tech 3 Yamaha M1 (2006?)</t>
  </si>
  <si>
    <t>Sector:</t>
  </si>
  <si>
    <t>Situation:</t>
  </si>
  <si>
    <t>Dynamic State of M'cycle:</t>
  </si>
  <si>
    <t>Sector Length (m):</t>
  </si>
  <si>
    <t>Dynamic State of Rider:</t>
  </si>
  <si>
    <t>lap</t>
  </si>
  <si>
    <t>5,38,81</t>
  </si>
  <si>
    <t>1,57,06</t>
  </si>
  <si>
    <t>1,55,50</t>
  </si>
  <si>
    <t>1,54,23</t>
  </si>
  <si>
    <t>1,53,55</t>
  </si>
  <si>
    <t>1,53,41</t>
  </si>
  <si>
    <t>1,52,64</t>
  </si>
  <si>
    <t>1,54,46</t>
  </si>
  <si>
    <t>1,53,78</t>
  </si>
  <si>
    <t>1,51,97</t>
  </si>
  <si>
    <t>1,51,35</t>
  </si>
  <si>
    <t>1,51.17</t>
  </si>
  <si>
    <t>1,50,80</t>
  </si>
  <si>
    <t>1,50,78</t>
  </si>
  <si>
    <t>1,51,13</t>
  </si>
  <si>
    <t>1,51,00</t>
  </si>
  <si>
    <t>1,50,71</t>
  </si>
  <si>
    <t>2d measured lap time (minutes)</t>
  </si>
  <si>
    <t>laptime in seconds</t>
  </si>
  <si>
    <t>Fastest Lap</t>
  </si>
  <si>
    <t>Average lap =</t>
  </si>
  <si>
    <t>1min 52.72 s</t>
  </si>
  <si>
    <t>Secs</t>
  </si>
  <si>
    <t>right corner entry</t>
  </si>
  <si>
    <t>mph</t>
  </si>
  <si>
    <t>m/s</t>
  </si>
  <si>
    <t>Average Speed :</t>
  </si>
  <si>
    <t>Fastest Lap (s):</t>
  </si>
  <si>
    <t>right corner exit</t>
  </si>
  <si>
    <t>transitional &gt; steady</t>
  </si>
  <si>
    <t>left corner entry</t>
  </si>
  <si>
    <t>trans &gt; steady</t>
  </si>
  <si>
    <t xml:space="preserve">left of centreline of bike </t>
  </si>
  <si>
    <t>left corner exit</t>
  </si>
  <si>
    <t>steady &gt; trans &gt; accelerating</t>
  </si>
  <si>
    <t>left of centreline of bike</t>
  </si>
  <si>
    <t>accelerating</t>
  </si>
  <si>
    <t>left corner</t>
  </si>
  <si>
    <t>left of centreline, forward</t>
  </si>
  <si>
    <t>trans &gt; steady &gt; accelerating</t>
  </si>
  <si>
    <t>right of centreline</t>
  </si>
  <si>
    <t>right of centreline, forward</t>
  </si>
  <si>
    <t xml:space="preserve">right corner </t>
  </si>
  <si>
    <t>steady</t>
  </si>
  <si>
    <t>steady &gt; accelerating</t>
  </si>
  <si>
    <t>right of centreline of bike</t>
  </si>
  <si>
    <t xml:space="preserve">left corner </t>
  </si>
  <si>
    <t>left of centreline</t>
  </si>
  <si>
    <t>right corner</t>
  </si>
  <si>
    <t>right corner exit onto start/finish straight</t>
  </si>
  <si>
    <t xml:space="preserve">total distance (m)  = </t>
  </si>
  <si>
    <t>Corner Radius (m):</t>
  </si>
  <si>
    <t>max v^2 based on max lean angle (64deg)</t>
  </si>
  <si>
    <t>max v based on 64 lean angle (m/s)</t>
  </si>
  <si>
    <r>
      <t>friction co-efficient (</t>
    </r>
    <r>
      <rPr>
        <u/>
        <sz val="11"/>
        <color theme="1"/>
        <rFont val="Calibri"/>
        <family val="2"/>
      </rPr>
      <t>µ</t>
    </r>
    <r>
      <rPr>
        <u/>
        <sz val="9.35"/>
        <color theme="1"/>
        <rFont val="Calibri"/>
        <family val="2"/>
      </rPr>
      <t>)</t>
    </r>
  </si>
  <si>
    <r>
      <t>theoretical vmax (m/s) = sqrt(</t>
    </r>
    <r>
      <rPr>
        <u/>
        <sz val="11"/>
        <color theme="1"/>
        <rFont val="Calibri"/>
        <family val="2"/>
      </rPr>
      <t>µrg)</t>
    </r>
  </si>
  <si>
    <t>Frontal Area of bike (m^2) =</t>
  </si>
  <si>
    <t xml:space="preserve">area of rider (m^2) = </t>
  </si>
  <si>
    <t xml:space="preserve">total area (m^2) = </t>
  </si>
  <si>
    <t xml:space="preserve">Drag Force Fd (N) = </t>
  </si>
  <si>
    <t xml:space="preserve">density of air (kg/m^3) = </t>
  </si>
  <si>
    <t xml:space="preserve">Drag coefficient Cd = </t>
  </si>
  <si>
    <t>(first corner, r = 60.41m)</t>
  </si>
  <si>
    <t xml:space="preserve">Driving Force S (N) = </t>
  </si>
  <si>
    <t>as above, constant vmax</t>
  </si>
  <si>
    <t>in equilibrium, S-Fd = 0</t>
  </si>
  <si>
    <t xml:space="preserve">x cog rider and bike,  Bp,  (m)  = </t>
  </si>
  <si>
    <t>mass bike (kg)</t>
  </si>
  <si>
    <t>total mass (kg)</t>
  </si>
  <si>
    <t>mass rider (kg)</t>
  </si>
  <si>
    <t xml:space="preserve">wheelbase p  (m) = </t>
  </si>
  <si>
    <t>Drive Train</t>
  </si>
  <si>
    <t>Primary Reduction System:</t>
  </si>
  <si>
    <t>Type</t>
  </si>
  <si>
    <t>Gear</t>
  </si>
  <si>
    <t>Clutch Type</t>
  </si>
  <si>
    <t>Transmissison:</t>
  </si>
  <si>
    <t>Wet, multi disc</t>
  </si>
  <si>
    <t>6 speed, constant mesh, return shift</t>
  </si>
  <si>
    <t>Gear Ratios:</t>
  </si>
  <si>
    <t>1st</t>
  </si>
  <si>
    <t>2nd</t>
  </si>
  <si>
    <t>3rd</t>
  </si>
  <si>
    <t>4th</t>
  </si>
  <si>
    <t>5th</t>
  </si>
  <si>
    <t>6th</t>
  </si>
  <si>
    <t>Final Drive System:</t>
  </si>
  <si>
    <t>Chain Drive</t>
  </si>
  <si>
    <t>Overall Drive Ratio</t>
  </si>
  <si>
    <t>(@ top gear)</t>
  </si>
  <si>
    <t>1st gear</t>
  </si>
  <si>
    <t>2nd gear</t>
  </si>
  <si>
    <t>3rd gear</t>
  </si>
  <si>
    <t>4th gear</t>
  </si>
  <si>
    <t>5th gear</t>
  </si>
  <si>
    <t>6th gear</t>
  </si>
  <si>
    <t>at 14k rpm</t>
  </si>
  <si>
    <t>at 11.5k rpm</t>
  </si>
  <si>
    <t>Top Speed (est)</t>
  </si>
  <si>
    <t>kph</t>
  </si>
  <si>
    <t>power in watts</t>
  </si>
  <si>
    <t>Max horsepower (kw)</t>
  </si>
  <si>
    <t>Max torque (Nm)</t>
  </si>
  <si>
    <t>driving force, s</t>
  </si>
  <si>
    <t>s = power/velocity</t>
  </si>
  <si>
    <t>n</t>
  </si>
  <si>
    <t>equals</t>
  </si>
  <si>
    <t>Primary Reduction Ratio</t>
  </si>
  <si>
    <t>Final Reduction Ratio</t>
  </si>
  <si>
    <t>velocity (m/s)</t>
  </si>
  <si>
    <t xml:space="preserve"> </t>
  </si>
  <si>
    <t>Primary</t>
  </si>
  <si>
    <t>RPM</t>
  </si>
  <si>
    <t>Ratios</t>
  </si>
  <si>
    <t>speeds</t>
  </si>
  <si>
    <t>revs</t>
  </si>
  <si>
    <t>falls</t>
  </si>
  <si>
    <t>inverse</t>
  </si>
  <si>
    <t>inverse ratio</t>
  </si>
  <si>
    <t>right corner 1</t>
  </si>
  <si>
    <t>straight 2</t>
  </si>
  <si>
    <t>distance (m)</t>
  </si>
  <si>
    <t>0-296</t>
  </si>
  <si>
    <t>296-524</t>
  </si>
  <si>
    <t>Torque (Nm)</t>
  </si>
  <si>
    <t>Power (HP)</t>
  </si>
  <si>
    <t>Power (kw)</t>
  </si>
  <si>
    <t xml:space="preserve"> 1st Gear</t>
  </si>
  <si>
    <t>2nd Gear</t>
  </si>
  <si>
    <t>3rd Gear</t>
  </si>
  <si>
    <t>4th Gear</t>
  </si>
  <si>
    <t>5th Gear</t>
  </si>
  <si>
    <t>6th Gear</t>
  </si>
  <si>
    <t>Max Theoretical Speed (Kph) =</t>
  </si>
  <si>
    <t>Max theoretical Speed( Mph) =</t>
  </si>
  <si>
    <t>Actual Max Speed kph =</t>
  </si>
  <si>
    <t>v=243kph, 67.5 (m/s)</t>
  </si>
  <si>
    <t>(video, rafi superbike)</t>
  </si>
  <si>
    <t>R Wheel Diameter inc. (180/55/17) tyre (m)</t>
  </si>
  <si>
    <t>Kawasaki ZX6R 636cc C1 2005</t>
  </si>
  <si>
    <t>Actual Max Speed Mph =</t>
  </si>
  <si>
    <t>Differences due to opposing forces eg. aero drag, rolling resistance, friction, chain slack etc. or tyre wear</t>
  </si>
  <si>
    <t>Inverse</t>
  </si>
  <si>
    <t>Final</t>
  </si>
  <si>
    <t xml:space="preserve">Actual Dyno Graph produced 05/03/2020 @ UWTSD for Kawasaki ZX6R 636cc C1 2005 </t>
  </si>
  <si>
    <t>Image Taken from Kawasaki Motorcycle Service Manual</t>
  </si>
  <si>
    <t>1st Gear</t>
  </si>
  <si>
    <t>Driving Force (N)</t>
  </si>
  <si>
    <t xml:space="preserve">Max Driving Force (N) = </t>
  </si>
  <si>
    <t>Mean Average Driving Force (N) =</t>
  </si>
  <si>
    <t>ROAD SPEEDS (Kph)         * *kph x 0.6214 = mph**</t>
  </si>
  <si>
    <t>Delta Driving Force / Delta Speed (DY/DX)</t>
  </si>
  <si>
    <t>rpm</t>
  </si>
  <si>
    <t>Section</t>
  </si>
  <si>
    <t>Track Distance (m)</t>
  </si>
  <si>
    <t>V.Vel (M/s)</t>
  </si>
  <si>
    <t>Time (s)</t>
  </si>
  <si>
    <t>Acceleration (m/s)</t>
  </si>
  <si>
    <t>Lean Angle</t>
  </si>
  <si>
    <t>Lean Angle (deg)</t>
  </si>
  <si>
    <t>Wheelie LTD Accel.</t>
  </si>
  <si>
    <t>Traction LTD Accel.</t>
  </si>
  <si>
    <t>525-677</t>
  </si>
  <si>
    <t>678-947</t>
  </si>
  <si>
    <t>948-1188</t>
  </si>
  <si>
    <t>1189-1455</t>
  </si>
  <si>
    <t>1456-1664</t>
  </si>
  <si>
    <t>1665-1900</t>
  </si>
  <si>
    <t>1901-1961</t>
  </si>
  <si>
    <t>1962-2121</t>
  </si>
  <si>
    <t>2122-2302</t>
  </si>
  <si>
    <t>2304-237</t>
  </si>
  <si>
    <t>2374-2564</t>
  </si>
  <si>
    <t>2565-2639</t>
  </si>
  <si>
    <t>2640-2764</t>
  </si>
  <si>
    <t>2765-2866</t>
  </si>
  <si>
    <t>2867-3009</t>
  </si>
  <si>
    <t>3010-3096</t>
  </si>
  <si>
    <t>3097-3254</t>
  </si>
  <si>
    <t>3255-3441</t>
  </si>
  <si>
    <t>3442-3572</t>
  </si>
  <si>
    <t>3573-3995</t>
  </si>
  <si>
    <t>3996-4264</t>
  </si>
  <si>
    <t>4265-4336</t>
  </si>
  <si>
    <t>4336-4434</t>
  </si>
  <si>
    <t>4435-4555</t>
  </si>
  <si>
    <t>4556-4643</t>
  </si>
  <si>
    <t>4644-4702</t>
  </si>
  <si>
    <t>Action</t>
  </si>
  <si>
    <t>Acceleration</t>
  </si>
  <si>
    <t>Braking</t>
  </si>
  <si>
    <t>RH Corner</t>
  </si>
  <si>
    <t>RH Corner (1)</t>
  </si>
  <si>
    <t>LH Corner (2+3)</t>
  </si>
  <si>
    <t>RH Corner (4)</t>
  </si>
  <si>
    <t>RH Corner (5)</t>
  </si>
  <si>
    <t>LH Corner (6)</t>
  </si>
  <si>
    <t>LH Corner (8)</t>
  </si>
  <si>
    <t>RH Corner (9)</t>
  </si>
  <si>
    <t>RH Corner (10)</t>
  </si>
  <si>
    <t xml:space="preserve">LH Corner </t>
  </si>
  <si>
    <t>RH Corner (11)</t>
  </si>
  <si>
    <t>Entry Velocity (Kph)</t>
  </si>
  <si>
    <t>Exit Velocity (Kph)</t>
  </si>
  <si>
    <t>Aero Drag Force (N)</t>
  </si>
  <si>
    <t xml:space="preserve">Rolling Resistance </t>
  </si>
  <si>
    <t>NET Driving Force (N)</t>
  </si>
  <si>
    <t>Total Time (s)</t>
  </si>
  <si>
    <t>Time Taken for Section(s)</t>
  </si>
  <si>
    <t>Running Time</t>
  </si>
  <si>
    <t>4703  - Lap End</t>
  </si>
  <si>
    <t>Tech 3 Yamaha</t>
  </si>
  <si>
    <t>Data From 2D</t>
  </si>
  <si>
    <t>Kawasaki Zx6r 636 2005 Simulated Lap</t>
  </si>
  <si>
    <t>Ninja ZX6R 636 2005    Formulas and Calculations</t>
  </si>
  <si>
    <t>Description:</t>
  </si>
  <si>
    <t>Resistant Force Caused by Road Slope</t>
  </si>
  <si>
    <t>Symbol Used</t>
  </si>
  <si>
    <t>Units</t>
  </si>
  <si>
    <t>Formula</t>
  </si>
  <si>
    <t>Fp</t>
  </si>
  <si>
    <t>N</t>
  </si>
  <si>
    <t>Resistive Forces:</t>
  </si>
  <si>
    <t>equals =</t>
  </si>
  <si>
    <r>
      <t>mg(Sin</t>
    </r>
    <r>
      <rPr>
        <sz val="11"/>
        <color theme="1"/>
        <rFont val="Calibri"/>
        <family val="2"/>
      </rPr>
      <t>α)</t>
    </r>
  </si>
  <si>
    <t>Aerodynamic Drag</t>
  </si>
  <si>
    <r>
      <t>F</t>
    </r>
    <r>
      <rPr>
        <sz val="8"/>
        <color theme="1"/>
        <rFont val="Calibri"/>
        <family val="2"/>
        <scheme val="minor"/>
      </rPr>
      <t>D</t>
    </r>
  </si>
  <si>
    <r>
      <t>0.5</t>
    </r>
    <r>
      <rPr>
        <sz val="11"/>
        <color theme="1"/>
        <rFont val="Calibri"/>
        <family val="2"/>
      </rPr>
      <t>ρ.</t>
    </r>
    <r>
      <rPr>
        <sz val="12"/>
        <color theme="1"/>
        <rFont val="Calibri"/>
        <family val="2"/>
      </rPr>
      <t>C</t>
    </r>
    <r>
      <rPr>
        <sz val="8"/>
        <color theme="1"/>
        <rFont val="Calibri"/>
        <family val="2"/>
      </rPr>
      <t>D</t>
    </r>
    <r>
      <rPr>
        <sz val="10"/>
        <color theme="1"/>
        <rFont val="Calibri"/>
        <family val="2"/>
      </rPr>
      <t>.A.V^2</t>
    </r>
  </si>
  <si>
    <t>Aerodynamic Lift</t>
  </si>
  <si>
    <t>Fl</t>
  </si>
  <si>
    <t xml:space="preserve">equals = </t>
  </si>
  <si>
    <t>0.5ρ.Cl.A.V^2</t>
  </si>
  <si>
    <t>Rolling Resistance</t>
  </si>
  <si>
    <t>Fw</t>
  </si>
  <si>
    <t>0.02mg</t>
  </si>
  <si>
    <t>S</t>
  </si>
  <si>
    <r>
      <t>F</t>
    </r>
    <r>
      <rPr>
        <sz val="8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+Fw</t>
    </r>
  </si>
  <si>
    <t>Equilibrium:</t>
  </si>
  <si>
    <t xml:space="preserve">horizontal forces </t>
  </si>
  <si>
    <r>
      <t>s-F</t>
    </r>
    <r>
      <rPr>
        <sz val="8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= 0</t>
    </r>
  </si>
  <si>
    <t>vertical forces</t>
  </si>
  <si>
    <t>mg-Nr-Nf = 0</t>
  </si>
  <si>
    <t>moments around cog</t>
  </si>
  <si>
    <t>Wheel Loads:</t>
  </si>
  <si>
    <t>Dynamic  Front</t>
  </si>
  <si>
    <t>Nf</t>
  </si>
  <si>
    <t>mg(b/p) - S(h/p)</t>
  </si>
  <si>
    <t>Dynamic Rear</t>
  </si>
  <si>
    <t>Nr</t>
  </si>
  <si>
    <t>mg((p-b)/p) + S(h/p)</t>
  </si>
  <si>
    <t>Static Load Front</t>
  </si>
  <si>
    <t>Nsf</t>
  </si>
  <si>
    <t>mg(b/p)</t>
  </si>
  <si>
    <t>Static Load Rear</t>
  </si>
  <si>
    <t>Nsr</t>
  </si>
  <si>
    <t>mg((p-b)/p)</t>
  </si>
  <si>
    <t>Load Transfer</t>
  </si>
  <si>
    <t>Ntr</t>
  </si>
  <si>
    <t>S(h/p)</t>
  </si>
  <si>
    <t>Load Transfer Angle</t>
  </si>
  <si>
    <t>τ</t>
  </si>
  <si>
    <t>arctan(h/p)</t>
  </si>
  <si>
    <t>tan^-1(h/p)</t>
  </si>
  <si>
    <t>Wheeling Limit:</t>
  </si>
  <si>
    <t>FD(h/p)+Fl(b/p) = mg (b/p)</t>
  </si>
  <si>
    <t>SH-NrB+Nf(P-B) = 0</t>
  </si>
  <si>
    <t>Vmax Wheeling Limit</t>
  </si>
  <si>
    <t xml:space="preserve"> V =</t>
  </si>
  <si>
    <r>
      <t>Sqrt ((mg/0.5</t>
    </r>
    <r>
      <rPr>
        <sz val="11"/>
        <color theme="1"/>
        <rFont val="Calibri"/>
        <family val="2"/>
      </rPr>
      <t>ρ.C</t>
    </r>
    <r>
      <rPr>
        <sz val="8"/>
        <color theme="1"/>
        <rFont val="Calibri"/>
        <family val="2"/>
      </rPr>
      <t>D.</t>
    </r>
    <r>
      <rPr>
        <sz val="12"/>
        <color theme="1"/>
        <rFont val="Calibri"/>
        <family val="2"/>
      </rPr>
      <t>A.(h/p) + 0.5ρ</t>
    </r>
    <r>
      <rPr>
        <sz val="11"/>
        <color theme="1"/>
        <rFont val="Calibri"/>
        <family val="2"/>
        <scheme val="minor"/>
      </rPr>
      <t>.Cl.A(b/p))) * b/p</t>
    </r>
  </si>
  <si>
    <t>Acceleration:</t>
  </si>
  <si>
    <t>S* = FD + m* . X''</t>
  </si>
  <si>
    <r>
      <t>S* = T (</t>
    </r>
    <r>
      <rPr>
        <sz val="11"/>
        <color theme="1"/>
        <rFont val="Calibri"/>
        <family val="2"/>
      </rPr>
      <t>Ѡm/V)</t>
    </r>
  </si>
  <si>
    <t xml:space="preserve">x'' = </t>
  </si>
  <si>
    <t>T =</t>
  </si>
  <si>
    <t>engine torque</t>
  </si>
  <si>
    <t xml:space="preserve">(Ѡm/V) = </t>
  </si>
  <si>
    <t>ratio between engine speed and forward Velocity</t>
  </si>
  <si>
    <t>2nd derivation of delta  time / delta distance</t>
  </si>
  <si>
    <t>Equivalent Mass:</t>
  </si>
  <si>
    <r>
      <t>m* = m+Iwr.</t>
    </r>
    <r>
      <rPr>
        <sz val="11"/>
        <color theme="1"/>
        <rFont val="Calibri"/>
        <family val="2"/>
      </rPr>
      <t>τ^2r+Iwf.τ^2</t>
    </r>
    <r>
      <rPr>
        <sz val="11"/>
        <color theme="1"/>
        <rFont val="Calibri"/>
        <family val="2"/>
        <scheme val="minor"/>
      </rPr>
      <t>f+Iwm.</t>
    </r>
    <r>
      <rPr>
        <sz val="11"/>
        <color theme="1"/>
        <rFont val="Calibri"/>
        <family val="2"/>
      </rPr>
      <t>τ^2m+Iwp.τ</t>
    </r>
    <r>
      <rPr>
        <sz val="11"/>
        <color theme="1"/>
        <rFont val="Calibri"/>
        <family val="2"/>
        <scheme val="minor"/>
      </rPr>
      <t>^2p+Iws.</t>
    </r>
    <r>
      <rPr>
        <sz val="11"/>
        <color theme="1"/>
        <rFont val="Calibri"/>
        <family val="2"/>
      </rPr>
      <t>τ^2s</t>
    </r>
  </si>
  <si>
    <t xml:space="preserve">Tr = </t>
  </si>
  <si>
    <t>Ѡr/V = 1/Rr</t>
  </si>
  <si>
    <t xml:space="preserve">Tf = </t>
  </si>
  <si>
    <t>Ѡf/V = 1/Rf</t>
  </si>
  <si>
    <t xml:space="preserve">Ts = </t>
  </si>
  <si>
    <t>Tp =</t>
  </si>
  <si>
    <t>Ѡp/V = (Ѡp/Ѡs) (Ѡs/Ѡr) (Ѡr/V) = (Tp,s)(Ts,r )(1/Rr)</t>
  </si>
  <si>
    <t>Ѡs/V = (Ѡs/Ѡr) (Ѡr/V) = (Ts,r)(1/Rr)</t>
  </si>
  <si>
    <t>Note: drive sprocket keyed on secondary shaft</t>
  </si>
  <si>
    <t xml:space="preserve">Tm = </t>
  </si>
  <si>
    <t>Ѡm/V = (Ѡm/Ѡp)(Ѡp/Ѡs)(Ѡs/Ѡr)(Ѡr/V) = (Tm,p)(Tp,s)(Ts,r)(1/Rr)</t>
  </si>
  <si>
    <t xml:space="preserve">Max Acceleration </t>
  </si>
  <si>
    <t>m*x''</t>
  </si>
  <si>
    <r>
      <t>(Pmax/x') - 0.5.CD.A.</t>
    </r>
    <r>
      <rPr>
        <sz val="11"/>
        <color theme="1"/>
        <rFont val="Calibri"/>
        <family val="2"/>
      </rPr>
      <t>ρ.x'^2</t>
    </r>
  </si>
  <si>
    <t>Pmax =</t>
  </si>
  <si>
    <t>Max power of engine</t>
  </si>
  <si>
    <t>S = mx'' + Fd</t>
  </si>
  <si>
    <t>Traction LTD Acceleration:</t>
  </si>
  <si>
    <r>
      <t xml:space="preserve">S </t>
    </r>
    <r>
      <rPr>
        <sz val="11"/>
        <color theme="1"/>
        <rFont val="Calibri"/>
        <family val="2"/>
      </rPr>
      <t>≤ µp.Nr</t>
    </r>
  </si>
  <si>
    <t>Nr = mg ((p-b)/p) + S(h/p)</t>
  </si>
  <si>
    <t>x''</t>
  </si>
  <si>
    <t xml:space="preserve">Max Accel. occurs when Fd = 0. </t>
  </si>
  <si>
    <t xml:space="preserve">due to a portion of the driving force being equated to the resistance force </t>
  </si>
  <si>
    <t>and cannot be used to accelerate</t>
  </si>
  <si>
    <r>
      <t xml:space="preserve">x'' </t>
    </r>
    <r>
      <rPr>
        <sz val="11"/>
        <color theme="1"/>
        <rFont val="Calibri"/>
        <family val="2"/>
      </rPr>
      <t>≤</t>
    </r>
  </si>
  <si>
    <t>(µp.g.((p-b)/p)/(1-µp(h/p))) - (Fd/m)</t>
  </si>
  <si>
    <t>Wheeling LTD Acceleration:</t>
  </si>
  <si>
    <t>Limiting conditions when front wheel load = 0, i.e wheelie</t>
  </si>
  <si>
    <t xml:space="preserve">Nf = </t>
  </si>
  <si>
    <t>g.m(b/p) - S(h/p) = 0</t>
  </si>
  <si>
    <t>g(b/h) - (Fd/m)</t>
  </si>
  <si>
    <t>increasing with velocity</t>
  </si>
  <si>
    <t>Wheelie LTD Accel. = Traction LTD Accel. When traction co-efficient is;</t>
  </si>
  <si>
    <t>µp = (b/h)</t>
  </si>
  <si>
    <t>Acceleration = (x''/g) = (b/h)</t>
  </si>
  <si>
    <t xml:space="preserve">As V increases, acceleration under ltd friction decreases, </t>
  </si>
  <si>
    <t xml:space="preserve">the acceleration at which the wheel lifts decreases. This is due to drag also </t>
  </si>
  <si>
    <t>if greater than b/h : cannot achieve max acceleration due to wheelie</t>
  </si>
  <si>
    <t>if lesser than b/h : rear will slip first before the front begins to lift</t>
  </si>
  <si>
    <t>solution is to limit the torque applied.</t>
  </si>
  <si>
    <t>F= ma</t>
  </si>
  <si>
    <t>Acceleration a = f/m</t>
  </si>
  <si>
    <t>Values</t>
  </si>
  <si>
    <t>mass rider</t>
  </si>
  <si>
    <t xml:space="preserve">density of air </t>
  </si>
  <si>
    <t>ρ</t>
  </si>
  <si>
    <t>Symbol</t>
  </si>
  <si>
    <t>Coefficient of drag</t>
  </si>
  <si>
    <r>
      <t>C</t>
    </r>
    <r>
      <rPr>
        <sz val="8"/>
        <color theme="1"/>
        <rFont val="Calibri"/>
        <family val="2"/>
        <scheme val="minor"/>
      </rPr>
      <t>D</t>
    </r>
  </si>
  <si>
    <t>Frontal Area Bike</t>
  </si>
  <si>
    <t>Frontal Area Rider</t>
  </si>
  <si>
    <t>Forward Velocity</t>
  </si>
  <si>
    <t>V</t>
  </si>
  <si>
    <t>Coefficient of Lift</t>
  </si>
  <si>
    <t>Cl</t>
  </si>
  <si>
    <t>gravity</t>
  </si>
  <si>
    <t>g</t>
  </si>
  <si>
    <t>Driving Force</t>
  </si>
  <si>
    <t>Dynamic Front</t>
  </si>
  <si>
    <t>Load transfer</t>
  </si>
  <si>
    <t>Load transfer angle</t>
  </si>
  <si>
    <t>deg.</t>
  </si>
  <si>
    <t>b</t>
  </si>
  <si>
    <t>rear wheel to cog (meter)</t>
  </si>
  <si>
    <t>p</t>
  </si>
  <si>
    <t>height of cog (meter)</t>
  </si>
  <si>
    <t>h</t>
  </si>
  <si>
    <t>Pmax</t>
  </si>
  <si>
    <t>Max Engine Power (kw)</t>
  </si>
  <si>
    <t>coefficient of traction (friction)</t>
  </si>
  <si>
    <t>µ</t>
  </si>
  <si>
    <t>calculated from tech 3 data</t>
  </si>
  <si>
    <t>@ 14k RPM</t>
  </si>
  <si>
    <t>Ar</t>
  </si>
  <si>
    <t>Ab</t>
  </si>
  <si>
    <t>Total Area = 0.33 + 0.14 = 0.47</t>
  </si>
  <si>
    <t>Curb Mass Front</t>
  </si>
  <si>
    <t>kg</t>
  </si>
  <si>
    <t>Curb Mass Rear</t>
  </si>
  <si>
    <t>manual</t>
  </si>
  <si>
    <t>Total Mass Bike</t>
  </si>
  <si>
    <t>Kg</t>
  </si>
  <si>
    <t>calculated</t>
  </si>
  <si>
    <t>mass bike (curb)</t>
  </si>
  <si>
    <t>kg/m^3</t>
  </si>
  <si>
    <t>vittore's</t>
  </si>
  <si>
    <t>calculated in solidworks</t>
  </si>
  <si>
    <t>wheelbase (meter)</t>
  </si>
  <si>
    <t>(approx. seat height)</t>
  </si>
  <si>
    <t>Max Torque (Nm)</t>
  </si>
  <si>
    <t>T</t>
  </si>
  <si>
    <t>@ 11.5k rpm</t>
  </si>
  <si>
    <t>at top speed</t>
  </si>
  <si>
    <t>negligible for purpose</t>
  </si>
  <si>
    <t>mg</t>
  </si>
  <si>
    <t>total mass*gravity</t>
  </si>
  <si>
    <t>Enter in G11 for corresponding value</t>
  </si>
  <si>
    <t>Prediction</t>
  </si>
  <si>
    <r>
      <t>Change</t>
    </r>
    <r>
      <rPr>
        <sz val="11"/>
        <color theme="9" tint="0.39997558519241921"/>
        <rFont val="Calibri"/>
        <family val="2"/>
        <scheme val="minor"/>
      </rPr>
      <t xml:space="preserve"> Corresponding</t>
    </r>
  </si>
  <si>
    <t>Calculated from Dyno</t>
  </si>
  <si>
    <t xml:space="preserve">Maximum Driving Force </t>
  </si>
  <si>
    <t>Calculated from theory</t>
  </si>
  <si>
    <r>
      <rPr>
        <sz val="11"/>
        <color theme="9"/>
        <rFont val="Calibri"/>
        <family val="2"/>
        <scheme val="minor"/>
      </rPr>
      <t xml:space="preserve">Values </t>
    </r>
    <r>
      <rPr>
        <sz val="11"/>
        <color rgb="FFFF0000"/>
        <rFont val="Calibri"/>
        <family val="2"/>
        <scheme val="minor"/>
      </rPr>
      <t xml:space="preserve">For </t>
    </r>
  </si>
  <si>
    <t xml:space="preserve">forward velocity = </t>
  </si>
  <si>
    <t>power / force</t>
  </si>
  <si>
    <t>rear = 195/60/17 or 200/70</t>
  </si>
  <si>
    <t>rear = dunlop , front = dunlop bb04</t>
  </si>
  <si>
    <t>Sections Split into Accelerating and Braking</t>
  </si>
  <si>
    <t>Corners Assumed to Have Constant Acceleration</t>
  </si>
  <si>
    <t xml:space="preserve"> Theory Vmax (kph)</t>
  </si>
  <si>
    <t>See Table</t>
  </si>
  <si>
    <t xml:space="preserve">                                                                                                6th</t>
  </si>
  <si>
    <t>Average Driving Force Calculated</t>
  </si>
  <si>
    <t>Lap Simulation - Insert Corresponding Data From 'Zx6r Power Map + Gearing' and enter values produced in 'Zx6r Predicted Values for Analysis</t>
  </si>
  <si>
    <t>Corners Calculated From Tech 3 Yamaha 2D Data -   Note: Vmax set based on max possible lean of angle gp bike at 64 degrees</t>
  </si>
  <si>
    <t>ROAD SPEEDS (m/s)         * *kph x 0.278* = m/s**</t>
  </si>
  <si>
    <t xml:space="preserve">Engine                </t>
  </si>
  <si>
    <t xml:space="preserve">  Acceleration (m/s)  =  Driving Force / Reduced Mass</t>
  </si>
  <si>
    <t>Wheelie ltd accel.        (m/s)</t>
  </si>
  <si>
    <t>S* = Fd + m*x''</t>
  </si>
  <si>
    <r>
      <t>S* = T (</t>
    </r>
    <r>
      <rPr>
        <sz val="14"/>
        <color theme="1"/>
        <rFont val="Calibri"/>
        <family val="2"/>
      </rPr>
      <t>Ѡm/V)</t>
    </r>
  </si>
  <si>
    <t>Equivalent Driving Force (n)</t>
  </si>
  <si>
    <r>
      <t>m*=m+I</t>
    </r>
    <r>
      <rPr>
        <sz val="14"/>
        <color theme="1"/>
        <rFont val="Calibri"/>
        <family val="2"/>
      </rPr>
      <t>ѡr.T^2r+Iѡf.T^2f+Iѡm.T^2m+Iѡp.T^2p+Iѡs.T^2s</t>
    </r>
  </si>
  <si>
    <t>Equivalent Mass m*</t>
  </si>
  <si>
    <t>Total Mass (Bike + Rider)</t>
  </si>
  <si>
    <t>Front wheel radius 17inch + 120/55 tyre</t>
  </si>
  <si>
    <t>17 inch = 431.8 mm tyre tread height= 2 x(180x0.55)= 198mm</t>
  </si>
  <si>
    <t>m</t>
  </si>
  <si>
    <t xml:space="preserve"> 1st</t>
  </si>
  <si>
    <t>Max (m/s)  =</t>
  </si>
  <si>
    <t>Rear Tyre = 180/55/17</t>
  </si>
  <si>
    <t>Front Tyre = 120/65/17</t>
  </si>
  <si>
    <t>120*0.65 =</t>
  </si>
  <si>
    <t>180 * 0.55 =</t>
  </si>
  <si>
    <t>mm</t>
  </si>
  <si>
    <t>tread depth (each side)</t>
  </si>
  <si>
    <t>x2=</t>
  </si>
  <si>
    <t>17 inch =</t>
  </si>
  <si>
    <t>Diameter (wheel + tyre Included) =</t>
  </si>
  <si>
    <t>radius front (r+t)=</t>
  </si>
  <si>
    <t>radius back (r+t)=</t>
  </si>
  <si>
    <t>Radians / second             (rpm to rad/s)</t>
  </si>
  <si>
    <t>Rear Wheel Radius</t>
  </si>
  <si>
    <t>Front Wheel Inertia</t>
  </si>
  <si>
    <t>Rear Wheel Inertia</t>
  </si>
  <si>
    <t>Engine Inertia</t>
  </si>
  <si>
    <t>Prrimary Shaft Inertia</t>
  </si>
  <si>
    <t>Secondary Shaft Inertia</t>
  </si>
  <si>
    <t>Trans. Ratio Driving - Wheel Sprockets</t>
  </si>
  <si>
    <t>Trans. Ratio Primary-Secondary Gear Shafts</t>
  </si>
  <si>
    <t>Trans. Ratio for Engine - Primary Shafts</t>
  </si>
  <si>
    <t>Rad/s</t>
  </si>
  <si>
    <t>Max (n)</t>
  </si>
  <si>
    <t>Mean (n)</t>
  </si>
  <si>
    <r>
      <t>Equivalent Driving Force (N)   S*=T(</t>
    </r>
    <r>
      <rPr>
        <b/>
        <sz val="11"/>
        <color theme="1"/>
        <rFont val="Calibri"/>
        <family val="2"/>
      </rPr>
      <t>Ѡ</t>
    </r>
    <r>
      <rPr>
        <b/>
        <sz val="9.9"/>
        <color theme="1"/>
        <rFont val="Calibri"/>
        <family val="2"/>
      </rPr>
      <t>m/V)</t>
    </r>
  </si>
  <si>
    <t>Equivalent Acceleration f=ma,  a= equivalent driving force/mass (m/s)</t>
  </si>
  <si>
    <t>kw</t>
  </si>
  <si>
    <t>Power at wheel required for top speed</t>
  </si>
  <si>
    <t>Ratio Between Engine Speed (rad/s) and Forward Velocity (m/s)</t>
  </si>
  <si>
    <t>LOG Equivalent Acceleration f=ma,  a= equivalent driving force/mass (m/s)</t>
  </si>
  <si>
    <t>Reduced Mass</t>
  </si>
  <si>
    <t>Aerodynamic Drag Fd (N) Dependant on Velocity</t>
  </si>
  <si>
    <t>Tr = Wr/V = 1/Rr</t>
  </si>
  <si>
    <t>Rpm</t>
  </si>
  <si>
    <t>Angular Velocity Rear Wheel  Wr (m/s)</t>
  </si>
  <si>
    <t>Dynamic Load Front Wheel Nf (N)   Nf = mg(b/p) - S(h/p)</t>
  </si>
  <si>
    <t>Dynamic Load Rear Wheel Nr (N)  Nr = mg ((p-b)/p) + S(h/p)</t>
  </si>
  <si>
    <t>Acceleration (m/s) of Dynamic Load Front Wheel given 45% weight distribution</t>
  </si>
  <si>
    <t>Tr=1/Rr</t>
  </si>
  <si>
    <t>Tf = 1/Rf</t>
  </si>
  <si>
    <t>Ts = Ts,r * 1/Rr</t>
  </si>
  <si>
    <t>Tp,s</t>
  </si>
  <si>
    <t>Tp = Tp,s*Ts,r*r*1/Rr</t>
  </si>
  <si>
    <t>Ts,r</t>
  </si>
  <si>
    <t>reduction ratio primary - secondary (18/13)</t>
  </si>
  <si>
    <t>Tm,p</t>
  </si>
  <si>
    <t>Angular velocity 2nd shaft - motorcycle forward velocity</t>
  </si>
  <si>
    <t>ratio primary gear shaft to forward velocity</t>
  </si>
  <si>
    <t>Tm</t>
  </si>
  <si>
    <t>ratio engine shaft v to motorcycle forward v</t>
  </si>
  <si>
    <t>Acceleration depends on ratio of b/h. As forward Velocity gradually increases,</t>
  </si>
  <si>
    <t>Table</t>
  </si>
  <si>
    <t>Resultant (NET) Driving Force S-Fd-Fw</t>
  </si>
  <si>
    <t xml:space="preserve">Max = </t>
  </si>
  <si>
    <t>Resultant Acceleration from (NET) Driving Force / Mass</t>
  </si>
  <si>
    <t xml:space="preserve">MAX = </t>
  </si>
  <si>
    <t xml:space="preserve">Mean = </t>
  </si>
  <si>
    <t>Trans. Ratio for Engine - Primary Shafts (87/46)</t>
  </si>
  <si>
    <t>kg/m^2</t>
  </si>
  <si>
    <t>Iwf</t>
  </si>
  <si>
    <t>Rr</t>
  </si>
  <si>
    <t>Fr</t>
  </si>
  <si>
    <t>Iwr</t>
  </si>
  <si>
    <t>Iwm</t>
  </si>
  <si>
    <t>Iwp</t>
  </si>
  <si>
    <t>Iws</t>
  </si>
  <si>
    <t>ratio driving-wheel  (43/15)</t>
  </si>
  <si>
    <t>velocity ratio of rear wheel velocity and forward velocity</t>
  </si>
  <si>
    <t>velocity ratio of front wheel velocity and forward velocity</t>
  </si>
  <si>
    <t>Road Speeds (m/s)</t>
  </si>
  <si>
    <t>Acceleration (m/s^2)</t>
  </si>
  <si>
    <t>rear wheel weight bias</t>
  </si>
  <si>
    <t>front wheel weight bias</t>
  </si>
  <si>
    <t>%</t>
  </si>
  <si>
    <t>Inertia of Front Wheel relative to Velocity</t>
  </si>
  <si>
    <t>Inertia of Rear Wheel relative to Velocity</t>
  </si>
  <si>
    <t>Max =</t>
  </si>
  <si>
    <t>reduced mass dependant on wheel inertias</t>
  </si>
  <si>
    <t>Vehicle Velocity (kph)</t>
  </si>
  <si>
    <t>corner 1</t>
  </si>
  <si>
    <t>end of corner</t>
  </si>
  <si>
    <t>Braking Starts</t>
  </si>
  <si>
    <t>entry m/s</t>
  </si>
  <si>
    <t>exit m/s</t>
  </si>
  <si>
    <t>Lap Starts</t>
  </si>
  <si>
    <t>lap time runnng</t>
  </si>
  <si>
    <t>braking starts</t>
  </si>
  <si>
    <t>corner 5</t>
  </si>
  <si>
    <t>corner 5 end</t>
  </si>
  <si>
    <t>corner 6</t>
  </si>
  <si>
    <t>corner 6 end</t>
  </si>
  <si>
    <t>Corner 2+3  starts</t>
  </si>
  <si>
    <t>corner 2+3 ends</t>
  </si>
  <si>
    <t>corner 4</t>
  </si>
  <si>
    <t>corner 4 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</si>
</sst>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;[Red]#,##0.00"/>
    <numFmt numFmtId="165" formatCode="0.000"/>
    <numFmt numFmtId="166" formatCode="0.00;[Red]0.00"/>
    <numFmt numFmtId="167" formatCode="0.0000"/>
  </numFmts>
  <fonts count="35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</font>
    <font>
      <u/>
      <sz val="9.35"/>
      <color theme="1"/>
      <name val="Calibri"/>
      <family val="2"/>
    </font>
    <font>
      <sz val="8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4"/>
      <name val="Calibri"/>
      <family val="2"/>
      <scheme val="minor"/>
    </font>
    <font>
      <u/>
      <sz val="11"/>
      <color theme="4"/>
      <name val="Calibri"/>
      <family val="2"/>
      <scheme val="minor"/>
    </font>
    <font>
      <sz val="11"/>
      <color theme="1"/>
      <name val="Calibri"/>
      <family val="2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</font>
    <font>
      <u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9" tint="0.3999755851924192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</font>
    <font>
      <b/>
      <sz val="11"/>
      <color theme="1"/>
      <name val="Calibri"/>
      <family val="2"/>
    </font>
    <font>
      <b/>
      <sz val="9.9"/>
      <color theme="1"/>
      <name val="Calibri"/>
      <family val="2"/>
    </font>
    <font>
      <sz val="11"/>
      <color theme="9" tint="-0.249977111117893"/>
      <name val="Calibri"/>
      <family val="2"/>
      <scheme val="minor"/>
    </font>
    <font>
      <sz val="16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theme="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3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47" fontId="0" fillId="0" borderId="0" xfId="0" applyNumberFormat="1"/>
    <xf numFmtId="0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6" fillId="2" borderId="1" xfId="0" applyFont="1" applyFill="1" applyBorder="1" applyAlignment="1">
      <alignment horizontal="center"/>
    </xf>
    <xf numFmtId="0" fontId="0" fillId="3" borderId="1" xfId="0" applyFill="1" applyBorder="1"/>
    <xf numFmtId="166" fontId="0" fillId="3" borderId="1" xfId="0" applyNumberFormat="1" applyFill="1" applyBorder="1"/>
    <xf numFmtId="166" fontId="2" fillId="3" borderId="1" xfId="0" applyNumberFormat="1" applyFont="1" applyFill="1" applyBorder="1"/>
    <xf numFmtId="0" fontId="1" fillId="2" borderId="2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7" fillId="0" borderId="0" xfId="0" applyFont="1"/>
    <xf numFmtId="0" fontId="0" fillId="0" borderId="1" xfId="0" applyBorder="1"/>
    <xf numFmtId="0" fontId="1" fillId="0" borderId="0" xfId="0" applyFont="1" applyBorder="1"/>
    <xf numFmtId="0" fontId="0" fillId="0" borderId="0" xfId="0" applyFont="1" applyBorder="1"/>
    <xf numFmtId="0" fontId="0" fillId="0" borderId="0" xfId="0" applyBorder="1"/>
    <xf numFmtId="0" fontId="0" fillId="0" borderId="0" xfId="0" quotePrefix="1" applyBorder="1"/>
    <xf numFmtId="0" fontId="0" fillId="4" borderId="1" xfId="0" applyFill="1" applyBorder="1"/>
    <xf numFmtId="167" fontId="0" fillId="4" borderId="1" xfId="0" applyNumberFormat="1" applyFill="1" applyBorder="1"/>
    <xf numFmtId="0" fontId="1" fillId="5" borderId="1" xfId="0" applyFont="1" applyFill="1" applyBorder="1"/>
    <xf numFmtId="0" fontId="0" fillId="5" borderId="1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  <xf numFmtId="0" fontId="0" fillId="5" borderId="0" xfId="0" applyFill="1"/>
    <xf numFmtId="0" fontId="1" fillId="2" borderId="1" xfId="0" applyFont="1" applyFill="1" applyBorder="1" applyAlignment="1">
      <alignment horizontal="center"/>
    </xf>
    <xf numFmtId="2" fontId="0" fillId="3" borderId="1" xfId="0" applyNumberFormat="1" applyFill="1" applyBorder="1"/>
    <xf numFmtId="2" fontId="10" fillId="6" borderId="1" xfId="0" applyNumberFormat="1" applyFont="1" applyFill="1" applyBorder="1"/>
    <xf numFmtId="2" fontId="2" fillId="6" borderId="1" xfId="0" applyNumberFormat="1" applyFont="1" applyFill="1" applyBorder="1"/>
    <xf numFmtId="0" fontId="0" fillId="7" borderId="1" xfId="0" applyFill="1" applyBorder="1"/>
    <xf numFmtId="2" fontId="0" fillId="0" borderId="1" xfId="0" applyNumberFormat="1" applyBorder="1"/>
    <xf numFmtId="166" fontId="2" fillId="0" borderId="1" xfId="0" applyNumberFormat="1" applyFont="1" applyBorder="1"/>
    <xf numFmtId="2" fontId="10" fillId="0" borderId="1" xfId="0" applyNumberFormat="1" applyFont="1" applyBorder="1"/>
    <xf numFmtId="2" fontId="0" fillId="0" borderId="0" xfId="0" applyNumberFormat="1"/>
    <xf numFmtId="0" fontId="0" fillId="9" borderId="1" xfId="0" applyFill="1" applyBorder="1"/>
    <xf numFmtId="2" fontId="0" fillId="9" borderId="1" xfId="0" applyNumberFormat="1" applyFill="1" applyBorder="1"/>
    <xf numFmtId="1" fontId="0" fillId="9" borderId="1" xfId="0" applyNumberFormat="1" applyFill="1" applyBorder="1"/>
    <xf numFmtId="0" fontId="1" fillId="8" borderId="8" xfId="0" applyFont="1" applyFill="1" applyBorder="1" applyAlignment="1">
      <alignment horizontal="center"/>
    </xf>
    <xf numFmtId="0" fontId="1" fillId="8" borderId="9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center"/>
    </xf>
    <xf numFmtId="0" fontId="1" fillId="8" borderId="1" xfId="0" applyFont="1" applyFill="1" applyBorder="1"/>
    <xf numFmtId="0" fontId="1" fillId="10" borderId="0" xfId="0" applyFont="1" applyFill="1" applyBorder="1" applyAlignment="1">
      <alignment horizontal="center"/>
    </xf>
    <xf numFmtId="2" fontId="0" fillId="0" borderId="0" xfId="0" applyNumberFormat="1" applyFont="1"/>
    <xf numFmtId="0" fontId="15" fillId="0" borderId="0" xfId="0" applyFont="1"/>
    <xf numFmtId="0" fontId="17" fillId="0" borderId="0" xfId="0" applyFont="1"/>
    <xf numFmtId="0" fontId="0" fillId="0" borderId="0" xfId="0" quotePrefix="1"/>
    <xf numFmtId="0" fontId="24" fillId="0" borderId="0" xfId="0" applyFont="1"/>
    <xf numFmtId="0" fontId="1" fillId="0" borderId="0" xfId="0" applyFont="1" applyAlignment="1">
      <alignment horizontal="center"/>
    </xf>
    <xf numFmtId="0" fontId="0" fillId="7" borderId="0" xfId="0" applyFill="1" applyAlignment="1">
      <alignment horizontal="center"/>
    </xf>
    <xf numFmtId="0" fontId="2" fillId="11" borderId="1" xfId="0" applyFont="1" applyFill="1" applyBorder="1"/>
    <xf numFmtId="0" fontId="26" fillId="2" borderId="1" xfId="0" applyFont="1" applyFill="1" applyBorder="1" applyAlignment="1">
      <alignment horizontal="center"/>
    </xf>
    <xf numFmtId="0" fontId="26" fillId="11" borderId="1" xfId="0" applyFont="1" applyFill="1" applyBorder="1" applyAlignment="1">
      <alignment horizontal="center"/>
    </xf>
    <xf numFmtId="0" fontId="0" fillId="12" borderId="0" xfId="0" applyFill="1"/>
    <xf numFmtId="0" fontId="0" fillId="8" borderId="0" xfId="0" applyFill="1"/>
    <xf numFmtId="0" fontId="14" fillId="8" borderId="1" xfId="0" applyFont="1" applyFill="1" applyBorder="1" applyAlignment="1">
      <alignment horizontal="right"/>
    </xf>
    <xf numFmtId="0" fontId="14" fillId="8" borderId="1" xfId="0" applyFont="1" applyFill="1" applyBorder="1"/>
    <xf numFmtId="2" fontId="0" fillId="4" borderId="1" xfId="0" applyNumberFormat="1" applyFill="1" applyBorder="1"/>
    <xf numFmtId="0" fontId="0" fillId="2" borderId="1" xfId="0" applyFill="1" applyBorder="1"/>
    <xf numFmtId="166" fontId="24" fillId="2" borderId="1" xfId="0" applyNumberFormat="1" applyFont="1" applyFill="1" applyBorder="1"/>
    <xf numFmtId="2" fontId="2" fillId="11" borderId="1" xfId="0" applyNumberFormat="1" applyFont="1" applyFill="1" applyBorder="1"/>
    <xf numFmtId="2" fontId="2" fillId="2" borderId="1" xfId="0" applyNumberFormat="1" applyFont="1" applyFill="1" applyBorder="1"/>
    <xf numFmtId="2" fontId="30" fillId="2" borderId="1" xfId="0" applyNumberFormat="1" applyFont="1" applyFill="1" applyBorder="1"/>
    <xf numFmtId="0" fontId="11" fillId="2" borderId="1" xfId="0" applyFont="1" applyFill="1" applyBorder="1" applyAlignment="1">
      <alignment horizontal="center"/>
    </xf>
    <xf numFmtId="2" fontId="8" fillId="3" borderId="1" xfId="0" applyNumberFormat="1" applyFont="1" applyFill="1" applyBorder="1"/>
    <xf numFmtId="0" fontId="31" fillId="8" borderId="1" xfId="0" applyFont="1" applyFill="1" applyBorder="1" applyAlignment="1">
      <alignment horizontal="center"/>
    </xf>
    <xf numFmtId="0" fontId="31" fillId="8" borderId="1" xfId="0" applyFont="1" applyFill="1" applyBorder="1"/>
    <xf numFmtId="1" fontId="0" fillId="4" borderId="1" xfId="0" applyNumberFormat="1" applyFill="1" applyBorder="1"/>
    <xf numFmtId="0" fontId="0" fillId="6" borderId="1" xfId="0" applyFill="1" applyBorder="1"/>
    <xf numFmtId="2" fontId="0" fillId="6" borderId="1" xfId="0" applyNumberFormat="1" applyFill="1" applyBorder="1"/>
    <xf numFmtId="0" fontId="1" fillId="2" borderId="10" xfId="0" applyFont="1" applyFill="1" applyBorder="1" applyAlignment="1">
      <alignment horizontal="center"/>
    </xf>
    <xf numFmtId="2" fontId="0" fillId="3" borderId="10" xfId="0" applyNumberFormat="1" applyFill="1" applyBorder="1"/>
    <xf numFmtId="0" fontId="1" fillId="13" borderId="1" xfId="0" applyFont="1" applyFill="1" applyBorder="1"/>
    <xf numFmtId="0" fontId="0" fillId="13" borderId="1" xfId="0" applyFill="1" applyBorder="1"/>
    <xf numFmtId="2" fontId="0" fillId="13" borderId="1" xfId="0" applyNumberFormat="1" applyFill="1" applyBorder="1"/>
    <xf numFmtId="0" fontId="0" fillId="10" borderId="1" xfId="0" applyFill="1" applyBorder="1"/>
    <xf numFmtId="0" fontId="0" fillId="10" borderId="0" xfId="0" applyFill="1"/>
    <xf numFmtId="0" fontId="0" fillId="14" borderId="1" xfId="0" applyFill="1" applyBorder="1"/>
    <xf numFmtId="0" fontId="0" fillId="15" borderId="8" xfId="0" applyFill="1" applyBorder="1"/>
    <xf numFmtId="2" fontId="0" fillId="15" borderId="9" xfId="0" applyNumberFormat="1" applyFill="1" applyBorder="1"/>
    <xf numFmtId="2" fontId="0" fillId="15" borderId="10" xfId="0" applyNumberFormat="1" applyFill="1" applyBorder="1"/>
    <xf numFmtId="16" fontId="0" fillId="2" borderId="1" xfId="0" applyNumberFormat="1" applyFill="1" applyBorder="1"/>
    <xf numFmtId="0" fontId="13" fillId="15" borderId="1" xfId="0" applyFont="1" applyFill="1" applyBorder="1"/>
    <xf numFmtId="0" fontId="22" fillId="15" borderId="1" xfId="0" applyFont="1" applyFill="1" applyBorder="1" applyAlignment="1"/>
    <xf numFmtId="0" fontId="16" fillId="15" borderId="1" xfId="0" applyFont="1" applyFill="1" applyBorder="1" applyAlignment="1"/>
    <xf numFmtId="2" fontId="22" fillId="15" borderId="1" xfId="0" applyNumberFormat="1" applyFont="1" applyFill="1" applyBorder="1" applyAlignment="1"/>
    <xf numFmtId="2" fontId="0" fillId="10" borderId="1" xfId="0" applyNumberFormat="1" applyFill="1" applyBorder="1"/>
    <xf numFmtId="0" fontId="17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3" fillId="16" borderId="1" xfId="0" applyFont="1" applyFill="1" applyBorder="1"/>
    <xf numFmtId="0" fontId="0" fillId="16" borderId="1" xfId="0" applyFill="1" applyBorder="1"/>
    <xf numFmtId="0" fontId="23" fillId="16" borderId="1" xfId="0" applyFont="1" applyFill="1" applyBorder="1"/>
    <xf numFmtId="2" fontId="0" fillId="2" borderId="1" xfId="0" applyNumberFormat="1" applyFill="1" applyBorder="1"/>
    <xf numFmtId="0" fontId="0" fillId="2" borderId="8" xfId="0" applyFill="1" applyBorder="1"/>
    <xf numFmtId="0" fontId="2" fillId="2" borderId="1" xfId="0" applyFont="1" applyFill="1" applyBorder="1" applyAlignment="1">
      <alignment horizontal="center"/>
    </xf>
    <xf numFmtId="2" fontId="14" fillId="8" borderId="1" xfId="0" applyNumberFormat="1" applyFont="1" applyFill="1" applyBorder="1"/>
    <xf numFmtId="0" fontId="0" fillId="0" borderId="0" xfId="0" applyFill="1"/>
    <xf numFmtId="0" fontId="0" fillId="0" borderId="13" xfId="0" applyBorder="1"/>
    <xf numFmtId="0" fontId="0" fillId="0" borderId="1" xfId="0" applyNumberFormat="1" applyBorder="1"/>
    <xf numFmtId="0" fontId="0" fillId="10" borderId="1" xfId="0" applyNumberFormat="1" applyFill="1" applyBorder="1"/>
    <xf numFmtId="2" fontId="24" fillId="0" borderId="0" xfId="0" applyNumberFormat="1" applyFont="1"/>
    <xf numFmtId="0" fontId="0" fillId="2" borderId="1" xfId="0" applyFont="1" applyFill="1" applyBorder="1"/>
    <xf numFmtId="0" fontId="2" fillId="0" borderId="1" xfId="0" applyFont="1" applyBorder="1"/>
    <xf numFmtId="0" fontId="1" fillId="2" borderId="1" xfId="0" applyFont="1" applyFill="1" applyBorder="1"/>
    <xf numFmtId="0" fontId="8" fillId="2" borderId="1" xfId="0" applyFont="1" applyFill="1" applyBorder="1"/>
    <xf numFmtId="0" fontId="2" fillId="2" borderId="1" xfId="0" applyFont="1" applyFill="1" applyBorder="1"/>
    <xf numFmtId="2" fontId="0" fillId="0" borderId="1" xfId="0" applyNumberFormat="1" applyFill="1" applyBorder="1"/>
    <xf numFmtId="0" fontId="11" fillId="2" borderId="14" xfId="0" applyFont="1" applyFill="1" applyBorder="1" applyAlignment="1">
      <alignment horizontal="center"/>
    </xf>
    <xf numFmtId="2" fontId="0" fillId="12" borderId="1" xfId="0" applyNumberFormat="1" applyFill="1" applyBorder="1"/>
    <xf numFmtId="2" fontId="0" fillId="11" borderId="1" xfId="0" applyNumberFormat="1" applyFill="1" applyBorder="1"/>
    <xf numFmtId="2" fontId="0" fillId="17" borderId="1" xfId="0" applyNumberFormat="1" applyFill="1" applyBorder="1"/>
    <xf numFmtId="2" fontId="0" fillId="18" borderId="1" xfId="0" applyNumberFormat="1" applyFill="1" applyBorder="1"/>
    <xf numFmtId="2" fontId="0" fillId="19" borderId="1" xfId="0" applyNumberFormat="1" applyFill="1" applyBorder="1"/>
    <xf numFmtId="0" fontId="0" fillId="20" borderId="1" xfId="0" applyFill="1" applyBorder="1"/>
    <xf numFmtId="0" fontId="9" fillId="6" borderId="3" xfId="0" applyFont="1" applyFill="1" applyBorder="1" applyAlignment="1">
      <alignment horizontal="center" vertical="justify" wrapText="1" shrinkToFit="1"/>
    </xf>
    <xf numFmtId="0" fontId="9" fillId="6" borderId="4" xfId="0" applyFont="1" applyFill="1" applyBorder="1" applyAlignment="1">
      <alignment horizontal="center" vertical="justify" wrapText="1" shrinkToFit="1"/>
    </xf>
    <xf numFmtId="0" fontId="9" fillId="6" borderId="5" xfId="0" applyFont="1" applyFill="1" applyBorder="1" applyAlignment="1">
      <alignment horizontal="center" vertical="justify" wrapText="1" shrinkToFit="1"/>
    </xf>
    <xf numFmtId="0" fontId="9" fillId="6" borderId="12" xfId="0" applyFont="1" applyFill="1" applyBorder="1" applyAlignment="1">
      <alignment horizontal="center" vertical="justify" wrapText="1" shrinkToFit="1"/>
    </xf>
    <xf numFmtId="0" fontId="9" fillId="6" borderId="0" xfId="0" applyFont="1" applyFill="1" applyBorder="1" applyAlignment="1">
      <alignment horizontal="center" vertical="justify" wrapText="1" shrinkToFit="1"/>
    </xf>
    <xf numFmtId="0" fontId="9" fillId="6" borderId="11" xfId="0" applyFont="1" applyFill="1" applyBorder="1" applyAlignment="1">
      <alignment horizontal="center" vertical="justify" wrapText="1" shrinkToFit="1"/>
    </xf>
    <xf numFmtId="0" fontId="9" fillId="6" borderId="6" xfId="0" applyFont="1" applyFill="1" applyBorder="1" applyAlignment="1">
      <alignment horizontal="center" vertical="justify" wrapText="1" shrinkToFit="1"/>
    </xf>
    <xf numFmtId="0" fontId="9" fillId="6" borderId="2" xfId="0" applyFont="1" applyFill="1" applyBorder="1" applyAlignment="1">
      <alignment horizontal="center" vertical="justify" wrapText="1" shrinkToFit="1"/>
    </xf>
    <xf numFmtId="0" fontId="9" fillId="6" borderId="7" xfId="0" applyFont="1" applyFill="1" applyBorder="1" applyAlignment="1">
      <alignment horizontal="center" vertical="justify" wrapText="1" shrinkToFit="1"/>
    </xf>
    <xf numFmtId="0" fontId="9" fillId="2" borderId="1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/>
    </xf>
    <xf numFmtId="0" fontId="0" fillId="2" borderId="0" xfId="0" applyFill="1" applyAlignment="1">
      <alignment horizontal="center" wrapText="1"/>
    </xf>
    <xf numFmtId="0" fontId="9" fillId="0" borderId="0" xfId="0" applyFont="1" applyFill="1" applyAlignment="1">
      <alignment horizontal="center"/>
    </xf>
    <xf numFmtId="0" fontId="0" fillId="4" borderId="8" xfId="0" applyFill="1" applyBorder="1" applyAlignment="1"/>
    <xf numFmtId="0" fontId="0" fillId="4" borderId="9" xfId="0" applyFill="1" applyBorder="1" applyAlignment="1"/>
    <xf numFmtId="0" fontId="0" fillId="4" borderId="10" xfId="0" applyFill="1" applyBorder="1" applyAlignment="1"/>
    <xf numFmtId="0" fontId="13" fillId="2" borderId="3" xfId="0" applyFont="1" applyFill="1" applyBorder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center"/>
    </xf>
    <xf numFmtId="0" fontId="0" fillId="0" borderId="1" xfId="0" applyBorder="1" applyAlignment="1"/>
    <xf numFmtId="0" fontId="11" fillId="5" borderId="0" xfId="0" applyFont="1" applyFill="1" applyAlignment="1"/>
    <xf numFmtId="0" fontId="13" fillId="2" borderId="9" xfId="0" applyFont="1" applyFill="1" applyBorder="1" applyAlignment="1">
      <alignment horizontal="center"/>
    </xf>
    <xf numFmtId="0" fontId="13" fillId="2" borderId="10" xfId="0" applyFont="1" applyFill="1" applyBorder="1" applyAlignment="1">
      <alignment horizontal="center"/>
    </xf>
    <xf numFmtId="0" fontId="0" fillId="0" borderId="0" xfId="0" applyAlignment="1"/>
    <xf numFmtId="0" fontId="13" fillId="2" borderId="8" xfId="0" applyFont="1" applyFill="1" applyBorder="1" applyAlignment="1">
      <alignment horizontal="center"/>
    </xf>
    <xf numFmtId="0" fontId="8" fillId="0" borderId="0" xfId="0" applyFont="1" applyAlignment="1"/>
    <xf numFmtId="0" fontId="13" fillId="6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0" fillId="12" borderId="0" xfId="0" applyFont="1" applyFill="1" applyAlignment="1">
      <alignment textRotation="90" wrapText="1"/>
    </xf>
    <xf numFmtId="0" fontId="13" fillId="12" borderId="11" xfId="0" applyFont="1" applyFill="1" applyBorder="1" applyAlignment="1">
      <alignment textRotation="90"/>
    </xf>
    <xf numFmtId="0" fontId="0" fillId="12" borderId="0" xfId="0" applyFill="1" applyAlignment="1">
      <alignment textRotation="90" wrapText="1"/>
    </xf>
    <xf numFmtId="0" fontId="8" fillId="2" borderId="1" xfId="0" applyFont="1" applyFill="1" applyBorder="1" applyAlignment="1"/>
    <xf numFmtId="0" fontId="0" fillId="2" borderId="1" xfId="0" applyFill="1" applyBorder="1" applyAlignment="1"/>
    <xf numFmtId="0" fontId="32" fillId="2" borderId="8" xfId="0" applyFont="1" applyFill="1" applyBorder="1" applyAlignment="1">
      <alignment horizontal="center"/>
    </xf>
    <xf numFmtId="0" fontId="32" fillId="2" borderId="9" xfId="0" applyFont="1" applyFill="1" applyBorder="1" applyAlignment="1">
      <alignment horizontal="center"/>
    </xf>
    <xf numFmtId="0" fontId="32" fillId="2" borderId="10" xfId="0" applyFont="1" applyFill="1" applyBorder="1" applyAlignment="1">
      <alignment horizontal="center"/>
    </xf>
    <xf numFmtId="0" fontId="9" fillId="6" borderId="3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shrinkToFit="1"/>
    </xf>
    <xf numFmtId="0" fontId="9" fillId="6" borderId="4" xfId="0" applyFont="1" applyFill="1" applyBorder="1" applyAlignment="1">
      <alignment horizontal="center" vertical="center" shrinkToFit="1"/>
    </xf>
    <xf numFmtId="0" fontId="9" fillId="6" borderId="5" xfId="0" applyFont="1" applyFill="1" applyBorder="1" applyAlignment="1">
      <alignment horizontal="center" vertical="center" shrinkToFit="1"/>
    </xf>
    <xf numFmtId="0" fontId="9" fillId="6" borderId="12" xfId="0" applyFont="1" applyFill="1" applyBorder="1" applyAlignment="1">
      <alignment horizontal="center" vertical="center" shrinkToFit="1"/>
    </xf>
    <xf numFmtId="0" fontId="9" fillId="6" borderId="0" xfId="0" applyFont="1" applyFill="1" applyBorder="1" applyAlignment="1">
      <alignment horizontal="center" vertical="center" shrinkToFit="1"/>
    </xf>
    <xf numFmtId="0" fontId="9" fillId="6" borderId="11" xfId="0" applyFont="1" applyFill="1" applyBorder="1" applyAlignment="1">
      <alignment horizontal="center" vertical="center" shrinkToFit="1"/>
    </xf>
    <xf numFmtId="0" fontId="9" fillId="6" borderId="6" xfId="0" applyFont="1" applyFill="1" applyBorder="1" applyAlignment="1">
      <alignment horizontal="center" vertical="center" shrinkToFit="1"/>
    </xf>
    <xf numFmtId="0" fontId="9" fillId="6" borderId="2" xfId="0" applyFont="1" applyFill="1" applyBorder="1" applyAlignment="1">
      <alignment horizontal="center" vertical="center" shrinkToFit="1"/>
    </xf>
    <xf numFmtId="0" fontId="9" fillId="6" borderId="7" xfId="0" applyFont="1" applyFill="1" applyBorder="1" applyAlignment="1">
      <alignment horizontal="center" vertical="center" shrinkToFit="1"/>
    </xf>
    <xf numFmtId="0" fontId="1" fillId="7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14" fillId="8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2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15" fillId="0" borderId="0" xfId="0" applyNumberFormat="1" applyFont="1" applyAlignment="1"/>
    <xf numFmtId="2" fontId="0" fillId="0" borderId="0" xfId="0" applyNumberFormat="1" applyAlignment="1"/>
    <xf numFmtId="0" fontId="0" fillId="9" borderId="1" xfId="0" applyFill="1" applyBorder="1" applyAlignment="1">
      <alignment horizontal="center" vertical="center" textRotation="90" wrapText="1"/>
    </xf>
    <xf numFmtId="0" fontId="0" fillId="12" borderId="1" xfId="0" applyFill="1" applyBorder="1" applyAlignment="1">
      <alignment horizontal="center" vertical="center" textRotation="90" wrapText="1"/>
    </xf>
    <xf numFmtId="0" fontId="0" fillId="11" borderId="1" xfId="0" applyFill="1" applyBorder="1" applyAlignment="1">
      <alignment vertical="center" textRotation="90"/>
    </xf>
    <xf numFmtId="0" fontId="0" fillId="17" borderId="1" xfId="0" applyFill="1" applyBorder="1" applyAlignment="1">
      <alignment horizontal="center" vertical="center" textRotation="90" shrinkToFit="1"/>
    </xf>
    <xf numFmtId="0" fontId="0" fillId="18" borderId="1" xfId="0" applyFill="1" applyBorder="1" applyAlignment="1">
      <alignment vertical="center" textRotation="90"/>
    </xf>
    <xf numFmtId="0" fontId="0" fillId="19" borderId="1" xfId="0" applyFill="1" applyBorder="1" applyAlignment="1">
      <alignment vertical="center" textRotation="90"/>
    </xf>
    <xf numFmtId="167" fontId="1" fillId="0" borderId="0" xfId="0" applyNumberFormat="1" applyFont="1"/>
    <xf numFmtId="167" fontId="0" fillId="0" borderId="0" xfId="0" applyNumberFormat="1"/>
    <xf numFmtId="167" fontId="24" fillId="0" borderId="0" xfId="0" applyNumberFormat="1" applyFont="1"/>
    <xf numFmtId="167" fontId="2" fillId="0" borderId="0" xfId="0" applyNumberFormat="1" applyFont="1"/>
    <xf numFmtId="0" fontId="0" fillId="21" borderId="0" xfId="0" applyFill="1"/>
    <xf numFmtId="167" fontId="14" fillId="21" borderId="0" xfId="0" applyNumberFormat="1" applyFont="1" applyFill="1"/>
    <xf numFmtId="2" fontId="1" fillId="0" borderId="0" xfId="0" applyNumberFormat="1" applyFont="1"/>
    <xf numFmtId="167" fontId="33" fillId="0" borderId="0" xfId="0" applyNumberFormat="1" applyFont="1"/>
    <xf numFmtId="0" fontId="0" fillId="19" borderId="0" xfId="0" applyFill="1"/>
    <xf numFmtId="2" fontId="0" fillId="19" borderId="0" xfId="0" applyNumberFormat="1" applyFill="1"/>
    <xf numFmtId="167" fontId="0" fillId="19" borderId="0" xfId="0" applyNumberFormat="1" applyFill="1"/>
    <xf numFmtId="2" fontId="0" fillId="21" borderId="0" xfId="0" applyNumberFormat="1" applyFill="1"/>
    <xf numFmtId="0" fontId="14" fillId="21" borderId="0" xfId="0" applyFont="1" applyFill="1"/>
    <xf numFmtId="2" fontId="14" fillId="21" borderId="0" xfId="0" applyNumberFormat="1" applyFont="1" applyFill="1"/>
    <xf numFmtId="167" fontId="14" fillId="22" borderId="0" xfId="0" applyNumberFormat="1" applyFont="1" applyFill="1"/>
    <xf numFmtId="167" fontId="34" fillId="2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u="sng" baseline="0"/>
              <a:t>Power / Torque Vs Engine </a:t>
            </a:r>
          </a:p>
          <a:p>
            <a:pPr>
              <a:defRPr/>
            </a:pPr>
            <a:r>
              <a:rPr lang="en-GB" u="sng" baseline="0"/>
              <a:t>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'Zx6r Power Map + Gearing'!$B$64</c:f>
              <c:strCache>
                <c:ptCount val="1"/>
                <c:pt idx="0">
                  <c:v>Power (HP)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'Zx6r Power Map + Gearing'!$A$65:$A$87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cat>
          <c:val>
            <c:numRef>
              <c:f>'Zx6r Power Map + Gearing'!$B$65:$B$87</c:f>
              <c:numCache>
                <c:formatCode>General</c:formatCode>
                <c:ptCount val="23"/>
                <c:pt idx="0">
                  <c:v>18</c:v>
                </c:pt>
                <c:pt idx="1">
                  <c:v>21</c:v>
                </c:pt>
                <c:pt idx="2">
                  <c:v>27</c:v>
                </c:pt>
                <c:pt idx="3">
                  <c:v>31</c:v>
                </c:pt>
                <c:pt idx="4">
                  <c:v>35</c:v>
                </c:pt>
                <c:pt idx="5">
                  <c:v>38</c:v>
                </c:pt>
                <c:pt idx="6">
                  <c:v>42</c:v>
                </c:pt>
                <c:pt idx="7">
                  <c:v>47</c:v>
                </c:pt>
                <c:pt idx="8">
                  <c:v>51</c:v>
                </c:pt>
                <c:pt idx="9">
                  <c:v>57</c:v>
                </c:pt>
                <c:pt idx="10">
                  <c:v>64</c:v>
                </c:pt>
                <c:pt idx="11">
                  <c:v>70</c:v>
                </c:pt>
                <c:pt idx="12">
                  <c:v>73</c:v>
                </c:pt>
                <c:pt idx="13">
                  <c:v>80</c:v>
                </c:pt>
                <c:pt idx="14">
                  <c:v>87</c:v>
                </c:pt>
                <c:pt idx="15">
                  <c:v>94</c:v>
                </c:pt>
                <c:pt idx="16">
                  <c:v>97</c:v>
                </c:pt>
                <c:pt idx="17">
                  <c:v>100</c:v>
                </c:pt>
                <c:pt idx="18">
                  <c:v>104</c:v>
                </c:pt>
                <c:pt idx="19">
                  <c:v>106</c:v>
                </c:pt>
                <c:pt idx="20">
                  <c:v>108</c:v>
                </c:pt>
                <c:pt idx="21">
                  <c:v>107</c:v>
                </c:pt>
                <c:pt idx="22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79-4C9C-B4BF-DAF7D2C5CE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3691392"/>
        <c:axId val="607311360"/>
      </c:lineChart>
      <c:lineChart>
        <c:grouping val="standard"/>
        <c:varyColors val="0"/>
        <c:ser>
          <c:idx val="1"/>
          <c:order val="1"/>
          <c:tx>
            <c:strRef>
              <c:f>'Zx6r Power Map + Gearing'!$C$64</c:f>
              <c:strCache>
                <c:ptCount val="1"/>
                <c:pt idx="0">
                  <c:v>Torque (Nm)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'Zx6r Power Map + Gearing'!$A$65:$A$87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cat>
          <c:val>
            <c:numRef>
              <c:f>'Zx6r Power Map + Gearing'!$C$65:$C$87</c:f>
              <c:numCache>
                <c:formatCode>0.00;[Red]0.00</c:formatCode>
                <c:ptCount val="23"/>
                <c:pt idx="0">
                  <c:v>27.010285714285715</c:v>
                </c:pt>
                <c:pt idx="1">
                  <c:v>27.573</c:v>
                </c:pt>
                <c:pt idx="2">
                  <c:v>31.512</c:v>
                </c:pt>
                <c:pt idx="3">
                  <c:v>32.562399999999997</c:v>
                </c:pt>
                <c:pt idx="4">
                  <c:v>33.421818181818182</c:v>
                </c:pt>
                <c:pt idx="5">
                  <c:v>33.262666666666668</c:v>
                </c:pt>
                <c:pt idx="6">
                  <c:v>33.936</c:v>
                </c:pt>
                <c:pt idx="7">
                  <c:v>35.26342857142857</c:v>
                </c:pt>
                <c:pt idx="8">
                  <c:v>35.7136</c:v>
                </c:pt>
                <c:pt idx="9">
                  <c:v>37.420499999999997</c:v>
                </c:pt>
                <c:pt idx="10">
                  <c:v>39.544470588235292</c:v>
                </c:pt>
                <c:pt idx="11">
                  <c:v>40.848888888888887</c:v>
                </c:pt>
                <c:pt idx="12">
                  <c:v>40.357473684210525</c:v>
                </c:pt>
                <c:pt idx="13">
                  <c:v>42.015999999999998</c:v>
                </c:pt>
                <c:pt idx="14">
                  <c:v>43.516571428571432</c:v>
                </c:pt>
                <c:pt idx="15">
                  <c:v>44.88072727272727</c:v>
                </c:pt>
                <c:pt idx="16">
                  <c:v>44.299478260869563</c:v>
                </c:pt>
                <c:pt idx="17">
                  <c:v>43.766666666666666</c:v>
                </c:pt>
                <c:pt idx="18">
                  <c:v>43.696640000000002</c:v>
                </c:pt>
                <c:pt idx="19">
                  <c:v>42.823999999999998</c:v>
                </c:pt>
                <c:pt idx="20">
                  <c:v>42.015999999999998</c:v>
                </c:pt>
                <c:pt idx="21">
                  <c:v>40.140285714285717</c:v>
                </c:pt>
                <c:pt idx="22">
                  <c:v>36.220689655172414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79-4C9C-B4BF-DAF7D2C5CE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49832"/>
        <c:axId val="636649176"/>
      </c:lineChart>
      <c:catAx>
        <c:axId val="5136913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Engine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311360"/>
        <c:crosses val="autoZero"/>
        <c:auto val="1"/>
        <c:lblAlgn val="ctr"/>
        <c:lblOffset val="100"/>
        <c:noMultiLvlLbl val="0"/>
      </c:catAx>
      <c:valAx>
        <c:axId val="607311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>
                    <a:solidFill>
                      <a:schemeClr val="accent1"/>
                    </a:solidFill>
                  </a:rPr>
                  <a:t>HP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691392"/>
        <c:crosses val="autoZero"/>
        <c:crossBetween val="between"/>
      </c:valAx>
      <c:valAx>
        <c:axId val="63664917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>
                    <a:solidFill>
                      <a:schemeClr val="accent2"/>
                    </a:solidFill>
                  </a:rPr>
                  <a:t>Nm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;[Red]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accent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6649832"/>
        <c:crosses val="max"/>
        <c:crossBetween val="between"/>
      </c:valAx>
      <c:catAx>
        <c:axId val="6366498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366491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u="sng" baseline="0"/>
              <a:t>Road Speeds Vs RPM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'Zx6r Power Map + Gearing'!$F$64</c:f>
              <c:strCache>
                <c:ptCount val="1"/>
                <c:pt idx="0">
                  <c:v> 1st Gear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Gearing'!$A$65:$A$87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xVal>
          <c:yVal>
            <c:numRef>
              <c:f>'Zx6r Power Map + Gearing'!$F$65:$F$87</c:f>
              <c:numCache>
                <c:formatCode>0.00;[Red]0.00</c:formatCode>
                <c:ptCount val="23"/>
                <c:pt idx="0">
                  <c:v>26.21760173729902</c:v>
                </c:pt>
                <c:pt idx="1">
                  <c:v>29.962973414056027</c:v>
                </c:pt>
                <c:pt idx="2">
                  <c:v>33.708345090813033</c:v>
                </c:pt>
                <c:pt idx="3">
                  <c:v>37.453716767570043</c:v>
                </c:pt>
                <c:pt idx="4">
                  <c:v>41.199088444327053</c:v>
                </c:pt>
                <c:pt idx="5">
                  <c:v>44.944460121084042</c:v>
                </c:pt>
                <c:pt idx="6">
                  <c:v>48.689831797841052</c:v>
                </c:pt>
                <c:pt idx="7">
                  <c:v>52.43520347459804</c:v>
                </c:pt>
                <c:pt idx="8">
                  <c:v>56.180575151355058</c:v>
                </c:pt>
                <c:pt idx="9">
                  <c:v>59.925946828112053</c:v>
                </c:pt>
                <c:pt idx="10">
                  <c:v>63.671318504869063</c:v>
                </c:pt>
                <c:pt idx="11">
                  <c:v>67.416690181626066</c:v>
                </c:pt>
                <c:pt idx="12">
                  <c:v>71.162061858383069</c:v>
                </c:pt>
                <c:pt idx="13">
                  <c:v>74.907433535140086</c:v>
                </c:pt>
                <c:pt idx="14">
                  <c:v>78.652805211897075</c:v>
                </c:pt>
                <c:pt idx="15">
                  <c:v>82.398176888654106</c:v>
                </c:pt>
                <c:pt idx="16">
                  <c:v>86.143548565411095</c:v>
                </c:pt>
                <c:pt idx="17">
                  <c:v>89.888920242168084</c:v>
                </c:pt>
                <c:pt idx="18">
                  <c:v>93.634291918925129</c:v>
                </c:pt>
                <c:pt idx="19">
                  <c:v>97.379663595682104</c:v>
                </c:pt>
                <c:pt idx="20">
                  <c:v>101.12503527243911</c:v>
                </c:pt>
                <c:pt idx="21">
                  <c:v>104.87040694919608</c:v>
                </c:pt>
                <c:pt idx="22">
                  <c:v>108.61577862595313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2F5-4C0B-8579-B41AD8789FCD}"/>
            </c:ext>
          </c:extLst>
        </c:ser>
        <c:ser>
          <c:idx val="1"/>
          <c:order val="1"/>
          <c:tx>
            <c:strRef>
              <c:f>'Zx6r Power Map + Gearing'!$G$64</c:f>
              <c:strCache>
                <c:ptCount val="1"/>
                <c:pt idx="0">
                  <c:v>2nd Gear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Gearing'!$A$65:$A$87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xVal>
          <c:yVal>
            <c:numRef>
              <c:f>'Zx6r Power Map + Gearing'!$G$65:$G$87</c:f>
              <c:numCache>
                <c:formatCode>0.00;[Red]0.00</c:formatCode>
                <c:ptCount val="23"/>
                <c:pt idx="0">
                  <c:v>37.28241078651255</c:v>
                </c:pt>
                <c:pt idx="1">
                  <c:v>42.608469470300058</c:v>
                </c:pt>
                <c:pt idx="2">
                  <c:v>47.934528154087566</c:v>
                </c:pt>
                <c:pt idx="3">
                  <c:v>53.260586837875074</c:v>
                </c:pt>
                <c:pt idx="4">
                  <c:v>58.586645521662575</c:v>
                </c:pt>
                <c:pt idx="5">
                  <c:v>63.91270420545009</c:v>
                </c:pt>
                <c:pt idx="6">
                  <c:v>69.238762889237577</c:v>
                </c:pt>
                <c:pt idx="7">
                  <c:v>74.5648215730251</c:v>
                </c:pt>
                <c:pt idx="8">
                  <c:v>79.890880256812594</c:v>
                </c:pt>
                <c:pt idx="9">
                  <c:v>85.216938940600116</c:v>
                </c:pt>
                <c:pt idx="10">
                  <c:v>90.54299762438761</c:v>
                </c:pt>
                <c:pt idx="11">
                  <c:v>95.869056308175132</c:v>
                </c:pt>
                <c:pt idx="12">
                  <c:v>101.19511499196264</c:v>
                </c:pt>
                <c:pt idx="13">
                  <c:v>106.52117367575015</c:v>
                </c:pt>
                <c:pt idx="14">
                  <c:v>111.84723235953764</c:v>
                </c:pt>
                <c:pt idx="15">
                  <c:v>117.17329104332515</c:v>
                </c:pt>
                <c:pt idx="16">
                  <c:v>122.49934972711264</c:v>
                </c:pt>
                <c:pt idx="17">
                  <c:v>127.82540841090018</c:v>
                </c:pt>
                <c:pt idx="18">
                  <c:v>133.15146709468769</c:v>
                </c:pt>
                <c:pt idx="19">
                  <c:v>138.47752577847515</c:v>
                </c:pt>
                <c:pt idx="20">
                  <c:v>143.80358446226271</c:v>
                </c:pt>
                <c:pt idx="21">
                  <c:v>149.1296431460502</c:v>
                </c:pt>
                <c:pt idx="22">
                  <c:v>154.45570182983769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2F5-4C0B-8579-B41AD8789FCD}"/>
            </c:ext>
          </c:extLst>
        </c:ser>
        <c:ser>
          <c:idx val="2"/>
          <c:order val="2"/>
          <c:tx>
            <c:strRef>
              <c:f>'Zx6r Power Map + Gearing'!$H$64</c:f>
              <c:strCache>
                <c:ptCount val="1"/>
                <c:pt idx="0">
                  <c:v>3rd Gear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Gearing'!$A$65:$A$87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xVal>
          <c:yVal>
            <c:numRef>
              <c:f>'Zx6r Power Map + Gearing'!$H$65:$H$87</c:f>
              <c:numCache>
                <c:formatCode>0.00;[Red]0.00</c:formatCode>
                <c:ptCount val="23"/>
                <c:pt idx="0">
                  <c:v>45.981639970032141</c:v>
                </c:pt>
                <c:pt idx="1">
                  <c:v>52.550445680036731</c:v>
                </c:pt>
                <c:pt idx="2">
                  <c:v>59.119251390041313</c:v>
                </c:pt>
                <c:pt idx="3">
                  <c:v>65.68805710004591</c:v>
                </c:pt>
                <c:pt idx="4">
                  <c:v>72.256862810050492</c:v>
                </c:pt>
                <c:pt idx="5">
                  <c:v>78.825668520055103</c:v>
                </c:pt>
                <c:pt idx="6">
                  <c:v>85.3944742300597</c:v>
                </c:pt>
                <c:pt idx="7">
                  <c:v>91.963279940064282</c:v>
                </c:pt>
                <c:pt idx="8">
                  <c:v>98.532085650068879</c:v>
                </c:pt>
                <c:pt idx="9">
                  <c:v>105.10089136007346</c:v>
                </c:pt>
                <c:pt idx="10">
                  <c:v>111.66969707007803</c:v>
                </c:pt>
                <c:pt idx="11">
                  <c:v>118.23850278008263</c:v>
                </c:pt>
                <c:pt idx="12">
                  <c:v>124.80730849008724</c:v>
                </c:pt>
                <c:pt idx="13">
                  <c:v>131.37611420009182</c:v>
                </c:pt>
                <c:pt idx="14">
                  <c:v>137.94491991009642</c:v>
                </c:pt>
                <c:pt idx="15">
                  <c:v>144.51372562010098</c:v>
                </c:pt>
                <c:pt idx="16">
                  <c:v>151.08253133010561</c:v>
                </c:pt>
                <c:pt idx="17">
                  <c:v>157.65133704011021</c:v>
                </c:pt>
                <c:pt idx="18">
                  <c:v>164.22014275011477</c:v>
                </c:pt>
                <c:pt idx="19">
                  <c:v>170.7889484601194</c:v>
                </c:pt>
                <c:pt idx="20">
                  <c:v>177.35775417012397</c:v>
                </c:pt>
                <c:pt idx="21">
                  <c:v>183.92655988012856</c:v>
                </c:pt>
                <c:pt idx="22">
                  <c:v>190.49536559013316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2F5-4C0B-8579-B41AD8789FCD}"/>
            </c:ext>
          </c:extLst>
        </c:ser>
        <c:ser>
          <c:idx val="3"/>
          <c:order val="3"/>
          <c:tx>
            <c:strRef>
              <c:f>'Zx6r Power Map + Gearing'!$I$64</c:f>
              <c:strCache>
                <c:ptCount val="1"/>
                <c:pt idx="0">
                  <c:v>4th Gear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Gearing'!$A$65:$A$87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xVal>
          <c:yVal>
            <c:numRef>
              <c:f>'Zx6r Power Map + Gearing'!$I$65:$I$87</c:f>
              <c:numCache>
                <c:formatCode>0.00;[Red]0.00</c:formatCode>
                <c:ptCount val="23"/>
                <c:pt idx="0">
                  <c:v>52.852459735669129</c:v>
                </c:pt>
                <c:pt idx="1">
                  <c:v>60.402811126479001</c:v>
                </c:pt>
                <c:pt idx="2">
                  <c:v>67.953162517288874</c:v>
                </c:pt>
                <c:pt idx="3">
                  <c:v>75.503513908098739</c:v>
                </c:pt>
                <c:pt idx="4">
                  <c:v>83.053865298908633</c:v>
                </c:pt>
                <c:pt idx="5">
                  <c:v>90.604216689718498</c:v>
                </c:pt>
                <c:pt idx="6">
                  <c:v>98.154568080528378</c:v>
                </c:pt>
                <c:pt idx="7">
                  <c:v>105.70491947133826</c:v>
                </c:pt>
                <c:pt idx="8">
                  <c:v>113.25527086214812</c:v>
                </c:pt>
                <c:pt idx="9">
                  <c:v>120.805622252958</c:v>
                </c:pt>
                <c:pt idx="10">
                  <c:v>128.3559736437679</c:v>
                </c:pt>
                <c:pt idx="11">
                  <c:v>135.90632503457775</c:v>
                </c:pt>
                <c:pt idx="12">
                  <c:v>143.45667642538766</c:v>
                </c:pt>
                <c:pt idx="13">
                  <c:v>151.00702781619748</c:v>
                </c:pt>
                <c:pt idx="14">
                  <c:v>158.55737920700739</c:v>
                </c:pt>
                <c:pt idx="15">
                  <c:v>166.10773059781727</c:v>
                </c:pt>
                <c:pt idx="16">
                  <c:v>173.65808198862715</c:v>
                </c:pt>
                <c:pt idx="17">
                  <c:v>181.208433379437</c:v>
                </c:pt>
                <c:pt idx="18">
                  <c:v>188.7587847702469</c:v>
                </c:pt>
                <c:pt idx="19">
                  <c:v>196.30913616105676</c:v>
                </c:pt>
                <c:pt idx="20">
                  <c:v>203.85948755186661</c:v>
                </c:pt>
                <c:pt idx="21">
                  <c:v>211.40983894267652</c:v>
                </c:pt>
                <c:pt idx="22">
                  <c:v>218.96019033348631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2F5-4C0B-8579-B41AD8789FCD}"/>
            </c:ext>
          </c:extLst>
        </c:ser>
        <c:ser>
          <c:idx val="4"/>
          <c:order val="4"/>
          <c:tx>
            <c:strRef>
              <c:f>'Zx6r Power Map + Gearing'!$J$64</c:f>
              <c:strCache>
                <c:ptCount val="1"/>
                <c:pt idx="0">
                  <c:v>5th Gear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Gearing'!$A$65:$A$87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xVal>
          <c:yVal>
            <c:numRef>
              <c:f>'Zx6r Power Map + Gearing'!$J$65:$J$87</c:f>
              <c:numCache>
                <c:formatCode>0.00;[Red]0.00</c:formatCode>
                <c:ptCount val="23"/>
                <c:pt idx="0">
                  <c:v>60.214052341708751</c:v>
                </c:pt>
                <c:pt idx="1">
                  <c:v>68.816059819095727</c:v>
                </c:pt>
                <c:pt idx="2">
                  <c:v>77.418067296482675</c:v>
                </c:pt>
                <c:pt idx="3">
                  <c:v>86.020074773869652</c:v>
                </c:pt>
                <c:pt idx="4">
                  <c:v>94.6220822512566</c:v>
                </c:pt>
                <c:pt idx="5">
                  <c:v>103.22408972864361</c:v>
                </c:pt>
                <c:pt idx="6">
                  <c:v>111.82609720603055</c:v>
                </c:pt>
                <c:pt idx="7">
                  <c:v>120.4281046834175</c:v>
                </c:pt>
                <c:pt idx="8">
                  <c:v>129.03011216080449</c:v>
                </c:pt>
                <c:pt idx="9">
                  <c:v>137.63211963819145</c:v>
                </c:pt>
                <c:pt idx="10">
                  <c:v>146.23412711557839</c:v>
                </c:pt>
                <c:pt idx="11">
                  <c:v>154.83613459296535</c:v>
                </c:pt>
                <c:pt idx="12">
                  <c:v>163.43814207035234</c:v>
                </c:pt>
                <c:pt idx="13">
                  <c:v>172.0401495477393</c:v>
                </c:pt>
                <c:pt idx="14">
                  <c:v>180.64215702512627</c:v>
                </c:pt>
                <c:pt idx="15">
                  <c:v>189.2441645025132</c:v>
                </c:pt>
                <c:pt idx="16">
                  <c:v>197.84617197990019</c:v>
                </c:pt>
                <c:pt idx="17">
                  <c:v>206.44817945728721</c:v>
                </c:pt>
                <c:pt idx="18">
                  <c:v>215.05018693467412</c:v>
                </c:pt>
                <c:pt idx="19">
                  <c:v>223.65219441206111</c:v>
                </c:pt>
                <c:pt idx="20">
                  <c:v>232.25420188944801</c:v>
                </c:pt>
                <c:pt idx="21">
                  <c:v>240.856209366835</c:v>
                </c:pt>
                <c:pt idx="22">
                  <c:v>249.45821684422199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2F5-4C0B-8579-B41AD8789FCD}"/>
            </c:ext>
          </c:extLst>
        </c:ser>
        <c:ser>
          <c:idx val="5"/>
          <c:order val="5"/>
          <c:tx>
            <c:strRef>
              <c:f>'Zx6r Power Map + Gearing'!$K$64</c:f>
              <c:strCache>
                <c:ptCount val="1"/>
                <c:pt idx="0">
                  <c:v>6th Gear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Gearing'!$A$65:$A$87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xVal>
          <c:yVal>
            <c:numRef>
              <c:f>'Zx6r Power Map + Gearing'!$K$65:$K$87</c:f>
              <c:numCache>
                <c:formatCode>0.00;[Red]0.00</c:formatCode>
                <c:ptCount val="23"/>
                <c:pt idx="0">
                  <c:v>66.417924401157535</c:v>
                </c:pt>
                <c:pt idx="1">
                  <c:v>75.906199315608603</c:v>
                </c:pt>
                <c:pt idx="2">
                  <c:v>85.3944742300597</c:v>
                </c:pt>
                <c:pt idx="3">
                  <c:v>94.882749144510768</c:v>
                </c:pt>
                <c:pt idx="4">
                  <c:v>104.37102405896184</c:v>
                </c:pt>
                <c:pt idx="5">
                  <c:v>113.85929897341289</c:v>
                </c:pt>
                <c:pt idx="6">
                  <c:v>123.34757388786402</c:v>
                </c:pt>
                <c:pt idx="7">
                  <c:v>132.83584880231507</c:v>
                </c:pt>
                <c:pt idx="8">
                  <c:v>142.32412371676614</c:v>
                </c:pt>
                <c:pt idx="9">
                  <c:v>151.81239863121721</c:v>
                </c:pt>
                <c:pt idx="10">
                  <c:v>161.30067354566827</c:v>
                </c:pt>
                <c:pt idx="11">
                  <c:v>170.7889484601194</c:v>
                </c:pt>
                <c:pt idx="12">
                  <c:v>180.27722337457044</c:v>
                </c:pt>
                <c:pt idx="13">
                  <c:v>189.76549828902154</c:v>
                </c:pt>
                <c:pt idx="14">
                  <c:v>199.2537732034726</c:v>
                </c:pt>
                <c:pt idx="15">
                  <c:v>208.74204811792367</c:v>
                </c:pt>
                <c:pt idx="16">
                  <c:v>218.23032303237471</c:v>
                </c:pt>
                <c:pt idx="17">
                  <c:v>227.71859794682578</c:v>
                </c:pt>
                <c:pt idx="18">
                  <c:v>237.20687286127696</c:v>
                </c:pt>
                <c:pt idx="19">
                  <c:v>246.69514777572803</c:v>
                </c:pt>
                <c:pt idx="20">
                  <c:v>256.1834226901791</c:v>
                </c:pt>
                <c:pt idx="21">
                  <c:v>265.67169760463014</c:v>
                </c:pt>
                <c:pt idx="22">
                  <c:v>275.15997251908124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2F5-4C0B-8579-B41AD8789F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630192"/>
        <c:axId val="504637408"/>
      </c:scatterChart>
      <c:valAx>
        <c:axId val="5046301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Engine Speed </a:t>
                </a:r>
              </a:p>
              <a:p>
                <a:pPr>
                  <a:defRPr sz="1400"/>
                </a:pPr>
                <a:r>
                  <a:rPr lang="en-GB" sz="1400" baseline="0"/>
                  <a:t>(RPM)</a:t>
                </a:r>
              </a:p>
            </c:rich>
          </c:tx>
          <c:layout>
            <c:manualLayout>
              <c:xMode val="edge"/>
              <c:yMode val="edge"/>
              <c:x val="0.47504656217256364"/>
              <c:y val="0.7992270188745441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4637408"/>
        <c:crosses val="autoZero"/>
        <c:crossBetween val="midCat"/>
      </c:valAx>
      <c:valAx>
        <c:axId val="504637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Road Speed (kph)</a:t>
                </a:r>
              </a:p>
              <a:p>
                <a:pPr>
                  <a:defRPr sz="1400"/>
                </a:pPr>
                <a:endParaRPr lang="en-GB" sz="1400" baseline="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;[Red]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46301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u="sng"/>
              <a:t>Power Vs Road</a:t>
            </a:r>
            <a:r>
              <a:rPr lang="en-GB" u="sng" baseline="0"/>
              <a:t> Speed for Each Gear</a:t>
            </a:r>
            <a:endParaRPr lang="en-GB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'Zx6r Power Map + Gearing'!$F$64</c:f>
              <c:strCache>
                <c:ptCount val="1"/>
                <c:pt idx="0">
                  <c:v> 1st Gear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Gearing'!$F$65:$F$87</c:f>
              <c:numCache>
                <c:formatCode>0.00;[Red]0.00</c:formatCode>
                <c:ptCount val="23"/>
                <c:pt idx="0">
                  <c:v>26.21760173729902</c:v>
                </c:pt>
                <c:pt idx="1">
                  <c:v>29.962973414056027</c:v>
                </c:pt>
                <c:pt idx="2">
                  <c:v>33.708345090813033</c:v>
                </c:pt>
                <c:pt idx="3">
                  <c:v>37.453716767570043</c:v>
                </c:pt>
                <c:pt idx="4">
                  <c:v>41.199088444327053</c:v>
                </c:pt>
                <c:pt idx="5">
                  <c:v>44.944460121084042</c:v>
                </c:pt>
                <c:pt idx="6">
                  <c:v>48.689831797841052</c:v>
                </c:pt>
                <c:pt idx="7">
                  <c:v>52.43520347459804</c:v>
                </c:pt>
                <c:pt idx="8">
                  <c:v>56.180575151355058</c:v>
                </c:pt>
                <c:pt idx="9">
                  <c:v>59.925946828112053</c:v>
                </c:pt>
                <c:pt idx="10">
                  <c:v>63.671318504869063</c:v>
                </c:pt>
                <c:pt idx="11">
                  <c:v>67.416690181626066</c:v>
                </c:pt>
                <c:pt idx="12">
                  <c:v>71.162061858383069</c:v>
                </c:pt>
                <c:pt idx="13">
                  <c:v>74.907433535140086</c:v>
                </c:pt>
                <c:pt idx="14">
                  <c:v>78.652805211897075</c:v>
                </c:pt>
                <c:pt idx="15">
                  <c:v>82.398176888654106</c:v>
                </c:pt>
                <c:pt idx="16">
                  <c:v>86.143548565411095</c:v>
                </c:pt>
                <c:pt idx="17">
                  <c:v>89.888920242168084</c:v>
                </c:pt>
                <c:pt idx="18">
                  <c:v>93.634291918925129</c:v>
                </c:pt>
                <c:pt idx="19">
                  <c:v>97.379663595682104</c:v>
                </c:pt>
                <c:pt idx="20">
                  <c:v>101.12503527243911</c:v>
                </c:pt>
                <c:pt idx="21">
                  <c:v>104.87040694919608</c:v>
                </c:pt>
                <c:pt idx="22">
                  <c:v>108.61577862595313</c:v>
                </c:pt>
              </c:numCache>
            </c:numRef>
          </c:xVal>
          <c:yVal>
            <c:numRef>
              <c:f>'Zx6r Power Map + Gearing'!$D$65:$D$87</c:f>
              <c:numCache>
                <c:formatCode>0.00;[Red]0.00</c:formatCode>
                <c:ptCount val="23"/>
                <c:pt idx="0">
                  <c:v>13.422600000000001</c:v>
                </c:pt>
                <c:pt idx="1">
                  <c:v>15.659700000000001</c:v>
                </c:pt>
                <c:pt idx="2">
                  <c:v>20.133900000000001</c:v>
                </c:pt>
                <c:pt idx="3">
                  <c:v>23.116700000000002</c:v>
                </c:pt>
                <c:pt idx="4">
                  <c:v>26.099500000000003</c:v>
                </c:pt>
                <c:pt idx="5">
                  <c:v>28.336600000000001</c:v>
                </c:pt>
                <c:pt idx="6">
                  <c:v>31.319400000000002</c:v>
                </c:pt>
                <c:pt idx="7">
                  <c:v>35.047899999999998</c:v>
                </c:pt>
                <c:pt idx="8">
                  <c:v>38.030700000000003</c:v>
                </c:pt>
                <c:pt idx="9">
                  <c:v>42.504899999999999</c:v>
                </c:pt>
                <c:pt idx="10">
                  <c:v>47.724800000000002</c:v>
                </c:pt>
                <c:pt idx="11">
                  <c:v>52.199000000000005</c:v>
                </c:pt>
                <c:pt idx="12">
                  <c:v>54.436100000000003</c:v>
                </c:pt>
                <c:pt idx="13">
                  <c:v>59.656000000000006</c:v>
                </c:pt>
                <c:pt idx="14">
                  <c:v>64.875900000000001</c:v>
                </c:pt>
                <c:pt idx="15">
                  <c:v>70.095799999999997</c:v>
                </c:pt>
                <c:pt idx="16">
                  <c:v>72.332900000000009</c:v>
                </c:pt>
                <c:pt idx="17">
                  <c:v>74.570000000000007</c:v>
                </c:pt>
                <c:pt idx="18">
                  <c:v>77.552800000000005</c:v>
                </c:pt>
                <c:pt idx="19">
                  <c:v>79.044200000000004</c:v>
                </c:pt>
                <c:pt idx="20">
                  <c:v>80.535600000000002</c:v>
                </c:pt>
                <c:pt idx="21">
                  <c:v>79.789900000000003</c:v>
                </c:pt>
                <c:pt idx="22">
                  <c:v>74.570000000000007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36C-4626-BA8B-3E8994BF56BD}"/>
            </c:ext>
          </c:extLst>
        </c:ser>
        <c:ser>
          <c:idx val="1"/>
          <c:order val="1"/>
          <c:tx>
            <c:strRef>
              <c:f>'Zx6r Power Map + Gearing'!$G$64</c:f>
              <c:strCache>
                <c:ptCount val="1"/>
                <c:pt idx="0">
                  <c:v>2nd Gear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Gearing'!$G$65:$G$87</c:f>
              <c:numCache>
                <c:formatCode>0.00;[Red]0.00</c:formatCode>
                <c:ptCount val="23"/>
                <c:pt idx="0">
                  <c:v>37.28241078651255</c:v>
                </c:pt>
                <c:pt idx="1">
                  <c:v>42.608469470300058</c:v>
                </c:pt>
                <c:pt idx="2">
                  <c:v>47.934528154087566</c:v>
                </c:pt>
                <c:pt idx="3">
                  <c:v>53.260586837875074</c:v>
                </c:pt>
                <c:pt idx="4">
                  <c:v>58.586645521662575</c:v>
                </c:pt>
                <c:pt idx="5">
                  <c:v>63.91270420545009</c:v>
                </c:pt>
                <c:pt idx="6">
                  <c:v>69.238762889237577</c:v>
                </c:pt>
                <c:pt idx="7">
                  <c:v>74.5648215730251</c:v>
                </c:pt>
                <c:pt idx="8">
                  <c:v>79.890880256812594</c:v>
                </c:pt>
                <c:pt idx="9">
                  <c:v>85.216938940600116</c:v>
                </c:pt>
                <c:pt idx="10">
                  <c:v>90.54299762438761</c:v>
                </c:pt>
                <c:pt idx="11">
                  <c:v>95.869056308175132</c:v>
                </c:pt>
                <c:pt idx="12">
                  <c:v>101.19511499196264</c:v>
                </c:pt>
                <c:pt idx="13">
                  <c:v>106.52117367575015</c:v>
                </c:pt>
                <c:pt idx="14">
                  <c:v>111.84723235953764</c:v>
                </c:pt>
                <c:pt idx="15">
                  <c:v>117.17329104332515</c:v>
                </c:pt>
                <c:pt idx="16">
                  <c:v>122.49934972711264</c:v>
                </c:pt>
                <c:pt idx="17">
                  <c:v>127.82540841090018</c:v>
                </c:pt>
                <c:pt idx="18">
                  <c:v>133.15146709468769</c:v>
                </c:pt>
                <c:pt idx="19">
                  <c:v>138.47752577847515</c:v>
                </c:pt>
                <c:pt idx="20">
                  <c:v>143.80358446226271</c:v>
                </c:pt>
                <c:pt idx="21">
                  <c:v>149.1296431460502</c:v>
                </c:pt>
                <c:pt idx="22">
                  <c:v>154.45570182983769</c:v>
                </c:pt>
              </c:numCache>
            </c:numRef>
          </c:xVal>
          <c:yVal>
            <c:numRef>
              <c:f>'Zx6r Power Map + Gearing'!$D$65:$D$87</c:f>
              <c:numCache>
                <c:formatCode>0.00;[Red]0.00</c:formatCode>
                <c:ptCount val="23"/>
                <c:pt idx="0">
                  <c:v>13.422600000000001</c:v>
                </c:pt>
                <c:pt idx="1">
                  <c:v>15.659700000000001</c:v>
                </c:pt>
                <c:pt idx="2">
                  <c:v>20.133900000000001</c:v>
                </c:pt>
                <c:pt idx="3">
                  <c:v>23.116700000000002</c:v>
                </c:pt>
                <c:pt idx="4">
                  <c:v>26.099500000000003</c:v>
                </c:pt>
                <c:pt idx="5">
                  <c:v>28.336600000000001</c:v>
                </c:pt>
                <c:pt idx="6">
                  <c:v>31.319400000000002</c:v>
                </c:pt>
                <c:pt idx="7">
                  <c:v>35.047899999999998</c:v>
                </c:pt>
                <c:pt idx="8">
                  <c:v>38.030700000000003</c:v>
                </c:pt>
                <c:pt idx="9">
                  <c:v>42.504899999999999</c:v>
                </c:pt>
                <c:pt idx="10">
                  <c:v>47.724800000000002</c:v>
                </c:pt>
                <c:pt idx="11">
                  <c:v>52.199000000000005</c:v>
                </c:pt>
                <c:pt idx="12">
                  <c:v>54.436100000000003</c:v>
                </c:pt>
                <c:pt idx="13">
                  <c:v>59.656000000000006</c:v>
                </c:pt>
                <c:pt idx="14">
                  <c:v>64.875900000000001</c:v>
                </c:pt>
                <c:pt idx="15">
                  <c:v>70.095799999999997</c:v>
                </c:pt>
                <c:pt idx="16">
                  <c:v>72.332900000000009</c:v>
                </c:pt>
                <c:pt idx="17">
                  <c:v>74.570000000000007</c:v>
                </c:pt>
                <c:pt idx="18">
                  <c:v>77.552800000000005</c:v>
                </c:pt>
                <c:pt idx="19">
                  <c:v>79.044200000000004</c:v>
                </c:pt>
                <c:pt idx="20">
                  <c:v>80.535600000000002</c:v>
                </c:pt>
                <c:pt idx="21">
                  <c:v>79.789900000000003</c:v>
                </c:pt>
                <c:pt idx="22">
                  <c:v>74.570000000000007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36C-4626-BA8B-3E8994BF56BD}"/>
            </c:ext>
          </c:extLst>
        </c:ser>
        <c:ser>
          <c:idx val="2"/>
          <c:order val="2"/>
          <c:tx>
            <c:strRef>
              <c:f>'Zx6r Power Map + Gearing'!$H$64</c:f>
              <c:strCache>
                <c:ptCount val="1"/>
                <c:pt idx="0">
                  <c:v>3rd Gear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Gearing'!$H$65:$H$87</c:f>
              <c:numCache>
                <c:formatCode>0.00;[Red]0.00</c:formatCode>
                <c:ptCount val="23"/>
                <c:pt idx="0">
                  <c:v>45.981639970032141</c:v>
                </c:pt>
                <c:pt idx="1">
                  <c:v>52.550445680036731</c:v>
                </c:pt>
                <c:pt idx="2">
                  <c:v>59.119251390041313</c:v>
                </c:pt>
                <c:pt idx="3">
                  <c:v>65.68805710004591</c:v>
                </c:pt>
                <c:pt idx="4">
                  <c:v>72.256862810050492</c:v>
                </c:pt>
                <c:pt idx="5">
                  <c:v>78.825668520055103</c:v>
                </c:pt>
                <c:pt idx="6">
                  <c:v>85.3944742300597</c:v>
                </c:pt>
                <c:pt idx="7">
                  <c:v>91.963279940064282</c:v>
                </c:pt>
                <c:pt idx="8">
                  <c:v>98.532085650068879</c:v>
                </c:pt>
                <c:pt idx="9">
                  <c:v>105.10089136007346</c:v>
                </c:pt>
                <c:pt idx="10">
                  <c:v>111.66969707007803</c:v>
                </c:pt>
                <c:pt idx="11">
                  <c:v>118.23850278008263</c:v>
                </c:pt>
                <c:pt idx="12">
                  <c:v>124.80730849008724</c:v>
                </c:pt>
                <c:pt idx="13">
                  <c:v>131.37611420009182</c:v>
                </c:pt>
                <c:pt idx="14">
                  <c:v>137.94491991009642</c:v>
                </c:pt>
                <c:pt idx="15">
                  <c:v>144.51372562010098</c:v>
                </c:pt>
                <c:pt idx="16">
                  <c:v>151.08253133010561</c:v>
                </c:pt>
                <c:pt idx="17">
                  <c:v>157.65133704011021</c:v>
                </c:pt>
                <c:pt idx="18">
                  <c:v>164.22014275011477</c:v>
                </c:pt>
                <c:pt idx="19">
                  <c:v>170.7889484601194</c:v>
                </c:pt>
                <c:pt idx="20">
                  <c:v>177.35775417012397</c:v>
                </c:pt>
                <c:pt idx="21">
                  <c:v>183.92655988012856</c:v>
                </c:pt>
                <c:pt idx="22">
                  <c:v>190.49536559013316</c:v>
                </c:pt>
              </c:numCache>
            </c:numRef>
          </c:xVal>
          <c:yVal>
            <c:numRef>
              <c:f>'Zx6r Power Map + Gearing'!$D$65:$D$87</c:f>
              <c:numCache>
                <c:formatCode>0.00;[Red]0.00</c:formatCode>
                <c:ptCount val="23"/>
                <c:pt idx="0">
                  <c:v>13.422600000000001</c:v>
                </c:pt>
                <c:pt idx="1">
                  <c:v>15.659700000000001</c:v>
                </c:pt>
                <c:pt idx="2">
                  <c:v>20.133900000000001</c:v>
                </c:pt>
                <c:pt idx="3">
                  <c:v>23.116700000000002</c:v>
                </c:pt>
                <c:pt idx="4">
                  <c:v>26.099500000000003</c:v>
                </c:pt>
                <c:pt idx="5">
                  <c:v>28.336600000000001</c:v>
                </c:pt>
                <c:pt idx="6">
                  <c:v>31.319400000000002</c:v>
                </c:pt>
                <c:pt idx="7">
                  <c:v>35.047899999999998</c:v>
                </c:pt>
                <c:pt idx="8">
                  <c:v>38.030700000000003</c:v>
                </c:pt>
                <c:pt idx="9">
                  <c:v>42.504899999999999</c:v>
                </c:pt>
                <c:pt idx="10">
                  <c:v>47.724800000000002</c:v>
                </c:pt>
                <c:pt idx="11">
                  <c:v>52.199000000000005</c:v>
                </c:pt>
                <c:pt idx="12">
                  <c:v>54.436100000000003</c:v>
                </c:pt>
                <c:pt idx="13">
                  <c:v>59.656000000000006</c:v>
                </c:pt>
                <c:pt idx="14">
                  <c:v>64.875900000000001</c:v>
                </c:pt>
                <c:pt idx="15">
                  <c:v>70.095799999999997</c:v>
                </c:pt>
                <c:pt idx="16">
                  <c:v>72.332900000000009</c:v>
                </c:pt>
                <c:pt idx="17">
                  <c:v>74.570000000000007</c:v>
                </c:pt>
                <c:pt idx="18">
                  <c:v>77.552800000000005</c:v>
                </c:pt>
                <c:pt idx="19">
                  <c:v>79.044200000000004</c:v>
                </c:pt>
                <c:pt idx="20">
                  <c:v>80.535600000000002</c:v>
                </c:pt>
                <c:pt idx="21">
                  <c:v>79.789900000000003</c:v>
                </c:pt>
                <c:pt idx="22">
                  <c:v>74.570000000000007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36C-4626-BA8B-3E8994BF56BD}"/>
            </c:ext>
          </c:extLst>
        </c:ser>
        <c:ser>
          <c:idx val="3"/>
          <c:order val="3"/>
          <c:tx>
            <c:strRef>
              <c:f>'Zx6r Power Map + Gearing'!$I$64</c:f>
              <c:strCache>
                <c:ptCount val="1"/>
                <c:pt idx="0">
                  <c:v>4th Gear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Gearing'!$I$65:$I$87</c:f>
              <c:numCache>
                <c:formatCode>0.00;[Red]0.00</c:formatCode>
                <c:ptCount val="23"/>
                <c:pt idx="0">
                  <c:v>52.852459735669129</c:v>
                </c:pt>
                <c:pt idx="1">
                  <c:v>60.402811126479001</c:v>
                </c:pt>
                <c:pt idx="2">
                  <c:v>67.953162517288874</c:v>
                </c:pt>
                <c:pt idx="3">
                  <c:v>75.503513908098739</c:v>
                </c:pt>
                <c:pt idx="4">
                  <c:v>83.053865298908633</c:v>
                </c:pt>
                <c:pt idx="5">
                  <c:v>90.604216689718498</c:v>
                </c:pt>
                <c:pt idx="6">
                  <c:v>98.154568080528378</c:v>
                </c:pt>
                <c:pt idx="7">
                  <c:v>105.70491947133826</c:v>
                </c:pt>
                <c:pt idx="8">
                  <c:v>113.25527086214812</c:v>
                </c:pt>
                <c:pt idx="9">
                  <c:v>120.805622252958</c:v>
                </c:pt>
                <c:pt idx="10">
                  <c:v>128.3559736437679</c:v>
                </c:pt>
                <c:pt idx="11">
                  <c:v>135.90632503457775</c:v>
                </c:pt>
                <c:pt idx="12">
                  <c:v>143.45667642538766</c:v>
                </c:pt>
                <c:pt idx="13">
                  <c:v>151.00702781619748</c:v>
                </c:pt>
                <c:pt idx="14">
                  <c:v>158.55737920700739</c:v>
                </c:pt>
                <c:pt idx="15">
                  <c:v>166.10773059781727</c:v>
                </c:pt>
                <c:pt idx="16">
                  <c:v>173.65808198862715</c:v>
                </c:pt>
                <c:pt idx="17">
                  <c:v>181.208433379437</c:v>
                </c:pt>
                <c:pt idx="18">
                  <c:v>188.7587847702469</c:v>
                </c:pt>
                <c:pt idx="19">
                  <c:v>196.30913616105676</c:v>
                </c:pt>
                <c:pt idx="20">
                  <c:v>203.85948755186661</c:v>
                </c:pt>
                <c:pt idx="21">
                  <c:v>211.40983894267652</c:v>
                </c:pt>
                <c:pt idx="22">
                  <c:v>218.96019033348631</c:v>
                </c:pt>
              </c:numCache>
            </c:numRef>
          </c:xVal>
          <c:yVal>
            <c:numRef>
              <c:f>'Zx6r Power Map + Gearing'!$D$65:$D$87</c:f>
              <c:numCache>
                <c:formatCode>0.00;[Red]0.00</c:formatCode>
                <c:ptCount val="23"/>
                <c:pt idx="0">
                  <c:v>13.422600000000001</c:v>
                </c:pt>
                <c:pt idx="1">
                  <c:v>15.659700000000001</c:v>
                </c:pt>
                <c:pt idx="2">
                  <c:v>20.133900000000001</c:v>
                </c:pt>
                <c:pt idx="3">
                  <c:v>23.116700000000002</c:v>
                </c:pt>
                <c:pt idx="4">
                  <c:v>26.099500000000003</c:v>
                </c:pt>
                <c:pt idx="5">
                  <c:v>28.336600000000001</c:v>
                </c:pt>
                <c:pt idx="6">
                  <c:v>31.319400000000002</c:v>
                </c:pt>
                <c:pt idx="7">
                  <c:v>35.047899999999998</c:v>
                </c:pt>
                <c:pt idx="8">
                  <c:v>38.030700000000003</c:v>
                </c:pt>
                <c:pt idx="9">
                  <c:v>42.504899999999999</c:v>
                </c:pt>
                <c:pt idx="10">
                  <c:v>47.724800000000002</c:v>
                </c:pt>
                <c:pt idx="11">
                  <c:v>52.199000000000005</c:v>
                </c:pt>
                <c:pt idx="12">
                  <c:v>54.436100000000003</c:v>
                </c:pt>
                <c:pt idx="13">
                  <c:v>59.656000000000006</c:v>
                </c:pt>
                <c:pt idx="14">
                  <c:v>64.875900000000001</c:v>
                </c:pt>
                <c:pt idx="15">
                  <c:v>70.095799999999997</c:v>
                </c:pt>
                <c:pt idx="16">
                  <c:v>72.332900000000009</c:v>
                </c:pt>
                <c:pt idx="17">
                  <c:v>74.570000000000007</c:v>
                </c:pt>
                <c:pt idx="18">
                  <c:v>77.552800000000005</c:v>
                </c:pt>
                <c:pt idx="19">
                  <c:v>79.044200000000004</c:v>
                </c:pt>
                <c:pt idx="20">
                  <c:v>80.535600000000002</c:v>
                </c:pt>
                <c:pt idx="21">
                  <c:v>79.789900000000003</c:v>
                </c:pt>
                <c:pt idx="22">
                  <c:v>74.570000000000007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36C-4626-BA8B-3E8994BF56BD}"/>
            </c:ext>
          </c:extLst>
        </c:ser>
        <c:ser>
          <c:idx val="4"/>
          <c:order val="4"/>
          <c:tx>
            <c:strRef>
              <c:f>'Zx6r Power Map + Gearing'!$J$64</c:f>
              <c:strCache>
                <c:ptCount val="1"/>
                <c:pt idx="0">
                  <c:v>5th Gear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Gearing'!$J$65:$J$87</c:f>
              <c:numCache>
                <c:formatCode>0.00;[Red]0.00</c:formatCode>
                <c:ptCount val="23"/>
                <c:pt idx="0">
                  <c:v>60.214052341708751</c:v>
                </c:pt>
                <c:pt idx="1">
                  <c:v>68.816059819095727</c:v>
                </c:pt>
                <c:pt idx="2">
                  <c:v>77.418067296482675</c:v>
                </c:pt>
                <c:pt idx="3">
                  <c:v>86.020074773869652</c:v>
                </c:pt>
                <c:pt idx="4">
                  <c:v>94.6220822512566</c:v>
                </c:pt>
                <c:pt idx="5">
                  <c:v>103.22408972864361</c:v>
                </c:pt>
                <c:pt idx="6">
                  <c:v>111.82609720603055</c:v>
                </c:pt>
                <c:pt idx="7">
                  <c:v>120.4281046834175</c:v>
                </c:pt>
                <c:pt idx="8">
                  <c:v>129.03011216080449</c:v>
                </c:pt>
                <c:pt idx="9">
                  <c:v>137.63211963819145</c:v>
                </c:pt>
                <c:pt idx="10">
                  <c:v>146.23412711557839</c:v>
                </c:pt>
                <c:pt idx="11">
                  <c:v>154.83613459296535</c:v>
                </c:pt>
                <c:pt idx="12">
                  <c:v>163.43814207035234</c:v>
                </c:pt>
                <c:pt idx="13">
                  <c:v>172.0401495477393</c:v>
                </c:pt>
                <c:pt idx="14">
                  <c:v>180.64215702512627</c:v>
                </c:pt>
                <c:pt idx="15">
                  <c:v>189.2441645025132</c:v>
                </c:pt>
                <c:pt idx="16">
                  <c:v>197.84617197990019</c:v>
                </c:pt>
                <c:pt idx="17">
                  <c:v>206.44817945728721</c:v>
                </c:pt>
                <c:pt idx="18">
                  <c:v>215.05018693467412</c:v>
                </c:pt>
                <c:pt idx="19">
                  <c:v>223.65219441206111</c:v>
                </c:pt>
                <c:pt idx="20">
                  <c:v>232.25420188944801</c:v>
                </c:pt>
                <c:pt idx="21">
                  <c:v>240.856209366835</c:v>
                </c:pt>
                <c:pt idx="22">
                  <c:v>249.45821684422199</c:v>
                </c:pt>
              </c:numCache>
            </c:numRef>
          </c:xVal>
          <c:yVal>
            <c:numRef>
              <c:f>'Zx6r Power Map + Gearing'!$D$65:$D$87</c:f>
              <c:numCache>
                <c:formatCode>0.00;[Red]0.00</c:formatCode>
                <c:ptCount val="23"/>
                <c:pt idx="0">
                  <c:v>13.422600000000001</c:v>
                </c:pt>
                <c:pt idx="1">
                  <c:v>15.659700000000001</c:v>
                </c:pt>
                <c:pt idx="2">
                  <c:v>20.133900000000001</c:v>
                </c:pt>
                <c:pt idx="3">
                  <c:v>23.116700000000002</c:v>
                </c:pt>
                <c:pt idx="4">
                  <c:v>26.099500000000003</c:v>
                </c:pt>
                <c:pt idx="5">
                  <c:v>28.336600000000001</c:v>
                </c:pt>
                <c:pt idx="6">
                  <c:v>31.319400000000002</c:v>
                </c:pt>
                <c:pt idx="7">
                  <c:v>35.047899999999998</c:v>
                </c:pt>
                <c:pt idx="8">
                  <c:v>38.030700000000003</c:v>
                </c:pt>
                <c:pt idx="9">
                  <c:v>42.504899999999999</c:v>
                </c:pt>
                <c:pt idx="10">
                  <c:v>47.724800000000002</c:v>
                </c:pt>
                <c:pt idx="11">
                  <c:v>52.199000000000005</c:v>
                </c:pt>
                <c:pt idx="12">
                  <c:v>54.436100000000003</c:v>
                </c:pt>
                <c:pt idx="13">
                  <c:v>59.656000000000006</c:v>
                </c:pt>
                <c:pt idx="14">
                  <c:v>64.875900000000001</c:v>
                </c:pt>
                <c:pt idx="15">
                  <c:v>70.095799999999997</c:v>
                </c:pt>
                <c:pt idx="16">
                  <c:v>72.332900000000009</c:v>
                </c:pt>
                <c:pt idx="17">
                  <c:v>74.570000000000007</c:v>
                </c:pt>
                <c:pt idx="18">
                  <c:v>77.552800000000005</c:v>
                </c:pt>
                <c:pt idx="19">
                  <c:v>79.044200000000004</c:v>
                </c:pt>
                <c:pt idx="20">
                  <c:v>80.535600000000002</c:v>
                </c:pt>
                <c:pt idx="21">
                  <c:v>79.789900000000003</c:v>
                </c:pt>
                <c:pt idx="22">
                  <c:v>74.570000000000007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36C-4626-BA8B-3E8994BF56BD}"/>
            </c:ext>
          </c:extLst>
        </c:ser>
        <c:ser>
          <c:idx val="5"/>
          <c:order val="5"/>
          <c:tx>
            <c:strRef>
              <c:f>'Zx6r Power Map + Gearing'!$K$64</c:f>
              <c:strCache>
                <c:ptCount val="1"/>
                <c:pt idx="0">
                  <c:v>6th Gear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Gearing'!$K$65:$K$87</c:f>
              <c:numCache>
                <c:formatCode>0.00;[Red]0.00</c:formatCode>
                <c:ptCount val="23"/>
                <c:pt idx="0">
                  <c:v>66.417924401157535</c:v>
                </c:pt>
                <c:pt idx="1">
                  <c:v>75.906199315608603</c:v>
                </c:pt>
                <c:pt idx="2">
                  <c:v>85.3944742300597</c:v>
                </c:pt>
                <c:pt idx="3">
                  <c:v>94.882749144510768</c:v>
                </c:pt>
                <c:pt idx="4">
                  <c:v>104.37102405896184</c:v>
                </c:pt>
                <c:pt idx="5">
                  <c:v>113.85929897341289</c:v>
                </c:pt>
                <c:pt idx="6">
                  <c:v>123.34757388786402</c:v>
                </c:pt>
                <c:pt idx="7">
                  <c:v>132.83584880231507</c:v>
                </c:pt>
                <c:pt idx="8">
                  <c:v>142.32412371676614</c:v>
                </c:pt>
                <c:pt idx="9">
                  <c:v>151.81239863121721</c:v>
                </c:pt>
                <c:pt idx="10">
                  <c:v>161.30067354566827</c:v>
                </c:pt>
                <c:pt idx="11">
                  <c:v>170.7889484601194</c:v>
                </c:pt>
                <c:pt idx="12">
                  <c:v>180.27722337457044</c:v>
                </c:pt>
                <c:pt idx="13">
                  <c:v>189.76549828902154</c:v>
                </c:pt>
                <c:pt idx="14">
                  <c:v>199.2537732034726</c:v>
                </c:pt>
                <c:pt idx="15">
                  <c:v>208.74204811792367</c:v>
                </c:pt>
                <c:pt idx="16">
                  <c:v>218.23032303237471</c:v>
                </c:pt>
                <c:pt idx="17">
                  <c:v>227.71859794682578</c:v>
                </c:pt>
                <c:pt idx="18">
                  <c:v>237.20687286127696</c:v>
                </c:pt>
                <c:pt idx="19">
                  <c:v>246.69514777572803</c:v>
                </c:pt>
                <c:pt idx="20">
                  <c:v>256.1834226901791</c:v>
                </c:pt>
                <c:pt idx="21">
                  <c:v>265.67169760463014</c:v>
                </c:pt>
                <c:pt idx="22">
                  <c:v>275.15997251908124</c:v>
                </c:pt>
              </c:numCache>
            </c:numRef>
          </c:xVal>
          <c:yVal>
            <c:numRef>
              <c:f>'Zx6r Power Map + Gearing'!$D$65:$D$87</c:f>
              <c:numCache>
                <c:formatCode>0.00;[Red]0.00</c:formatCode>
                <c:ptCount val="23"/>
                <c:pt idx="0">
                  <c:v>13.422600000000001</c:v>
                </c:pt>
                <c:pt idx="1">
                  <c:v>15.659700000000001</c:v>
                </c:pt>
                <c:pt idx="2">
                  <c:v>20.133900000000001</c:v>
                </c:pt>
                <c:pt idx="3">
                  <c:v>23.116700000000002</c:v>
                </c:pt>
                <c:pt idx="4">
                  <c:v>26.099500000000003</c:v>
                </c:pt>
                <c:pt idx="5">
                  <c:v>28.336600000000001</c:v>
                </c:pt>
                <c:pt idx="6">
                  <c:v>31.319400000000002</c:v>
                </c:pt>
                <c:pt idx="7">
                  <c:v>35.047899999999998</c:v>
                </c:pt>
                <c:pt idx="8">
                  <c:v>38.030700000000003</c:v>
                </c:pt>
                <c:pt idx="9">
                  <c:v>42.504899999999999</c:v>
                </c:pt>
                <c:pt idx="10">
                  <c:v>47.724800000000002</c:v>
                </c:pt>
                <c:pt idx="11">
                  <c:v>52.199000000000005</c:v>
                </c:pt>
                <c:pt idx="12">
                  <c:v>54.436100000000003</c:v>
                </c:pt>
                <c:pt idx="13">
                  <c:v>59.656000000000006</c:v>
                </c:pt>
                <c:pt idx="14">
                  <c:v>64.875900000000001</c:v>
                </c:pt>
                <c:pt idx="15">
                  <c:v>70.095799999999997</c:v>
                </c:pt>
                <c:pt idx="16">
                  <c:v>72.332900000000009</c:v>
                </c:pt>
                <c:pt idx="17">
                  <c:v>74.570000000000007</c:v>
                </c:pt>
                <c:pt idx="18">
                  <c:v>77.552800000000005</c:v>
                </c:pt>
                <c:pt idx="19">
                  <c:v>79.044200000000004</c:v>
                </c:pt>
                <c:pt idx="20">
                  <c:v>80.535600000000002</c:v>
                </c:pt>
                <c:pt idx="21">
                  <c:v>79.789900000000003</c:v>
                </c:pt>
                <c:pt idx="22">
                  <c:v>74.570000000000007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36C-4626-BA8B-3E8994BF56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6917792"/>
        <c:axId val="636923040"/>
      </c:scatterChart>
      <c:valAx>
        <c:axId val="636917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Velocity (Kph)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;[Red]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6923040"/>
        <c:crosses val="autoZero"/>
        <c:crossBetween val="midCat"/>
      </c:valAx>
      <c:valAx>
        <c:axId val="636923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Power (Kw)</a:t>
                </a:r>
              </a:p>
              <a:p>
                <a:pPr>
                  <a:defRPr sz="1400"/>
                </a:pPr>
                <a:endParaRPr lang="en-GB" sz="1400" baseline="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;[Red]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69177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027299085593981"/>
          <c:y val="0.17932405485635416"/>
          <c:w val="0.10265115165960283"/>
          <c:h val="0.667039057125868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Engine RPM Vs</a:t>
            </a:r>
            <a:r>
              <a:rPr lang="en-US" u="sng" baseline="0"/>
              <a:t> Power (Kw</a:t>
            </a:r>
            <a:r>
              <a:rPr lang="en-US" baseline="0"/>
              <a:t>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'Zx6r Power Map + Gearing'!$A$64:$A$67</c:f>
              <c:strCache>
                <c:ptCount val="4"/>
                <c:pt idx="0">
                  <c:v>RPM</c:v>
                </c:pt>
                <c:pt idx="1">
                  <c:v>3500</c:v>
                </c:pt>
                <c:pt idx="2">
                  <c:v>4000</c:v>
                </c:pt>
                <c:pt idx="3">
                  <c:v>4500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Gearing'!$D$65:$D$87</c:f>
              <c:numCache>
                <c:formatCode>0.00;[Red]0.00</c:formatCode>
                <c:ptCount val="23"/>
                <c:pt idx="0">
                  <c:v>13.422600000000001</c:v>
                </c:pt>
                <c:pt idx="1">
                  <c:v>15.659700000000001</c:v>
                </c:pt>
                <c:pt idx="2">
                  <c:v>20.133900000000001</c:v>
                </c:pt>
                <c:pt idx="3">
                  <c:v>23.116700000000002</c:v>
                </c:pt>
                <c:pt idx="4">
                  <c:v>26.099500000000003</c:v>
                </c:pt>
                <c:pt idx="5">
                  <c:v>28.336600000000001</c:v>
                </c:pt>
                <c:pt idx="6">
                  <c:v>31.319400000000002</c:v>
                </c:pt>
                <c:pt idx="7">
                  <c:v>35.047899999999998</c:v>
                </c:pt>
                <c:pt idx="8">
                  <c:v>38.030700000000003</c:v>
                </c:pt>
                <c:pt idx="9">
                  <c:v>42.504899999999999</c:v>
                </c:pt>
                <c:pt idx="10">
                  <c:v>47.724800000000002</c:v>
                </c:pt>
                <c:pt idx="11">
                  <c:v>52.199000000000005</c:v>
                </c:pt>
                <c:pt idx="12">
                  <c:v>54.436100000000003</c:v>
                </c:pt>
                <c:pt idx="13">
                  <c:v>59.656000000000006</c:v>
                </c:pt>
                <c:pt idx="14">
                  <c:v>64.875900000000001</c:v>
                </c:pt>
                <c:pt idx="15">
                  <c:v>70.095799999999997</c:v>
                </c:pt>
                <c:pt idx="16">
                  <c:v>72.332900000000009</c:v>
                </c:pt>
                <c:pt idx="17">
                  <c:v>74.570000000000007</c:v>
                </c:pt>
                <c:pt idx="18">
                  <c:v>77.552800000000005</c:v>
                </c:pt>
                <c:pt idx="19">
                  <c:v>79.044200000000004</c:v>
                </c:pt>
                <c:pt idx="20">
                  <c:v>80.535600000000002</c:v>
                </c:pt>
                <c:pt idx="21">
                  <c:v>79.789900000000003</c:v>
                </c:pt>
                <c:pt idx="22">
                  <c:v>74.570000000000007</c:v>
                </c:pt>
              </c:numCache>
            </c:numRef>
          </c:xVal>
          <c:yVal>
            <c:numRef>
              <c:f>'Zx6r Power Map + Gearing'!$A$64:$A$87</c:f>
              <c:numCache>
                <c:formatCode>General</c:formatCode>
                <c:ptCount val="24"/>
                <c:pt idx="0">
                  <c:v>0</c:v>
                </c:pt>
                <c:pt idx="1">
                  <c:v>3500</c:v>
                </c:pt>
                <c:pt idx="2">
                  <c:v>4000</c:v>
                </c:pt>
                <c:pt idx="3">
                  <c:v>4500</c:v>
                </c:pt>
                <c:pt idx="4">
                  <c:v>5000</c:v>
                </c:pt>
                <c:pt idx="5">
                  <c:v>5500</c:v>
                </c:pt>
                <c:pt idx="6">
                  <c:v>6000</c:v>
                </c:pt>
                <c:pt idx="7">
                  <c:v>6500</c:v>
                </c:pt>
                <c:pt idx="8">
                  <c:v>7000</c:v>
                </c:pt>
                <c:pt idx="9">
                  <c:v>7500</c:v>
                </c:pt>
                <c:pt idx="10">
                  <c:v>8000</c:v>
                </c:pt>
                <c:pt idx="11">
                  <c:v>8500</c:v>
                </c:pt>
                <c:pt idx="12">
                  <c:v>9000</c:v>
                </c:pt>
                <c:pt idx="13">
                  <c:v>9500</c:v>
                </c:pt>
                <c:pt idx="14">
                  <c:v>10000</c:v>
                </c:pt>
                <c:pt idx="15">
                  <c:v>10500</c:v>
                </c:pt>
                <c:pt idx="16">
                  <c:v>11000</c:v>
                </c:pt>
                <c:pt idx="17">
                  <c:v>11500</c:v>
                </c:pt>
                <c:pt idx="18">
                  <c:v>12000</c:v>
                </c:pt>
                <c:pt idx="19">
                  <c:v>12500</c:v>
                </c:pt>
                <c:pt idx="20">
                  <c:v>13000</c:v>
                </c:pt>
                <c:pt idx="21">
                  <c:v>13500</c:v>
                </c:pt>
                <c:pt idx="22">
                  <c:v>14000</c:v>
                </c:pt>
                <c:pt idx="23">
                  <c:v>14500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E97-42EF-B6CC-3A4E36CE61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5743184"/>
        <c:axId val="635755976"/>
      </c:scatterChart>
      <c:valAx>
        <c:axId val="63574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Power (Kw)</a:t>
                </a:r>
              </a:p>
              <a:p>
                <a:pPr>
                  <a:defRPr sz="1400"/>
                </a:pPr>
                <a:endParaRPr lang="en-GB" sz="1400" baseline="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;[Red]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5755976"/>
        <c:crosses val="autoZero"/>
        <c:crossBetween val="midCat"/>
      </c:valAx>
      <c:valAx>
        <c:axId val="635755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Engine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574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u="sng" baseline="0"/>
              <a:t>Driving Force (N) Vs Road Speed (Kph)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765679703260233"/>
          <c:y val="6.788587168048861E-2"/>
          <c:w val="0.74916943233335498"/>
          <c:h val="0.8398607227328522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'Zx6r Power Map + Gearing'!$M$64</c:f>
              <c:strCache>
                <c:ptCount val="1"/>
                <c:pt idx="0">
                  <c:v>1st Gear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Gearing'!$F$65:$F$87</c:f>
              <c:numCache>
                <c:formatCode>0.00;[Red]0.00</c:formatCode>
                <c:ptCount val="23"/>
                <c:pt idx="0">
                  <c:v>26.21760173729902</c:v>
                </c:pt>
                <c:pt idx="1">
                  <c:v>29.962973414056027</c:v>
                </c:pt>
                <c:pt idx="2">
                  <c:v>33.708345090813033</c:v>
                </c:pt>
                <c:pt idx="3">
                  <c:v>37.453716767570043</c:v>
                </c:pt>
                <c:pt idx="4">
                  <c:v>41.199088444327053</c:v>
                </c:pt>
                <c:pt idx="5">
                  <c:v>44.944460121084042</c:v>
                </c:pt>
                <c:pt idx="6">
                  <c:v>48.689831797841052</c:v>
                </c:pt>
                <c:pt idx="7">
                  <c:v>52.43520347459804</c:v>
                </c:pt>
                <c:pt idx="8">
                  <c:v>56.180575151355058</c:v>
                </c:pt>
                <c:pt idx="9">
                  <c:v>59.925946828112053</c:v>
                </c:pt>
                <c:pt idx="10">
                  <c:v>63.671318504869063</c:v>
                </c:pt>
                <c:pt idx="11">
                  <c:v>67.416690181626066</c:v>
                </c:pt>
                <c:pt idx="12">
                  <c:v>71.162061858383069</c:v>
                </c:pt>
                <c:pt idx="13">
                  <c:v>74.907433535140086</c:v>
                </c:pt>
                <c:pt idx="14">
                  <c:v>78.652805211897075</c:v>
                </c:pt>
                <c:pt idx="15">
                  <c:v>82.398176888654106</c:v>
                </c:pt>
                <c:pt idx="16">
                  <c:v>86.143548565411095</c:v>
                </c:pt>
                <c:pt idx="17">
                  <c:v>89.888920242168084</c:v>
                </c:pt>
                <c:pt idx="18">
                  <c:v>93.634291918925129</c:v>
                </c:pt>
                <c:pt idx="19">
                  <c:v>97.379663595682104</c:v>
                </c:pt>
                <c:pt idx="20">
                  <c:v>101.12503527243911</c:v>
                </c:pt>
                <c:pt idx="21">
                  <c:v>104.87040694919608</c:v>
                </c:pt>
                <c:pt idx="22">
                  <c:v>108.61577862595313</c:v>
                </c:pt>
              </c:numCache>
            </c:numRef>
          </c:xVal>
          <c:yVal>
            <c:numRef>
              <c:f>'Zx6r Power Map + Gearing'!$M$65:$M$87</c:f>
              <c:numCache>
                <c:formatCode>0.00</c:formatCode>
                <c:ptCount val="23"/>
                <c:pt idx="0">
                  <c:v>1843.0884900984138</c:v>
                </c:pt>
                <c:pt idx="1">
                  <c:v>1881.4861669754639</c:v>
                </c:pt>
                <c:pt idx="2">
                  <c:v>2150.2699051148156</c:v>
                </c:pt>
                <c:pt idx="3">
                  <c:v>2221.9455686186425</c:v>
                </c:pt>
                <c:pt idx="4">
                  <c:v>2280.5892933035921</c:v>
                </c:pt>
                <c:pt idx="5">
                  <c:v>2269.7293442878613</c:v>
                </c:pt>
                <c:pt idx="6">
                  <c:v>2315.6752824313398</c:v>
                </c:pt>
                <c:pt idx="7">
                  <c:v>2406.2544176284846</c:v>
                </c:pt>
                <c:pt idx="8">
                  <c:v>2436.9725591301244</c:v>
                </c:pt>
                <c:pt idx="9">
                  <c:v>2553.445512323844</c:v>
                </c:pt>
                <c:pt idx="10">
                  <c:v>2698.3779201440821</c:v>
                </c:pt>
                <c:pt idx="11">
                  <c:v>2787.3869140377242</c:v>
                </c:pt>
                <c:pt idx="12">
                  <c:v>2753.8544398838867</c:v>
                </c:pt>
                <c:pt idx="13">
                  <c:v>2867.0265401530869</c:v>
                </c:pt>
                <c:pt idx="14">
                  <c:v>2969.4203451585549</c:v>
                </c:pt>
                <c:pt idx="15">
                  <c:v>3062.5056224362515</c:v>
                </c:pt>
                <c:pt idx="16">
                  <c:v>3022.8431999440159</c:v>
                </c:pt>
                <c:pt idx="17">
                  <c:v>2986.4859793261335</c:v>
                </c:pt>
                <c:pt idx="18">
                  <c:v>2981.7076017592099</c:v>
                </c:pt>
                <c:pt idx="19">
                  <c:v>2922.1616659252618</c:v>
                </c:pt>
                <c:pt idx="20">
                  <c:v>2867.0265401530874</c:v>
                </c:pt>
                <c:pt idx="21">
                  <c:v>2739.0342838962538</c:v>
                </c:pt>
                <c:pt idx="22">
                  <c:v>2471.5746035802476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277-4428-ACD2-86FCE1F8B063}"/>
            </c:ext>
          </c:extLst>
        </c:ser>
        <c:ser>
          <c:idx val="1"/>
          <c:order val="1"/>
          <c:tx>
            <c:strRef>
              <c:f>'Zx6r Power Map + Gearing'!$N$64</c:f>
              <c:strCache>
                <c:ptCount val="1"/>
                <c:pt idx="0">
                  <c:v>2nd Gear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Gearing'!$G$65:$G$87</c:f>
              <c:numCache>
                <c:formatCode>0.00;[Red]0.00</c:formatCode>
                <c:ptCount val="23"/>
                <c:pt idx="0">
                  <c:v>37.28241078651255</c:v>
                </c:pt>
                <c:pt idx="1">
                  <c:v>42.608469470300058</c:v>
                </c:pt>
                <c:pt idx="2">
                  <c:v>47.934528154087566</c:v>
                </c:pt>
                <c:pt idx="3">
                  <c:v>53.260586837875074</c:v>
                </c:pt>
                <c:pt idx="4">
                  <c:v>58.586645521662575</c:v>
                </c:pt>
                <c:pt idx="5">
                  <c:v>63.91270420545009</c:v>
                </c:pt>
                <c:pt idx="6">
                  <c:v>69.238762889237577</c:v>
                </c:pt>
                <c:pt idx="7">
                  <c:v>74.5648215730251</c:v>
                </c:pt>
                <c:pt idx="8">
                  <c:v>79.890880256812594</c:v>
                </c:pt>
                <c:pt idx="9">
                  <c:v>85.216938940600116</c:v>
                </c:pt>
                <c:pt idx="10">
                  <c:v>90.54299762438761</c:v>
                </c:pt>
                <c:pt idx="11">
                  <c:v>95.869056308175132</c:v>
                </c:pt>
                <c:pt idx="12">
                  <c:v>101.19511499196264</c:v>
                </c:pt>
                <c:pt idx="13">
                  <c:v>106.52117367575015</c:v>
                </c:pt>
                <c:pt idx="14">
                  <c:v>111.84723235953764</c:v>
                </c:pt>
                <c:pt idx="15">
                  <c:v>117.17329104332515</c:v>
                </c:pt>
                <c:pt idx="16">
                  <c:v>122.49934972711264</c:v>
                </c:pt>
                <c:pt idx="17">
                  <c:v>127.82540841090018</c:v>
                </c:pt>
                <c:pt idx="18">
                  <c:v>133.15146709468769</c:v>
                </c:pt>
                <c:pt idx="19">
                  <c:v>138.47752577847515</c:v>
                </c:pt>
                <c:pt idx="20">
                  <c:v>143.80358446226271</c:v>
                </c:pt>
                <c:pt idx="21">
                  <c:v>149.1296431460502</c:v>
                </c:pt>
                <c:pt idx="22">
                  <c:v>154.45570182983769</c:v>
                </c:pt>
              </c:numCache>
            </c:numRef>
          </c:xVal>
          <c:yVal>
            <c:numRef>
              <c:f>'Zx6r Power Map + Gearing'!$N$65:$N$87</c:f>
              <c:numCache>
                <c:formatCode>0.00</c:formatCode>
                <c:ptCount val="23"/>
                <c:pt idx="0">
                  <c:v>1296.0900054639424</c:v>
                </c:pt>
                <c:pt idx="1">
                  <c:v>1323.0918805777746</c:v>
                </c:pt>
                <c:pt idx="2">
                  <c:v>1512.1050063745997</c:v>
                </c:pt>
                <c:pt idx="3">
                  <c:v>1562.5085065870862</c:v>
                </c:pt>
                <c:pt idx="4">
                  <c:v>1603.7477340336666</c:v>
                </c:pt>
                <c:pt idx="5">
                  <c:v>1596.1108400620774</c:v>
                </c:pt>
                <c:pt idx="6">
                  <c:v>1628.4207760957231</c:v>
                </c:pt>
                <c:pt idx="7">
                  <c:v>1692.1175071334806</c:v>
                </c:pt>
                <c:pt idx="8">
                  <c:v>1713.7190072245467</c:v>
                </c:pt>
                <c:pt idx="9">
                  <c:v>1795.6246950698369</c:v>
                </c:pt>
                <c:pt idx="10">
                  <c:v>1897.5435374112624</c:v>
                </c:pt>
                <c:pt idx="11">
                  <c:v>1960.136119374481</c:v>
                </c:pt>
                <c:pt idx="12">
                  <c:v>1936.5555344797503</c:v>
                </c:pt>
                <c:pt idx="13">
                  <c:v>2016.1400084994664</c:v>
                </c:pt>
                <c:pt idx="14">
                  <c:v>2088.1450088030188</c:v>
                </c:pt>
                <c:pt idx="15">
                  <c:v>2153.6040999880661</c:v>
                </c:pt>
                <c:pt idx="16">
                  <c:v>2125.7128350483508</c:v>
                </c:pt>
                <c:pt idx="17">
                  <c:v>2100.1458421869443</c:v>
                </c:pt>
                <c:pt idx="18">
                  <c:v>2096.7856088394446</c:v>
                </c:pt>
                <c:pt idx="19">
                  <c:v>2054.9119317398408</c:v>
                </c:pt>
                <c:pt idx="20">
                  <c:v>2016.1400084994659</c:v>
                </c:pt>
                <c:pt idx="21">
                  <c:v>1926.1337581200257</c:v>
                </c:pt>
                <c:pt idx="22">
                  <c:v>1738.0517314650574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277-4428-ACD2-86FCE1F8B063}"/>
            </c:ext>
          </c:extLst>
        </c:ser>
        <c:ser>
          <c:idx val="2"/>
          <c:order val="2"/>
          <c:tx>
            <c:strRef>
              <c:f>'Zx6r Power Map + Gearing'!$O$64</c:f>
              <c:strCache>
                <c:ptCount val="1"/>
                <c:pt idx="0">
                  <c:v>3rd Gear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Gearing'!$H$65:$H$87</c:f>
              <c:numCache>
                <c:formatCode>0.00;[Red]0.00</c:formatCode>
                <c:ptCount val="23"/>
                <c:pt idx="0">
                  <c:v>45.981639970032141</c:v>
                </c:pt>
                <c:pt idx="1">
                  <c:v>52.550445680036731</c:v>
                </c:pt>
                <c:pt idx="2">
                  <c:v>59.119251390041313</c:v>
                </c:pt>
                <c:pt idx="3">
                  <c:v>65.68805710004591</c:v>
                </c:pt>
                <c:pt idx="4">
                  <c:v>72.256862810050492</c:v>
                </c:pt>
                <c:pt idx="5">
                  <c:v>78.825668520055103</c:v>
                </c:pt>
                <c:pt idx="6">
                  <c:v>85.3944742300597</c:v>
                </c:pt>
                <c:pt idx="7">
                  <c:v>91.963279940064282</c:v>
                </c:pt>
                <c:pt idx="8">
                  <c:v>98.532085650068879</c:v>
                </c:pt>
                <c:pt idx="9">
                  <c:v>105.10089136007346</c:v>
                </c:pt>
                <c:pt idx="10">
                  <c:v>111.66969707007803</c:v>
                </c:pt>
                <c:pt idx="11">
                  <c:v>118.23850278008263</c:v>
                </c:pt>
                <c:pt idx="12">
                  <c:v>124.80730849008724</c:v>
                </c:pt>
                <c:pt idx="13">
                  <c:v>131.37611420009182</c:v>
                </c:pt>
                <c:pt idx="14">
                  <c:v>137.94491991009642</c:v>
                </c:pt>
                <c:pt idx="15">
                  <c:v>144.51372562010098</c:v>
                </c:pt>
                <c:pt idx="16">
                  <c:v>151.08253133010561</c:v>
                </c:pt>
                <c:pt idx="17">
                  <c:v>157.65133704011021</c:v>
                </c:pt>
                <c:pt idx="18">
                  <c:v>164.22014275011477</c:v>
                </c:pt>
                <c:pt idx="19">
                  <c:v>170.7889484601194</c:v>
                </c:pt>
                <c:pt idx="20">
                  <c:v>177.35775417012397</c:v>
                </c:pt>
                <c:pt idx="21">
                  <c:v>183.92655988012856</c:v>
                </c:pt>
                <c:pt idx="22">
                  <c:v>190.49536559013316</c:v>
                </c:pt>
              </c:numCache>
            </c:numRef>
          </c:xVal>
          <c:yVal>
            <c:numRef>
              <c:f>'Zx6r Power Map + Gearing'!$O$65:$O$87</c:f>
              <c:numCache>
                <c:formatCode>0.00</c:formatCode>
                <c:ptCount val="23"/>
                <c:pt idx="0">
                  <c:v>1050.8837882140074</c:v>
                </c:pt>
                <c:pt idx="1">
                  <c:v>1072.7772004684662</c:v>
                </c:pt>
                <c:pt idx="2">
                  <c:v>1226.0310862496756</c:v>
                </c:pt>
                <c:pt idx="3">
                  <c:v>1266.8987891246645</c:v>
                </c:pt>
                <c:pt idx="4">
                  <c:v>1300.336000567838</c:v>
                </c:pt>
                <c:pt idx="5">
                  <c:v>1294.1439243746574</c:v>
                </c:pt>
                <c:pt idx="6">
                  <c:v>1320.3411698073426</c:v>
                </c:pt>
                <c:pt idx="7">
                  <c:v>1371.9871679460653</c:v>
                </c:pt>
                <c:pt idx="8">
                  <c:v>1389.5018977496322</c:v>
                </c:pt>
                <c:pt idx="9">
                  <c:v>1455.9119149214896</c:v>
                </c:pt>
                <c:pt idx="10">
                  <c:v>1538.5488141172402</c:v>
                </c:pt>
                <c:pt idx="11">
                  <c:v>1589.2995562495796</c:v>
                </c:pt>
                <c:pt idx="12">
                  <c:v>1570.1801630916898</c:v>
                </c:pt>
                <c:pt idx="13">
                  <c:v>1634.7081149995674</c:v>
                </c:pt>
                <c:pt idx="14">
                  <c:v>1693.0905476781234</c:v>
                </c:pt>
                <c:pt idx="15">
                  <c:v>1746.1654864768109</c:v>
                </c:pt>
                <c:pt idx="16">
                  <c:v>1723.5509473365005</c:v>
                </c:pt>
                <c:pt idx="17">
                  <c:v>1702.8209531245495</c:v>
                </c:pt>
                <c:pt idx="18">
                  <c:v>1700.0964395995502</c:v>
                </c:pt>
                <c:pt idx="19">
                  <c:v>1666.1448095187893</c:v>
                </c:pt>
                <c:pt idx="20">
                  <c:v>1634.7081149995672</c:v>
                </c:pt>
                <c:pt idx="21">
                  <c:v>1561.7300741513723</c:v>
                </c:pt>
                <c:pt idx="22">
                  <c:v>1409.2311336203168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277-4428-ACD2-86FCE1F8B063}"/>
            </c:ext>
          </c:extLst>
        </c:ser>
        <c:ser>
          <c:idx val="3"/>
          <c:order val="3"/>
          <c:tx>
            <c:strRef>
              <c:f>'Zx6r Power Map + Gearing'!$P$64</c:f>
              <c:strCache>
                <c:ptCount val="1"/>
                <c:pt idx="0">
                  <c:v>4th Gear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Gearing'!$I$65:$I$87</c:f>
              <c:numCache>
                <c:formatCode>0.00;[Red]0.00</c:formatCode>
                <c:ptCount val="23"/>
                <c:pt idx="0">
                  <c:v>52.852459735669129</c:v>
                </c:pt>
                <c:pt idx="1">
                  <c:v>60.402811126479001</c:v>
                </c:pt>
                <c:pt idx="2">
                  <c:v>67.953162517288874</c:v>
                </c:pt>
                <c:pt idx="3">
                  <c:v>75.503513908098739</c:v>
                </c:pt>
                <c:pt idx="4">
                  <c:v>83.053865298908633</c:v>
                </c:pt>
                <c:pt idx="5">
                  <c:v>90.604216689718498</c:v>
                </c:pt>
                <c:pt idx="6">
                  <c:v>98.154568080528378</c:v>
                </c:pt>
                <c:pt idx="7">
                  <c:v>105.70491947133826</c:v>
                </c:pt>
                <c:pt idx="8">
                  <c:v>113.25527086214812</c:v>
                </c:pt>
                <c:pt idx="9">
                  <c:v>120.805622252958</c:v>
                </c:pt>
                <c:pt idx="10">
                  <c:v>128.3559736437679</c:v>
                </c:pt>
                <c:pt idx="11">
                  <c:v>135.90632503457775</c:v>
                </c:pt>
                <c:pt idx="12">
                  <c:v>143.45667642538766</c:v>
                </c:pt>
                <c:pt idx="13">
                  <c:v>151.00702781619748</c:v>
                </c:pt>
                <c:pt idx="14">
                  <c:v>158.55737920700739</c:v>
                </c:pt>
                <c:pt idx="15">
                  <c:v>166.10773059781727</c:v>
                </c:pt>
                <c:pt idx="16">
                  <c:v>173.65808198862715</c:v>
                </c:pt>
                <c:pt idx="17">
                  <c:v>181.208433379437</c:v>
                </c:pt>
                <c:pt idx="18">
                  <c:v>188.7587847702469</c:v>
                </c:pt>
                <c:pt idx="19">
                  <c:v>196.30913616105676</c:v>
                </c:pt>
                <c:pt idx="20">
                  <c:v>203.85948755186661</c:v>
                </c:pt>
                <c:pt idx="21">
                  <c:v>211.40983894267652</c:v>
                </c:pt>
                <c:pt idx="22">
                  <c:v>218.96019033348631</c:v>
                </c:pt>
              </c:numCache>
            </c:numRef>
          </c:xVal>
          <c:yVal>
            <c:numRef>
              <c:f>'Zx6r Power Map + Gearing'!$P$65:$P$87</c:f>
              <c:numCache>
                <c:formatCode>0.00</c:formatCode>
                <c:ptCount val="23"/>
                <c:pt idx="0">
                  <c:v>914.26889574618656</c:v>
                </c:pt>
                <c:pt idx="1">
                  <c:v>933.31616440756545</c:v>
                </c:pt>
                <c:pt idx="2">
                  <c:v>1066.6470450372178</c:v>
                </c:pt>
                <c:pt idx="3">
                  <c:v>1102.2019465384585</c:v>
                </c:pt>
                <c:pt idx="4">
                  <c:v>1131.2923204940187</c:v>
                </c:pt>
                <c:pt idx="5">
                  <c:v>1125.905214205952</c:v>
                </c:pt>
                <c:pt idx="6">
                  <c:v>1148.6968177323881</c:v>
                </c:pt>
                <c:pt idx="7">
                  <c:v>1193.6288361130769</c:v>
                </c:pt>
                <c:pt idx="8">
                  <c:v>1208.8666510421801</c:v>
                </c:pt>
                <c:pt idx="9">
                  <c:v>1266.643365981696</c:v>
                </c:pt>
                <c:pt idx="10">
                  <c:v>1338.5374682819984</c:v>
                </c:pt>
                <c:pt idx="11">
                  <c:v>1382.6906139371342</c:v>
                </c:pt>
                <c:pt idx="12">
                  <c:v>1366.0567418897699</c:v>
                </c:pt>
                <c:pt idx="13">
                  <c:v>1422.1960600496241</c:v>
                </c:pt>
                <c:pt idx="14">
                  <c:v>1472.9887764799671</c:v>
                </c:pt>
                <c:pt idx="15">
                  <c:v>1519.1639732348251</c:v>
                </c:pt>
                <c:pt idx="16">
                  <c:v>1499.4893241827554</c:v>
                </c:pt>
                <c:pt idx="17">
                  <c:v>1481.4542292183583</c:v>
                </c:pt>
                <c:pt idx="18">
                  <c:v>1479.0839024516083</c:v>
                </c:pt>
                <c:pt idx="19">
                  <c:v>1449.5459842813468</c:v>
                </c:pt>
                <c:pt idx="20">
                  <c:v>1422.1960600496236</c:v>
                </c:pt>
                <c:pt idx="21">
                  <c:v>1358.705164511694</c:v>
                </c:pt>
                <c:pt idx="22">
                  <c:v>1226.031086249676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277-4428-ACD2-86FCE1F8B063}"/>
            </c:ext>
          </c:extLst>
        </c:ser>
        <c:ser>
          <c:idx val="4"/>
          <c:order val="4"/>
          <c:tx>
            <c:strRef>
              <c:f>'Zx6r Power Map + Gearing'!$Q$64</c:f>
              <c:strCache>
                <c:ptCount val="1"/>
                <c:pt idx="0">
                  <c:v>5th Gear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Gearing'!$J$65:$J$87</c:f>
              <c:numCache>
                <c:formatCode>0.00;[Red]0.00</c:formatCode>
                <c:ptCount val="23"/>
                <c:pt idx="0">
                  <c:v>60.214052341708751</c:v>
                </c:pt>
                <c:pt idx="1">
                  <c:v>68.816059819095727</c:v>
                </c:pt>
                <c:pt idx="2">
                  <c:v>77.418067296482675</c:v>
                </c:pt>
                <c:pt idx="3">
                  <c:v>86.020074773869652</c:v>
                </c:pt>
                <c:pt idx="4">
                  <c:v>94.6220822512566</c:v>
                </c:pt>
                <c:pt idx="5">
                  <c:v>103.22408972864361</c:v>
                </c:pt>
                <c:pt idx="6">
                  <c:v>111.82609720603055</c:v>
                </c:pt>
                <c:pt idx="7">
                  <c:v>120.4281046834175</c:v>
                </c:pt>
                <c:pt idx="8">
                  <c:v>129.03011216080449</c:v>
                </c:pt>
                <c:pt idx="9">
                  <c:v>137.63211963819145</c:v>
                </c:pt>
                <c:pt idx="10">
                  <c:v>146.23412711557839</c:v>
                </c:pt>
                <c:pt idx="11">
                  <c:v>154.83613459296535</c:v>
                </c:pt>
                <c:pt idx="12">
                  <c:v>163.43814207035234</c:v>
                </c:pt>
                <c:pt idx="13">
                  <c:v>172.0401495477393</c:v>
                </c:pt>
                <c:pt idx="14">
                  <c:v>180.64215702512627</c:v>
                </c:pt>
                <c:pt idx="15">
                  <c:v>189.2441645025132</c:v>
                </c:pt>
                <c:pt idx="16">
                  <c:v>197.84617197990019</c:v>
                </c:pt>
                <c:pt idx="17">
                  <c:v>206.44817945728721</c:v>
                </c:pt>
                <c:pt idx="18">
                  <c:v>215.05018693467412</c:v>
                </c:pt>
                <c:pt idx="19">
                  <c:v>223.65219441206111</c:v>
                </c:pt>
                <c:pt idx="20">
                  <c:v>232.25420188944801</c:v>
                </c:pt>
                <c:pt idx="21">
                  <c:v>240.856209366835</c:v>
                </c:pt>
                <c:pt idx="22">
                  <c:v>249.45821684422199</c:v>
                </c:pt>
              </c:numCache>
            </c:numRef>
          </c:xVal>
          <c:yVal>
            <c:numRef>
              <c:f>'Zx6r Power Map + Gearing'!$Q$65:$Q$87</c:f>
              <c:numCache>
                <c:formatCode>0.00</c:formatCode>
                <c:ptCount val="23"/>
                <c:pt idx="0">
                  <c:v>802.49307463615128</c:v>
                </c:pt>
                <c:pt idx="1">
                  <c:v>819.21168035773769</c:v>
                </c:pt>
                <c:pt idx="2">
                  <c:v>936.24192040884327</c:v>
                </c:pt>
                <c:pt idx="3">
                  <c:v>967.44998442247106</c:v>
                </c:pt>
                <c:pt idx="4">
                  <c:v>992.98385497907623</c:v>
                </c:pt>
                <c:pt idx="5">
                  <c:v>988.25536043155637</c:v>
                </c:pt>
                <c:pt idx="6">
                  <c:v>1008.2605296710617</c:v>
                </c:pt>
                <c:pt idx="7">
                  <c:v>1047.6992918860865</c:v>
                </c:pt>
                <c:pt idx="8">
                  <c:v>1061.0741764633553</c:v>
                </c:pt>
                <c:pt idx="9">
                  <c:v>1111.787280485501</c:v>
                </c:pt>
                <c:pt idx="10">
                  <c:v>1174.8918216895288</c:v>
                </c:pt>
                <c:pt idx="11">
                  <c:v>1213.6469338633156</c:v>
                </c:pt>
                <c:pt idx="12">
                  <c:v>1199.0466699972903</c:v>
                </c:pt>
                <c:pt idx="13">
                  <c:v>1248.3225605451241</c:v>
                </c:pt>
                <c:pt idx="14">
                  <c:v>1292.9055091360215</c:v>
                </c:pt>
                <c:pt idx="15">
                  <c:v>1333.4354624004736</c:v>
                </c:pt>
                <c:pt idx="16">
                  <c:v>1316.1661779660549</c:v>
                </c:pt>
                <c:pt idx="17">
                  <c:v>1300.3360005678376</c:v>
                </c:pt>
                <c:pt idx="18">
                  <c:v>1298.2554629669291</c:v>
                </c:pt>
                <c:pt idx="19">
                  <c:v>1272.3287636325301</c:v>
                </c:pt>
                <c:pt idx="20">
                  <c:v>1248.3225605451244</c:v>
                </c:pt>
                <c:pt idx="21">
                  <c:v>1192.5938748065028</c:v>
                </c:pt>
                <c:pt idx="22">
                  <c:v>1076.1401384009694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277-4428-ACD2-86FCE1F8B063}"/>
            </c:ext>
          </c:extLst>
        </c:ser>
        <c:ser>
          <c:idx val="5"/>
          <c:order val="5"/>
          <c:tx>
            <c:strRef>
              <c:f>'Zx6r Power Map + Gearing'!$R$64</c:f>
              <c:strCache>
                <c:ptCount val="1"/>
                <c:pt idx="0">
                  <c:v>6th Gear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Gearing'!$K$65:$K$87</c:f>
              <c:numCache>
                <c:formatCode>0.00;[Red]0.00</c:formatCode>
                <c:ptCount val="23"/>
                <c:pt idx="0">
                  <c:v>66.417924401157535</c:v>
                </c:pt>
                <c:pt idx="1">
                  <c:v>75.906199315608603</c:v>
                </c:pt>
                <c:pt idx="2">
                  <c:v>85.3944742300597</c:v>
                </c:pt>
                <c:pt idx="3">
                  <c:v>94.882749144510768</c:v>
                </c:pt>
                <c:pt idx="4">
                  <c:v>104.37102405896184</c:v>
                </c:pt>
                <c:pt idx="5">
                  <c:v>113.85929897341289</c:v>
                </c:pt>
                <c:pt idx="6">
                  <c:v>123.34757388786402</c:v>
                </c:pt>
                <c:pt idx="7">
                  <c:v>132.83584880231507</c:v>
                </c:pt>
                <c:pt idx="8">
                  <c:v>142.32412371676614</c:v>
                </c:pt>
                <c:pt idx="9">
                  <c:v>151.81239863121721</c:v>
                </c:pt>
                <c:pt idx="10">
                  <c:v>161.30067354566827</c:v>
                </c:pt>
                <c:pt idx="11">
                  <c:v>170.7889484601194</c:v>
                </c:pt>
                <c:pt idx="12">
                  <c:v>180.27722337457044</c:v>
                </c:pt>
                <c:pt idx="13">
                  <c:v>189.76549828902154</c:v>
                </c:pt>
                <c:pt idx="14">
                  <c:v>199.2537732034726</c:v>
                </c:pt>
                <c:pt idx="15">
                  <c:v>208.74204811792367</c:v>
                </c:pt>
                <c:pt idx="16">
                  <c:v>218.23032303237471</c:v>
                </c:pt>
                <c:pt idx="17">
                  <c:v>227.71859794682578</c:v>
                </c:pt>
                <c:pt idx="18">
                  <c:v>237.20687286127696</c:v>
                </c:pt>
                <c:pt idx="19">
                  <c:v>246.69514777572803</c:v>
                </c:pt>
                <c:pt idx="20">
                  <c:v>256.1834226901791</c:v>
                </c:pt>
                <c:pt idx="21">
                  <c:v>265.67169760463014</c:v>
                </c:pt>
                <c:pt idx="22">
                  <c:v>275.15997251908124</c:v>
                </c:pt>
              </c:numCache>
            </c:numRef>
          </c:xVal>
          <c:yVal>
            <c:numRef>
              <c:f>'Zx6r Power Map + Gearing'!$R$65:$R$87</c:f>
              <c:numCache>
                <c:formatCode>0.00</c:formatCode>
                <c:ptCount val="23"/>
                <c:pt idx="0">
                  <c:v>727.53493030200514</c:v>
                </c:pt>
                <c:pt idx="1">
                  <c:v>742.69190801663046</c:v>
                </c:pt>
                <c:pt idx="2">
                  <c:v>848.79075201900605</c:v>
                </c:pt>
                <c:pt idx="3">
                  <c:v>877.08377708630633</c:v>
                </c:pt>
                <c:pt idx="4">
                  <c:v>900.23261577773383</c:v>
                </c:pt>
                <c:pt idx="5">
                  <c:v>895.94579379784</c:v>
                </c:pt>
                <c:pt idx="6">
                  <c:v>914.08234832816026</c:v>
                </c:pt>
                <c:pt idx="7">
                  <c:v>949.83727011650683</c:v>
                </c:pt>
                <c:pt idx="8">
                  <c:v>961.96285228820705</c:v>
                </c:pt>
                <c:pt idx="9">
                  <c:v>1007.9390180225699</c:v>
                </c:pt>
                <c:pt idx="10">
                  <c:v>1065.149179004243</c:v>
                </c:pt>
                <c:pt idx="11">
                  <c:v>1100.2843081727856</c:v>
                </c:pt>
                <c:pt idx="12">
                  <c:v>1087.0478052173237</c:v>
                </c:pt>
                <c:pt idx="13">
                  <c:v>1131.7210026920081</c:v>
                </c:pt>
                <c:pt idx="14">
                  <c:v>1172.1396099310084</c:v>
                </c:pt>
                <c:pt idx="15">
                  <c:v>1208.8837983300996</c:v>
                </c:pt>
                <c:pt idx="16">
                  <c:v>1193.2275789252699</c:v>
                </c:pt>
                <c:pt idx="17">
                  <c:v>1178.8760444708423</c:v>
                </c:pt>
                <c:pt idx="18">
                  <c:v>1176.9898427996882</c:v>
                </c:pt>
                <c:pt idx="19">
                  <c:v>1153.4848681283927</c:v>
                </c:pt>
                <c:pt idx="20">
                  <c:v>1131.7210026920081</c:v>
                </c:pt>
                <c:pt idx="21">
                  <c:v>1081.1977436432578</c:v>
                </c:pt>
                <c:pt idx="22">
                  <c:v>975.62155404483474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277-4428-ACD2-86FCE1F8B0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629864"/>
        <c:axId val="504632488"/>
      </c:scatterChart>
      <c:valAx>
        <c:axId val="504629864"/>
        <c:scaling>
          <c:orientation val="minMax"/>
          <c:max val="3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Road Speed (Kph)</a:t>
                </a:r>
              </a:p>
              <a:p>
                <a:pPr>
                  <a:defRPr/>
                </a:pPr>
                <a:endParaRPr lang="en-GB" sz="1400" baseline="0"/>
              </a:p>
            </c:rich>
          </c:tx>
          <c:layout>
            <c:manualLayout>
              <c:xMode val="edge"/>
              <c:yMode val="edge"/>
              <c:x val="0.4489411876212907"/>
              <c:y val="0.943989447013143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;[Red]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4632488"/>
        <c:crosses val="autoZero"/>
        <c:crossBetween val="midCat"/>
      </c:valAx>
      <c:valAx>
        <c:axId val="504632488"/>
        <c:scaling>
          <c:orientation val="minMax"/>
          <c:max val="3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Driving Force (N)</a:t>
                </a:r>
              </a:p>
              <a:p>
                <a:pPr>
                  <a:defRPr sz="1400"/>
                </a:pPr>
                <a:endParaRPr lang="en-GB" sz="1400" baseline="0"/>
              </a:p>
            </c:rich>
          </c:tx>
          <c:layout>
            <c:manualLayout>
              <c:xMode val="edge"/>
              <c:yMode val="edge"/>
              <c:x val="1.239580721199659E-2"/>
              <c:y val="0.3826822800996029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46298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247105268866189"/>
          <c:y val="0.28164989072183466"/>
          <c:w val="9.0548065976710168E-2"/>
          <c:h val="0.45665842340049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u="sng" baseline="0"/>
              <a:t>Driving Force Vs Engine RPM for Each Gear</a:t>
            </a:r>
          </a:p>
        </c:rich>
      </c:tx>
      <c:layout>
        <c:manualLayout>
          <c:xMode val="edge"/>
          <c:yMode val="edge"/>
          <c:x val="0.48401392929106812"/>
          <c:y val="4.17089046869423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6756853617176934E-2"/>
          <c:y val="0.11719764328267689"/>
          <c:w val="0.91122797103932451"/>
          <c:h val="0.70880853386814135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'Zx6r Power Map + Gearing'!$M$64</c:f>
              <c:strCache>
                <c:ptCount val="1"/>
                <c:pt idx="0">
                  <c:v>1st Gear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Gearing'!$A$65:$A$87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xVal>
          <c:yVal>
            <c:numRef>
              <c:f>'Zx6r Power Map + Gearing'!$M$65:$M$87</c:f>
              <c:numCache>
                <c:formatCode>0.00</c:formatCode>
                <c:ptCount val="23"/>
                <c:pt idx="0">
                  <c:v>1843.0884900984138</c:v>
                </c:pt>
                <c:pt idx="1">
                  <c:v>1881.4861669754639</c:v>
                </c:pt>
                <c:pt idx="2">
                  <c:v>2150.2699051148156</c:v>
                </c:pt>
                <c:pt idx="3">
                  <c:v>2221.9455686186425</c:v>
                </c:pt>
                <c:pt idx="4">
                  <c:v>2280.5892933035921</c:v>
                </c:pt>
                <c:pt idx="5">
                  <c:v>2269.7293442878613</c:v>
                </c:pt>
                <c:pt idx="6">
                  <c:v>2315.6752824313398</c:v>
                </c:pt>
                <c:pt idx="7">
                  <c:v>2406.2544176284846</c:v>
                </c:pt>
                <c:pt idx="8">
                  <c:v>2436.9725591301244</c:v>
                </c:pt>
                <c:pt idx="9">
                  <c:v>2553.445512323844</c:v>
                </c:pt>
                <c:pt idx="10">
                  <c:v>2698.3779201440821</c:v>
                </c:pt>
                <c:pt idx="11">
                  <c:v>2787.3869140377242</c:v>
                </c:pt>
                <c:pt idx="12">
                  <c:v>2753.8544398838867</c:v>
                </c:pt>
                <c:pt idx="13">
                  <c:v>2867.0265401530869</c:v>
                </c:pt>
                <c:pt idx="14">
                  <c:v>2969.4203451585549</c:v>
                </c:pt>
                <c:pt idx="15">
                  <c:v>3062.5056224362515</c:v>
                </c:pt>
                <c:pt idx="16">
                  <c:v>3022.8431999440159</c:v>
                </c:pt>
                <c:pt idx="17">
                  <c:v>2986.4859793261335</c:v>
                </c:pt>
                <c:pt idx="18">
                  <c:v>2981.7076017592099</c:v>
                </c:pt>
                <c:pt idx="19">
                  <c:v>2922.1616659252618</c:v>
                </c:pt>
                <c:pt idx="20">
                  <c:v>2867.0265401530874</c:v>
                </c:pt>
                <c:pt idx="21">
                  <c:v>2739.0342838962538</c:v>
                </c:pt>
                <c:pt idx="22">
                  <c:v>2471.5746035802476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CAFE-4450-B5F6-117B21C72503}"/>
            </c:ext>
          </c:extLst>
        </c:ser>
        <c:ser>
          <c:idx val="1"/>
          <c:order val="1"/>
          <c:tx>
            <c:strRef>
              <c:f>'Zx6r Power Map + Gearing'!$N$64</c:f>
              <c:strCache>
                <c:ptCount val="1"/>
                <c:pt idx="0">
                  <c:v>2nd Gear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Gearing'!$A$65:$A$87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xVal>
          <c:yVal>
            <c:numRef>
              <c:f>'Zx6r Power Map + Gearing'!$N$65:$N$87</c:f>
              <c:numCache>
                <c:formatCode>0.00</c:formatCode>
                <c:ptCount val="23"/>
                <c:pt idx="0">
                  <c:v>1296.0900054639424</c:v>
                </c:pt>
                <c:pt idx="1">
                  <c:v>1323.0918805777746</c:v>
                </c:pt>
                <c:pt idx="2">
                  <c:v>1512.1050063745997</c:v>
                </c:pt>
                <c:pt idx="3">
                  <c:v>1562.5085065870862</c:v>
                </c:pt>
                <c:pt idx="4">
                  <c:v>1603.7477340336666</c:v>
                </c:pt>
                <c:pt idx="5">
                  <c:v>1596.1108400620774</c:v>
                </c:pt>
                <c:pt idx="6">
                  <c:v>1628.4207760957231</c:v>
                </c:pt>
                <c:pt idx="7">
                  <c:v>1692.1175071334806</c:v>
                </c:pt>
                <c:pt idx="8">
                  <c:v>1713.7190072245467</c:v>
                </c:pt>
                <c:pt idx="9">
                  <c:v>1795.6246950698369</c:v>
                </c:pt>
                <c:pt idx="10">
                  <c:v>1897.5435374112624</c:v>
                </c:pt>
                <c:pt idx="11">
                  <c:v>1960.136119374481</c:v>
                </c:pt>
                <c:pt idx="12">
                  <c:v>1936.5555344797503</c:v>
                </c:pt>
                <c:pt idx="13">
                  <c:v>2016.1400084994664</c:v>
                </c:pt>
                <c:pt idx="14">
                  <c:v>2088.1450088030188</c:v>
                </c:pt>
                <c:pt idx="15">
                  <c:v>2153.6040999880661</c:v>
                </c:pt>
                <c:pt idx="16">
                  <c:v>2125.7128350483508</c:v>
                </c:pt>
                <c:pt idx="17">
                  <c:v>2100.1458421869443</c:v>
                </c:pt>
                <c:pt idx="18">
                  <c:v>2096.7856088394446</c:v>
                </c:pt>
                <c:pt idx="19">
                  <c:v>2054.9119317398408</c:v>
                </c:pt>
                <c:pt idx="20">
                  <c:v>2016.1400084994659</c:v>
                </c:pt>
                <c:pt idx="21">
                  <c:v>1926.1337581200257</c:v>
                </c:pt>
                <c:pt idx="22">
                  <c:v>1738.0517314650574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CAFE-4450-B5F6-117B21C72503}"/>
            </c:ext>
          </c:extLst>
        </c:ser>
        <c:ser>
          <c:idx val="2"/>
          <c:order val="2"/>
          <c:tx>
            <c:strRef>
              <c:f>'Zx6r Power Map + Gearing'!$O$64</c:f>
              <c:strCache>
                <c:ptCount val="1"/>
                <c:pt idx="0">
                  <c:v>3rd Gear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Gearing'!$A$65:$A$87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xVal>
          <c:yVal>
            <c:numRef>
              <c:f>'Zx6r Power Map + Gearing'!$O$65:$O$87</c:f>
              <c:numCache>
                <c:formatCode>0.00</c:formatCode>
                <c:ptCount val="23"/>
                <c:pt idx="0">
                  <c:v>1050.8837882140074</c:v>
                </c:pt>
                <c:pt idx="1">
                  <c:v>1072.7772004684662</c:v>
                </c:pt>
                <c:pt idx="2">
                  <c:v>1226.0310862496756</c:v>
                </c:pt>
                <c:pt idx="3">
                  <c:v>1266.8987891246645</c:v>
                </c:pt>
                <c:pt idx="4">
                  <c:v>1300.336000567838</c:v>
                </c:pt>
                <c:pt idx="5">
                  <c:v>1294.1439243746574</c:v>
                </c:pt>
                <c:pt idx="6">
                  <c:v>1320.3411698073426</c:v>
                </c:pt>
                <c:pt idx="7">
                  <c:v>1371.9871679460653</c:v>
                </c:pt>
                <c:pt idx="8">
                  <c:v>1389.5018977496322</c:v>
                </c:pt>
                <c:pt idx="9">
                  <c:v>1455.9119149214896</c:v>
                </c:pt>
                <c:pt idx="10">
                  <c:v>1538.5488141172402</c:v>
                </c:pt>
                <c:pt idx="11">
                  <c:v>1589.2995562495796</c:v>
                </c:pt>
                <c:pt idx="12">
                  <c:v>1570.1801630916898</c:v>
                </c:pt>
                <c:pt idx="13">
                  <c:v>1634.7081149995674</c:v>
                </c:pt>
                <c:pt idx="14">
                  <c:v>1693.0905476781234</c:v>
                </c:pt>
                <c:pt idx="15">
                  <c:v>1746.1654864768109</c:v>
                </c:pt>
                <c:pt idx="16">
                  <c:v>1723.5509473365005</c:v>
                </c:pt>
                <c:pt idx="17">
                  <c:v>1702.8209531245495</c:v>
                </c:pt>
                <c:pt idx="18">
                  <c:v>1700.0964395995502</c:v>
                </c:pt>
                <c:pt idx="19">
                  <c:v>1666.1448095187893</c:v>
                </c:pt>
                <c:pt idx="20">
                  <c:v>1634.7081149995672</c:v>
                </c:pt>
                <c:pt idx="21">
                  <c:v>1561.7300741513723</c:v>
                </c:pt>
                <c:pt idx="22">
                  <c:v>1409.2311336203168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CAFE-4450-B5F6-117B21C72503}"/>
            </c:ext>
          </c:extLst>
        </c:ser>
        <c:ser>
          <c:idx val="3"/>
          <c:order val="3"/>
          <c:tx>
            <c:strRef>
              <c:f>'Zx6r Power Map + Gearing'!$P$64</c:f>
              <c:strCache>
                <c:ptCount val="1"/>
                <c:pt idx="0">
                  <c:v>4th Gear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Gearing'!$A$65:$A$87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xVal>
          <c:yVal>
            <c:numRef>
              <c:f>'Zx6r Power Map + Gearing'!$P$65:$P$87</c:f>
              <c:numCache>
                <c:formatCode>0.00</c:formatCode>
                <c:ptCount val="23"/>
                <c:pt idx="0">
                  <c:v>914.26889574618656</c:v>
                </c:pt>
                <c:pt idx="1">
                  <c:v>933.31616440756545</c:v>
                </c:pt>
                <c:pt idx="2">
                  <c:v>1066.6470450372178</c:v>
                </c:pt>
                <c:pt idx="3">
                  <c:v>1102.2019465384585</c:v>
                </c:pt>
                <c:pt idx="4">
                  <c:v>1131.2923204940187</c:v>
                </c:pt>
                <c:pt idx="5">
                  <c:v>1125.905214205952</c:v>
                </c:pt>
                <c:pt idx="6">
                  <c:v>1148.6968177323881</c:v>
                </c:pt>
                <c:pt idx="7">
                  <c:v>1193.6288361130769</c:v>
                </c:pt>
                <c:pt idx="8">
                  <c:v>1208.8666510421801</c:v>
                </c:pt>
                <c:pt idx="9">
                  <c:v>1266.643365981696</c:v>
                </c:pt>
                <c:pt idx="10">
                  <c:v>1338.5374682819984</c:v>
                </c:pt>
                <c:pt idx="11">
                  <c:v>1382.6906139371342</c:v>
                </c:pt>
                <c:pt idx="12">
                  <c:v>1366.0567418897699</c:v>
                </c:pt>
                <c:pt idx="13">
                  <c:v>1422.1960600496241</c:v>
                </c:pt>
                <c:pt idx="14">
                  <c:v>1472.9887764799671</c:v>
                </c:pt>
                <c:pt idx="15">
                  <c:v>1519.1639732348251</c:v>
                </c:pt>
                <c:pt idx="16">
                  <c:v>1499.4893241827554</c:v>
                </c:pt>
                <c:pt idx="17">
                  <c:v>1481.4542292183583</c:v>
                </c:pt>
                <c:pt idx="18">
                  <c:v>1479.0839024516083</c:v>
                </c:pt>
                <c:pt idx="19">
                  <c:v>1449.5459842813468</c:v>
                </c:pt>
                <c:pt idx="20">
                  <c:v>1422.1960600496236</c:v>
                </c:pt>
                <c:pt idx="21">
                  <c:v>1358.705164511694</c:v>
                </c:pt>
                <c:pt idx="22">
                  <c:v>1226.031086249676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CAFE-4450-B5F6-117B21C72503}"/>
            </c:ext>
          </c:extLst>
        </c:ser>
        <c:ser>
          <c:idx val="4"/>
          <c:order val="4"/>
          <c:tx>
            <c:strRef>
              <c:f>'Zx6r Power Map + Gearing'!$Q$64</c:f>
              <c:strCache>
                <c:ptCount val="1"/>
                <c:pt idx="0">
                  <c:v>5th Gear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Gearing'!$A$65:$A$87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xVal>
          <c:yVal>
            <c:numRef>
              <c:f>'Zx6r Power Map + Gearing'!$Q$65:$Q$87</c:f>
              <c:numCache>
                <c:formatCode>0.00</c:formatCode>
                <c:ptCount val="23"/>
                <c:pt idx="0">
                  <c:v>802.49307463615128</c:v>
                </c:pt>
                <c:pt idx="1">
                  <c:v>819.21168035773769</c:v>
                </c:pt>
                <c:pt idx="2">
                  <c:v>936.24192040884327</c:v>
                </c:pt>
                <c:pt idx="3">
                  <c:v>967.44998442247106</c:v>
                </c:pt>
                <c:pt idx="4">
                  <c:v>992.98385497907623</c:v>
                </c:pt>
                <c:pt idx="5">
                  <c:v>988.25536043155637</c:v>
                </c:pt>
                <c:pt idx="6">
                  <c:v>1008.2605296710617</c:v>
                </c:pt>
                <c:pt idx="7">
                  <c:v>1047.6992918860865</c:v>
                </c:pt>
                <c:pt idx="8">
                  <c:v>1061.0741764633553</c:v>
                </c:pt>
                <c:pt idx="9">
                  <c:v>1111.787280485501</c:v>
                </c:pt>
                <c:pt idx="10">
                  <c:v>1174.8918216895288</c:v>
                </c:pt>
                <c:pt idx="11">
                  <c:v>1213.6469338633156</c:v>
                </c:pt>
                <c:pt idx="12">
                  <c:v>1199.0466699972903</c:v>
                </c:pt>
                <c:pt idx="13">
                  <c:v>1248.3225605451241</c:v>
                </c:pt>
                <c:pt idx="14">
                  <c:v>1292.9055091360215</c:v>
                </c:pt>
                <c:pt idx="15">
                  <c:v>1333.4354624004736</c:v>
                </c:pt>
                <c:pt idx="16">
                  <c:v>1316.1661779660549</c:v>
                </c:pt>
                <c:pt idx="17">
                  <c:v>1300.3360005678376</c:v>
                </c:pt>
                <c:pt idx="18">
                  <c:v>1298.2554629669291</c:v>
                </c:pt>
                <c:pt idx="19">
                  <c:v>1272.3287636325301</c:v>
                </c:pt>
                <c:pt idx="20">
                  <c:v>1248.3225605451244</c:v>
                </c:pt>
                <c:pt idx="21">
                  <c:v>1192.5938748065028</c:v>
                </c:pt>
                <c:pt idx="22">
                  <c:v>1076.1401384009694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CAFE-4450-B5F6-117B21C72503}"/>
            </c:ext>
          </c:extLst>
        </c:ser>
        <c:ser>
          <c:idx val="5"/>
          <c:order val="5"/>
          <c:tx>
            <c:strRef>
              <c:f>'Zx6r Power Map + Gearing'!$R$64</c:f>
              <c:strCache>
                <c:ptCount val="1"/>
                <c:pt idx="0">
                  <c:v>6th Gear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Gearing'!$A$65:$A$87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xVal>
          <c:yVal>
            <c:numRef>
              <c:f>'Zx6r Power Map + Gearing'!$R$65:$R$87</c:f>
              <c:numCache>
                <c:formatCode>0.00</c:formatCode>
                <c:ptCount val="23"/>
                <c:pt idx="0">
                  <c:v>727.53493030200514</c:v>
                </c:pt>
                <c:pt idx="1">
                  <c:v>742.69190801663046</c:v>
                </c:pt>
                <c:pt idx="2">
                  <c:v>848.79075201900605</c:v>
                </c:pt>
                <c:pt idx="3">
                  <c:v>877.08377708630633</c:v>
                </c:pt>
                <c:pt idx="4">
                  <c:v>900.23261577773383</c:v>
                </c:pt>
                <c:pt idx="5">
                  <c:v>895.94579379784</c:v>
                </c:pt>
                <c:pt idx="6">
                  <c:v>914.08234832816026</c:v>
                </c:pt>
                <c:pt idx="7">
                  <c:v>949.83727011650683</c:v>
                </c:pt>
                <c:pt idx="8">
                  <c:v>961.96285228820705</c:v>
                </c:pt>
                <c:pt idx="9">
                  <c:v>1007.9390180225699</c:v>
                </c:pt>
                <c:pt idx="10">
                  <c:v>1065.149179004243</c:v>
                </c:pt>
                <c:pt idx="11">
                  <c:v>1100.2843081727856</c:v>
                </c:pt>
                <c:pt idx="12">
                  <c:v>1087.0478052173237</c:v>
                </c:pt>
                <c:pt idx="13">
                  <c:v>1131.7210026920081</c:v>
                </c:pt>
                <c:pt idx="14">
                  <c:v>1172.1396099310084</c:v>
                </c:pt>
                <c:pt idx="15">
                  <c:v>1208.8837983300996</c:v>
                </c:pt>
                <c:pt idx="16">
                  <c:v>1193.2275789252699</c:v>
                </c:pt>
                <c:pt idx="17">
                  <c:v>1178.8760444708423</c:v>
                </c:pt>
                <c:pt idx="18">
                  <c:v>1176.9898427996882</c:v>
                </c:pt>
                <c:pt idx="19">
                  <c:v>1153.4848681283927</c:v>
                </c:pt>
                <c:pt idx="20">
                  <c:v>1131.7210026920081</c:v>
                </c:pt>
                <c:pt idx="21">
                  <c:v>1081.1977436432578</c:v>
                </c:pt>
                <c:pt idx="22">
                  <c:v>975.62155404483474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CAFE-4450-B5F6-117B21C725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0281416"/>
        <c:axId val="620280104"/>
      </c:scatterChart>
      <c:valAx>
        <c:axId val="620281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Engine RPM</a:t>
                </a:r>
              </a:p>
            </c:rich>
          </c:tx>
          <c:layout>
            <c:manualLayout>
              <c:xMode val="edge"/>
              <c:yMode val="edge"/>
              <c:x val="0.56343737587384946"/>
              <c:y val="0.8605898593894449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280104"/>
        <c:crosses val="autoZero"/>
        <c:crossBetween val="midCat"/>
      </c:valAx>
      <c:valAx>
        <c:axId val="620280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Driving Force (N)</a:t>
                </a:r>
              </a:p>
            </c:rich>
          </c:tx>
          <c:layout>
            <c:manualLayout>
              <c:xMode val="edge"/>
              <c:yMode val="edge"/>
              <c:x val="7.3850043776855978E-3"/>
              <c:y val="0.4436626708093571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2814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0242958173895393"/>
          <c:y val="0.92578259844651667"/>
          <c:w val="0.37877361678855148"/>
          <c:h val="2.5933780390362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 baseline="0"/>
              <a:t>Rev Loss Changing Gear @ 14,000rpm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2140123926529418E-2"/>
          <c:y val="9.9684040247911332E-2"/>
          <c:w val="0.78598558200324764"/>
          <c:h val="0.79426509186351724"/>
        </c:manualLayout>
      </c:layout>
      <c:scatterChart>
        <c:scatterStyle val="lineMarker"/>
        <c:varyColors val="0"/>
        <c:ser>
          <c:idx val="0"/>
          <c:order val="0"/>
          <c:tx>
            <c:v>Rev Drop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Gearing'!$J$50:$J$61</c:f>
              <c:numCache>
                <c:formatCode>General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3</c:v>
                </c:pt>
                <c:pt idx="5">
                  <c:v>3</c:v>
                </c:pt>
                <c:pt idx="6">
                  <c:v>4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6</c:v>
                </c:pt>
                <c:pt idx="11">
                  <c:v>6</c:v>
                </c:pt>
              </c:numCache>
            </c:numRef>
          </c:xVal>
          <c:yVal>
            <c:numRef>
              <c:f>'Zx6r Power Map + Gearing'!$K$50:$K$61</c:f>
              <c:numCache>
                <c:formatCode>General</c:formatCode>
                <c:ptCount val="12"/>
                <c:pt idx="0">
                  <c:v>3500</c:v>
                </c:pt>
                <c:pt idx="1">
                  <c:v>14000</c:v>
                </c:pt>
                <c:pt idx="2">
                  <c:v>9845</c:v>
                </c:pt>
                <c:pt idx="3">
                  <c:v>14000</c:v>
                </c:pt>
                <c:pt idx="4">
                  <c:v>11351</c:v>
                </c:pt>
                <c:pt idx="5">
                  <c:v>14000</c:v>
                </c:pt>
                <c:pt idx="6">
                  <c:v>12180</c:v>
                </c:pt>
                <c:pt idx="7">
                  <c:v>14000</c:v>
                </c:pt>
                <c:pt idx="8">
                  <c:v>12288</c:v>
                </c:pt>
                <c:pt idx="9">
                  <c:v>14000</c:v>
                </c:pt>
                <c:pt idx="10">
                  <c:v>12692</c:v>
                </c:pt>
                <c:pt idx="11">
                  <c:v>14000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2ED-46BF-8178-B18B2B8FB8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4741704"/>
        <c:axId val="794745640"/>
      </c:scatterChart>
      <c:valAx>
        <c:axId val="794741704"/>
        <c:scaling>
          <c:orientation val="minMax"/>
          <c:max val="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Gear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4745640"/>
        <c:crosses val="autoZero"/>
        <c:crossBetween val="midCat"/>
      </c:valAx>
      <c:valAx>
        <c:axId val="794745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Engine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47417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7890488170755532"/>
          <c:y val="0.20914665821094328"/>
          <c:w val="8.1111677450667122E-2"/>
          <c:h val="7.29033137118471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u="sng"/>
              <a:t>Equivalent</a:t>
            </a:r>
            <a:r>
              <a:rPr lang="en-GB" u="sng" baseline="0"/>
              <a:t> Driving Force Vs Road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'Zx6r Power Map + Gearing'!$AH$64</c:f>
              <c:strCache>
                <c:ptCount val="1"/>
                <c:pt idx="0">
                  <c:v>1st Gear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Gearing'!$AA$65:$AA$87</c:f>
              <c:numCache>
                <c:formatCode>0.00;[Red]0.00</c:formatCode>
                <c:ptCount val="23"/>
                <c:pt idx="0">
                  <c:v>7.288493282969128</c:v>
                </c:pt>
                <c:pt idx="1">
                  <c:v>8.3297066091075767</c:v>
                </c:pt>
                <c:pt idx="2">
                  <c:v>9.3709199352460235</c:v>
                </c:pt>
                <c:pt idx="3">
                  <c:v>10.412133261384472</c:v>
                </c:pt>
                <c:pt idx="4">
                  <c:v>11.453346587522923</c:v>
                </c:pt>
                <c:pt idx="5">
                  <c:v>12.494559913661364</c:v>
                </c:pt>
                <c:pt idx="6">
                  <c:v>13.535773239799813</c:v>
                </c:pt>
                <c:pt idx="7">
                  <c:v>14.576986565938256</c:v>
                </c:pt>
                <c:pt idx="8">
                  <c:v>15.618199892076708</c:v>
                </c:pt>
                <c:pt idx="9">
                  <c:v>16.659413218215153</c:v>
                </c:pt>
                <c:pt idx="10">
                  <c:v>17.7006265443536</c:v>
                </c:pt>
                <c:pt idx="11">
                  <c:v>18.741839870492047</c:v>
                </c:pt>
                <c:pt idx="12">
                  <c:v>19.783053196630494</c:v>
                </c:pt>
                <c:pt idx="13">
                  <c:v>20.824266522768944</c:v>
                </c:pt>
                <c:pt idx="14">
                  <c:v>21.865479848907388</c:v>
                </c:pt>
                <c:pt idx="15">
                  <c:v>22.906693175045845</c:v>
                </c:pt>
                <c:pt idx="16">
                  <c:v>23.947906501184285</c:v>
                </c:pt>
                <c:pt idx="17">
                  <c:v>24.989119827322728</c:v>
                </c:pt>
                <c:pt idx="18">
                  <c:v>26.030333153461189</c:v>
                </c:pt>
                <c:pt idx="19">
                  <c:v>27.071546479599625</c:v>
                </c:pt>
                <c:pt idx="20">
                  <c:v>28.112759805738072</c:v>
                </c:pt>
                <c:pt idx="21">
                  <c:v>29.153973131876512</c:v>
                </c:pt>
                <c:pt idx="22">
                  <c:v>30.195186458014973</c:v>
                </c:pt>
              </c:numCache>
            </c:numRef>
          </c:xVal>
          <c:yVal>
            <c:numRef>
              <c:f>'Zx6r Power Map + Gearing'!$AH$65:$AH$87</c:f>
              <c:numCache>
                <c:formatCode>0.00</c:formatCode>
                <c:ptCount val="23"/>
                <c:pt idx="0">
                  <c:v>1358.2761739144059</c:v>
                </c:pt>
                <c:pt idx="1">
                  <c:v>1386.5735942042893</c:v>
                </c:pt>
                <c:pt idx="2">
                  <c:v>1584.6555362334736</c:v>
                </c:pt>
                <c:pt idx="3">
                  <c:v>1637.4773874412556</c:v>
                </c:pt>
                <c:pt idx="4">
                  <c:v>1680.6952657021682</c:v>
                </c:pt>
                <c:pt idx="5">
                  <c:v>1672.691954913111</c:v>
                </c:pt>
                <c:pt idx="6">
                  <c:v>1706.5521159437403</c:v>
                </c:pt>
                <c:pt idx="7">
                  <c:v>1773.3050048326966</c:v>
                </c:pt>
                <c:pt idx="8">
                  <c:v>1795.9429410646028</c:v>
                </c:pt>
                <c:pt idx="9">
                  <c:v>1881.7784492772494</c:v>
                </c:pt>
                <c:pt idx="10">
                  <c:v>1988.5873395871038</c:v>
                </c:pt>
                <c:pt idx="11">
                  <c:v>2054.183102524873</c:v>
                </c:pt>
                <c:pt idx="12">
                  <c:v>2029.4711253516416</c:v>
                </c:pt>
                <c:pt idx="13">
                  <c:v>2112.8740483112979</c:v>
                </c:pt>
                <c:pt idx="14">
                  <c:v>2188.333835750987</c:v>
                </c:pt>
                <c:pt idx="15">
                  <c:v>2256.9336425143401</c:v>
                </c:pt>
                <c:pt idx="16">
                  <c:v>2227.7041596325635</c:v>
                </c:pt>
                <c:pt idx="17">
                  <c:v>2200.9104669909357</c:v>
                </c:pt>
                <c:pt idx="18">
                  <c:v>2197.389010243749</c:v>
                </c:pt>
                <c:pt idx="19">
                  <c:v>2153.5062415480529</c:v>
                </c:pt>
                <c:pt idx="20">
                  <c:v>2112.8740483112979</c:v>
                </c:pt>
                <c:pt idx="21">
                  <c:v>2018.5493140116866</c:v>
                </c:pt>
                <c:pt idx="22">
                  <c:v>1821.4431450959462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6AE4-47F5-9E89-107F93E35BD4}"/>
            </c:ext>
          </c:extLst>
        </c:ser>
        <c:ser>
          <c:idx val="1"/>
          <c:order val="1"/>
          <c:tx>
            <c:strRef>
              <c:f>'Zx6r Power Map + Gearing'!$AI$64</c:f>
              <c:strCache>
                <c:ptCount val="1"/>
                <c:pt idx="0">
                  <c:v>2nd Gear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Gearing'!$AB$65:$AB$87</c:f>
              <c:numCache>
                <c:formatCode>0.00;[Red]0.00</c:formatCode>
                <c:ptCount val="23"/>
                <c:pt idx="0">
                  <c:v>10.364510198650489</c:v>
                </c:pt>
                <c:pt idx="1">
                  <c:v>11.845154512743417</c:v>
                </c:pt>
                <c:pt idx="2">
                  <c:v>13.325798826836344</c:v>
                </c:pt>
                <c:pt idx="3">
                  <c:v>14.806443140929272</c:v>
                </c:pt>
                <c:pt idx="4">
                  <c:v>16.287087455022199</c:v>
                </c:pt>
                <c:pt idx="5">
                  <c:v>17.767731769115127</c:v>
                </c:pt>
                <c:pt idx="6">
                  <c:v>19.248376083208047</c:v>
                </c:pt>
                <c:pt idx="7">
                  <c:v>20.729020397300978</c:v>
                </c:pt>
                <c:pt idx="8">
                  <c:v>22.209664711393902</c:v>
                </c:pt>
                <c:pt idx="9">
                  <c:v>23.690309025486833</c:v>
                </c:pt>
                <c:pt idx="10">
                  <c:v>25.170953339579757</c:v>
                </c:pt>
                <c:pt idx="11">
                  <c:v>26.651597653672688</c:v>
                </c:pt>
                <c:pt idx="12">
                  <c:v>28.132241967765616</c:v>
                </c:pt>
                <c:pt idx="13">
                  <c:v>29.612886281858543</c:v>
                </c:pt>
                <c:pt idx="14">
                  <c:v>31.093530595951467</c:v>
                </c:pt>
                <c:pt idx="15">
                  <c:v>32.574174910044398</c:v>
                </c:pt>
                <c:pt idx="16">
                  <c:v>34.054819224137319</c:v>
                </c:pt>
                <c:pt idx="17">
                  <c:v>35.535463538230253</c:v>
                </c:pt>
                <c:pt idx="18">
                  <c:v>37.016107852323181</c:v>
                </c:pt>
                <c:pt idx="19">
                  <c:v>38.496752166416094</c:v>
                </c:pt>
                <c:pt idx="20">
                  <c:v>39.977396480509036</c:v>
                </c:pt>
                <c:pt idx="21">
                  <c:v>41.458040794601956</c:v>
                </c:pt>
                <c:pt idx="22">
                  <c:v>42.938685108694884</c:v>
                </c:pt>
              </c:numCache>
            </c:numRef>
          </c:xVal>
          <c:yVal>
            <c:numRef>
              <c:f>'Zx6r Power Map + Gearing'!$AI$65:$AI$87</c:f>
              <c:numCache>
                <c:formatCode>0.00</c:formatCode>
                <c:ptCount val="23"/>
                <c:pt idx="0">
                  <c:v>955.16204627606589</c:v>
                </c:pt>
                <c:pt idx="1">
                  <c:v>975.06125557348389</c:v>
                </c:pt>
                <c:pt idx="2">
                  <c:v>1114.3557206554101</c:v>
                </c:pt>
                <c:pt idx="3">
                  <c:v>1151.5009113439237</c:v>
                </c:pt>
                <c:pt idx="4">
                  <c:v>1181.8924309981624</c:v>
                </c:pt>
                <c:pt idx="5">
                  <c:v>1176.2643718029331</c:v>
                </c:pt>
                <c:pt idx="6">
                  <c:v>1200.0753914750574</c:v>
                </c:pt>
                <c:pt idx="7">
                  <c:v>1247.0171159715303</c:v>
                </c:pt>
                <c:pt idx="8">
                  <c:v>1262.9364834094652</c:v>
                </c:pt>
                <c:pt idx="9">
                  <c:v>1323.2974182782996</c:v>
                </c:pt>
                <c:pt idx="10">
                  <c:v>1398.4071788616914</c:v>
                </c:pt>
                <c:pt idx="11">
                  <c:v>1444.5351934421983</c:v>
                </c:pt>
                <c:pt idx="12">
                  <c:v>1427.15732645342</c:v>
                </c:pt>
                <c:pt idx="13">
                  <c:v>1485.8076275405469</c:v>
                </c:pt>
                <c:pt idx="14">
                  <c:v>1538.8721856669952</c:v>
                </c:pt>
                <c:pt idx="15">
                  <c:v>1587.112693054675</c:v>
                </c:pt>
                <c:pt idx="16">
                  <c:v>1566.5580420807942</c:v>
                </c:pt>
                <c:pt idx="17">
                  <c:v>1547.7162786880697</c:v>
                </c:pt>
                <c:pt idx="18">
                  <c:v>1545.2399326421689</c:v>
                </c:pt>
                <c:pt idx="19">
                  <c:v>1514.3808511470961</c:v>
                </c:pt>
                <c:pt idx="20">
                  <c:v>1485.8076275405469</c:v>
                </c:pt>
                <c:pt idx="21">
                  <c:v>1419.476929882487</c:v>
                </c:pt>
                <c:pt idx="22">
                  <c:v>1280.868644431506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6AE4-47F5-9E89-107F93E35BD4}"/>
            </c:ext>
          </c:extLst>
        </c:ser>
        <c:ser>
          <c:idx val="2"/>
          <c:order val="2"/>
          <c:tx>
            <c:strRef>
              <c:f>'Zx6r Power Map + Gearing'!$AJ$64</c:f>
              <c:strCache>
                <c:ptCount val="1"/>
                <c:pt idx="0">
                  <c:v>3rd Gear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Gearing'!$AC$65:$AC$87</c:f>
              <c:numCache>
                <c:formatCode>0.00;[Red]0.00</c:formatCode>
                <c:ptCount val="23"/>
                <c:pt idx="0">
                  <c:v>12.782895911668936</c:v>
                </c:pt>
                <c:pt idx="1">
                  <c:v>14.609023899050213</c:v>
                </c:pt>
                <c:pt idx="2">
                  <c:v>16.435151886431488</c:v>
                </c:pt>
                <c:pt idx="3">
                  <c:v>18.261279873812764</c:v>
                </c:pt>
                <c:pt idx="4">
                  <c:v>20.087407861194038</c:v>
                </c:pt>
                <c:pt idx="5">
                  <c:v>21.913535848575322</c:v>
                </c:pt>
                <c:pt idx="6">
                  <c:v>23.739663835956598</c:v>
                </c:pt>
                <c:pt idx="7">
                  <c:v>25.565791823337872</c:v>
                </c:pt>
                <c:pt idx="8">
                  <c:v>27.391919810719152</c:v>
                </c:pt>
                <c:pt idx="9">
                  <c:v>29.218047798100425</c:v>
                </c:pt>
                <c:pt idx="10">
                  <c:v>31.044175785481695</c:v>
                </c:pt>
                <c:pt idx="11">
                  <c:v>32.870303772862975</c:v>
                </c:pt>
                <c:pt idx="12">
                  <c:v>34.696431760244252</c:v>
                </c:pt>
                <c:pt idx="13">
                  <c:v>36.522559747625529</c:v>
                </c:pt>
                <c:pt idx="14">
                  <c:v>38.348687735006806</c:v>
                </c:pt>
                <c:pt idx="15">
                  <c:v>40.174815722388075</c:v>
                </c:pt>
                <c:pt idx="16">
                  <c:v>42.000943709769366</c:v>
                </c:pt>
                <c:pt idx="17">
                  <c:v>43.827071697150643</c:v>
                </c:pt>
                <c:pt idx="18">
                  <c:v>45.653199684531913</c:v>
                </c:pt>
                <c:pt idx="19">
                  <c:v>47.479327671913197</c:v>
                </c:pt>
                <c:pt idx="20">
                  <c:v>49.305455659294466</c:v>
                </c:pt>
                <c:pt idx="21">
                  <c:v>51.131583646675743</c:v>
                </c:pt>
                <c:pt idx="22">
                  <c:v>52.957711634057027</c:v>
                </c:pt>
              </c:numCache>
            </c:numRef>
          </c:xVal>
          <c:yVal>
            <c:numRef>
              <c:f>'Zx6r Power Map + Gearing'!$AJ$65:$AJ$87</c:f>
              <c:numCache>
                <c:formatCode>0.00</c:formatCode>
                <c:ptCount val="23"/>
                <c:pt idx="0">
                  <c:v>774.45571319681028</c:v>
                </c:pt>
                <c:pt idx="1">
                  <c:v>790.59020722174375</c:v>
                </c:pt>
                <c:pt idx="2">
                  <c:v>903.53166539627875</c:v>
                </c:pt>
                <c:pt idx="3">
                  <c:v>933.6493875761546</c:v>
                </c:pt>
                <c:pt idx="4">
                  <c:v>958.29116026878069</c:v>
                </c:pt>
                <c:pt idx="5">
                  <c:v>953.72786902940527</c:v>
                </c:pt>
                <c:pt idx="6">
                  <c:v>973.03410119599221</c:v>
                </c:pt>
                <c:pt idx="7">
                  <c:v>1011.0949588958355</c:v>
                </c:pt>
                <c:pt idx="8">
                  <c:v>1024.0025541157822</c:v>
                </c:pt>
                <c:pt idx="9">
                  <c:v>1072.9438526580807</c:v>
                </c:pt>
                <c:pt idx="10">
                  <c:v>1133.8436585365066</c:v>
                </c:pt>
                <c:pt idx="11">
                  <c:v>1171.2447514396206</c:v>
                </c:pt>
                <c:pt idx="12">
                  <c:v>1157.1545890162868</c:v>
                </c:pt>
                <c:pt idx="13">
                  <c:v>1204.7088871950382</c:v>
                </c:pt>
                <c:pt idx="14">
                  <c:v>1247.734204594861</c:v>
                </c:pt>
                <c:pt idx="15">
                  <c:v>1286.8481295037911</c:v>
                </c:pt>
                <c:pt idx="16">
                  <c:v>1270.1821962817248</c:v>
                </c:pt>
                <c:pt idx="17">
                  <c:v>1254.9050908281647</c:v>
                </c:pt>
                <c:pt idx="18">
                  <c:v>1252.8972426828398</c:v>
                </c:pt>
                <c:pt idx="19">
                  <c:v>1227.8763657949426</c:v>
                </c:pt>
                <c:pt idx="20">
                  <c:v>1204.7088871950382</c:v>
                </c:pt>
                <c:pt idx="21">
                  <c:v>1150.9272404452597</c:v>
                </c:pt>
                <c:pt idx="22">
                  <c:v>1038.5421441336537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6AE4-47F5-9E89-107F93E35BD4}"/>
            </c:ext>
          </c:extLst>
        </c:ser>
        <c:ser>
          <c:idx val="3"/>
          <c:order val="3"/>
          <c:tx>
            <c:strRef>
              <c:f>'Zx6r Power Map + Gearing'!$AK$64</c:f>
              <c:strCache>
                <c:ptCount val="1"/>
                <c:pt idx="0">
                  <c:v>4th Gear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Gearing'!$AD$65:$AD$87</c:f>
              <c:numCache>
                <c:formatCode>0.00;[Red]0.00</c:formatCode>
                <c:ptCount val="23"/>
                <c:pt idx="0">
                  <c:v>14.692983806516018</c:v>
                </c:pt>
                <c:pt idx="1">
                  <c:v>16.791981493161163</c:v>
                </c:pt>
                <c:pt idx="2">
                  <c:v>18.890979179806308</c:v>
                </c:pt>
                <c:pt idx="3">
                  <c:v>20.98997686645145</c:v>
                </c:pt>
                <c:pt idx="4">
                  <c:v>23.088974553096602</c:v>
                </c:pt>
                <c:pt idx="5">
                  <c:v>25.187972239741743</c:v>
                </c:pt>
                <c:pt idx="6">
                  <c:v>27.286969926386892</c:v>
                </c:pt>
                <c:pt idx="7">
                  <c:v>29.385967613032037</c:v>
                </c:pt>
                <c:pt idx="8">
                  <c:v>31.484965299677182</c:v>
                </c:pt>
                <c:pt idx="9">
                  <c:v>33.583962986322327</c:v>
                </c:pt>
                <c:pt idx="10">
                  <c:v>35.682960672967475</c:v>
                </c:pt>
                <c:pt idx="11">
                  <c:v>37.781958359612617</c:v>
                </c:pt>
                <c:pt idx="12">
                  <c:v>39.880956046257772</c:v>
                </c:pt>
                <c:pt idx="13">
                  <c:v>41.979953732902899</c:v>
                </c:pt>
                <c:pt idx="14">
                  <c:v>44.078951419548055</c:v>
                </c:pt>
                <c:pt idx="15">
                  <c:v>46.177949106193203</c:v>
                </c:pt>
                <c:pt idx="16">
                  <c:v>48.276946792838352</c:v>
                </c:pt>
                <c:pt idx="17">
                  <c:v>50.375944479483486</c:v>
                </c:pt>
                <c:pt idx="18">
                  <c:v>52.474942166128642</c:v>
                </c:pt>
                <c:pt idx="19">
                  <c:v>54.573939852773783</c:v>
                </c:pt>
                <c:pt idx="20">
                  <c:v>56.672937539418925</c:v>
                </c:pt>
                <c:pt idx="21">
                  <c:v>58.771935226064073</c:v>
                </c:pt>
                <c:pt idx="22">
                  <c:v>60.8709329127092</c:v>
                </c:pt>
              </c:numCache>
            </c:numRef>
          </c:xVal>
          <c:yVal>
            <c:numRef>
              <c:f>'Zx6r Power Map + Gearing'!$AK$65:$AK$87</c:f>
              <c:numCache>
                <c:formatCode>0.00</c:formatCode>
                <c:ptCount val="23"/>
                <c:pt idx="0">
                  <c:v>673.77647048122492</c:v>
                </c:pt>
                <c:pt idx="1">
                  <c:v>687.81348028291711</c:v>
                </c:pt>
                <c:pt idx="2">
                  <c:v>786.07254889476246</c:v>
                </c:pt>
                <c:pt idx="3">
                  <c:v>812.27496719125463</c:v>
                </c:pt>
                <c:pt idx="4">
                  <c:v>833.71330943383884</c:v>
                </c:pt>
                <c:pt idx="5">
                  <c:v>829.74324605558274</c:v>
                </c:pt>
                <c:pt idx="6">
                  <c:v>846.53966804051333</c:v>
                </c:pt>
                <c:pt idx="7">
                  <c:v>879.65261423937693</c:v>
                </c:pt>
                <c:pt idx="8">
                  <c:v>890.88222208073068</c:v>
                </c:pt>
                <c:pt idx="9">
                  <c:v>933.46115181253026</c:v>
                </c:pt>
                <c:pt idx="10">
                  <c:v>986.44398292676055</c:v>
                </c:pt>
                <c:pt idx="11">
                  <c:v>1018.9829337524698</c:v>
                </c:pt>
                <c:pt idx="12">
                  <c:v>1006.7244924441692</c:v>
                </c:pt>
                <c:pt idx="13">
                  <c:v>1048.0967318596834</c:v>
                </c:pt>
                <c:pt idx="14">
                  <c:v>1085.5287579975291</c:v>
                </c:pt>
                <c:pt idx="15">
                  <c:v>1119.5578726682979</c:v>
                </c:pt>
                <c:pt idx="16">
                  <c:v>1105.0585107651004</c:v>
                </c:pt>
                <c:pt idx="17">
                  <c:v>1091.7674290205036</c:v>
                </c:pt>
                <c:pt idx="18">
                  <c:v>1090.0206011340706</c:v>
                </c:pt>
                <c:pt idx="19">
                  <c:v>1068.2524382416</c:v>
                </c:pt>
                <c:pt idx="20">
                  <c:v>1048.0967318596834</c:v>
                </c:pt>
                <c:pt idx="21">
                  <c:v>1001.3066991873759</c:v>
                </c:pt>
                <c:pt idx="22">
                  <c:v>903.53166539627898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6AE4-47F5-9E89-107F93E35BD4}"/>
            </c:ext>
          </c:extLst>
        </c:ser>
        <c:ser>
          <c:idx val="4"/>
          <c:order val="4"/>
          <c:tx>
            <c:strRef>
              <c:f>'Zx6r Power Map + Gearing'!$AE$64</c:f>
              <c:strCache>
                <c:ptCount val="1"/>
                <c:pt idx="0">
                  <c:v>5th Gear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Gearing'!$AE$65:$AE$87</c:f>
              <c:numCache>
                <c:formatCode>0.00;[Red]0.00</c:formatCode>
                <c:ptCount val="23"/>
                <c:pt idx="0">
                  <c:v>16.739506550995035</c:v>
                </c:pt>
                <c:pt idx="1">
                  <c:v>19.130864629708615</c:v>
                </c:pt>
                <c:pt idx="2">
                  <c:v>21.522222708422184</c:v>
                </c:pt>
                <c:pt idx="3">
                  <c:v>23.913580787135764</c:v>
                </c:pt>
                <c:pt idx="4">
                  <c:v>26.304938865849337</c:v>
                </c:pt>
                <c:pt idx="5">
                  <c:v>28.696296944562924</c:v>
                </c:pt>
                <c:pt idx="6">
                  <c:v>31.087655023276497</c:v>
                </c:pt>
                <c:pt idx="7">
                  <c:v>33.47901310199007</c:v>
                </c:pt>
                <c:pt idx="8">
                  <c:v>35.87037118070365</c:v>
                </c:pt>
                <c:pt idx="9">
                  <c:v>38.26172925941723</c:v>
                </c:pt>
                <c:pt idx="10">
                  <c:v>40.653087338130796</c:v>
                </c:pt>
                <c:pt idx="11">
                  <c:v>43.044445416844368</c:v>
                </c:pt>
                <c:pt idx="12">
                  <c:v>45.435803495557956</c:v>
                </c:pt>
                <c:pt idx="13">
                  <c:v>47.827161574271528</c:v>
                </c:pt>
                <c:pt idx="14">
                  <c:v>50.218519652985108</c:v>
                </c:pt>
                <c:pt idx="15">
                  <c:v>52.609877731698674</c:v>
                </c:pt>
                <c:pt idx="16">
                  <c:v>55.001235810412261</c:v>
                </c:pt>
                <c:pt idx="17">
                  <c:v>57.392593889125848</c:v>
                </c:pt>
                <c:pt idx="18">
                  <c:v>59.783951967839407</c:v>
                </c:pt>
                <c:pt idx="19">
                  <c:v>62.175310046552994</c:v>
                </c:pt>
                <c:pt idx="20">
                  <c:v>64.56666812526656</c:v>
                </c:pt>
                <c:pt idx="21">
                  <c:v>66.95802620398014</c:v>
                </c:pt>
                <c:pt idx="22">
                  <c:v>69.34938428269372</c:v>
                </c:pt>
              </c:numCache>
            </c:numRef>
          </c:xVal>
          <c:yVal>
            <c:numRef>
              <c:f>'Zx6r Power Map + Gearing'!$AL$65:$AL$87</c:f>
              <c:numCache>
                <c:formatCode>0.00</c:formatCode>
                <c:ptCount val="23"/>
                <c:pt idx="0">
                  <c:v>591.4025446230188</c:v>
                </c:pt>
                <c:pt idx="1">
                  <c:v>603.7234309693315</c:v>
                </c:pt>
                <c:pt idx="2">
                  <c:v>689.96963539352203</c:v>
                </c:pt>
                <c:pt idx="3">
                  <c:v>712.96862323997254</c:v>
                </c:pt>
                <c:pt idx="4">
                  <c:v>731.78597693252334</c:v>
                </c:pt>
                <c:pt idx="5">
                  <c:v>728.301281804273</c:v>
                </c:pt>
                <c:pt idx="6">
                  <c:v>743.04422273148498</c:v>
                </c:pt>
                <c:pt idx="7">
                  <c:v>772.10887770227441</c:v>
                </c:pt>
                <c:pt idx="8">
                  <c:v>781.96558677932467</c:v>
                </c:pt>
                <c:pt idx="9">
                  <c:v>819.33894202980707</c:v>
                </c:pt>
                <c:pt idx="10">
                  <c:v>865.84424833696858</c:v>
                </c:pt>
                <c:pt idx="11">
                  <c:v>894.40508291752849</c:v>
                </c:pt>
                <c:pt idx="12">
                  <c:v>883.64532252152799</c:v>
                </c:pt>
                <c:pt idx="13">
                  <c:v>919.95951385802914</c:v>
                </c:pt>
                <c:pt idx="14">
                  <c:v>952.81521078153014</c:v>
                </c:pt>
                <c:pt idx="15">
                  <c:v>982.68402616653123</c:v>
                </c:pt>
                <c:pt idx="16">
                  <c:v>969.95731352422615</c:v>
                </c:pt>
                <c:pt idx="17">
                  <c:v>958.29116026878023</c:v>
                </c:pt>
                <c:pt idx="18">
                  <c:v>956.75789441235042</c:v>
                </c:pt>
                <c:pt idx="19">
                  <c:v>937.65104297068342</c:v>
                </c:pt>
                <c:pt idx="20">
                  <c:v>919.95951385802914</c:v>
                </c:pt>
                <c:pt idx="21">
                  <c:v>878.88989270365289</c:v>
                </c:pt>
                <c:pt idx="22">
                  <c:v>793.06854642933547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6AE4-47F5-9E89-107F93E35BD4}"/>
            </c:ext>
          </c:extLst>
        </c:ser>
        <c:ser>
          <c:idx val="5"/>
          <c:order val="5"/>
          <c:tx>
            <c:strRef>
              <c:f>'Zx6r Power Map + Gearing'!$AM$64</c:f>
              <c:strCache>
                <c:ptCount val="1"/>
                <c:pt idx="0">
                  <c:v>6th Gear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Gearing'!$AF$65:$AF$87</c:f>
              <c:numCache>
                <c:formatCode>0.00;[Red]0.00</c:formatCode>
                <c:ptCount val="23"/>
                <c:pt idx="0">
                  <c:v>18.464182983521795</c:v>
                </c:pt>
                <c:pt idx="1">
                  <c:v>21.101923409739193</c:v>
                </c:pt>
                <c:pt idx="2">
                  <c:v>23.739663835956598</c:v>
                </c:pt>
                <c:pt idx="3">
                  <c:v>26.377404262173997</c:v>
                </c:pt>
                <c:pt idx="4">
                  <c:v>29.015144688391395</c:v>
                </c:pt>
                <c:pt idx="5">
                  <c:v>31.652885114608786</c:v>
                </c:pt>
                <c:pt idx="6">
                  <c:v>34.290625540826198</c:v>
                </c:pt>
                <c:pt idx="7">
                  <c:v>36.92836596704359</c:v>
                </c:pt>
                <c:pt idx="8">
                  <c:v>39.566106393260988</c:v>
                </c:pt>
                <c:pt idx="9">
                  <c:v>42.203846819478386</c:v>
                </c:pt>
                <c:pt idx="10">
                  <c:v>44.841587245695784</c:v>
                </c:pt>
                <c:pt idx="11">
                  <c:v>47.479327671913197</c:v>
                </c:pt>
                <c:pt idx="12">
                  <c:v>50.117068098130588</c:v>
                </c:pt>
                <c:pt idx="13">
                  <c:v>52.754808524347993</c:v>
                </c:pt>
                <c:pt idx="14">
                  <c:v>55.392548950565391</c:v>
                </c:pt>
                <c:pt idx="15">
                  <c:v>58.03028937678279</c:v>
                </c:pt>
                <c:pt idx="16">
                  <c:v>60.668029803000174</c:v>
                </c:pt>
                <c:pt idx="17">
                  <c:v>63.305770229217572</c:v>
                </c:pt>
                <c:pt idx="18">
                  <c:v>65.943510655435006</c:v>
                </c:pt>
                <c:pt idx="19">
                  <c:v>68.581251081652397</c:v>
                </c:pt>
                <c:pt idx="20">
                  <c:v>71.218991507869802</c:v>
                </c:pt>
                <c:pt idx="21">
                  <c:v>73.856731934087179</c:v>
                </c:pt>
                <c:pt idx="22">
                  <c:v>76.494472360304584</c:v>
                </c:pt>
              </c:numCache>
            </c:numRef>
          </c:xVal>
          <c:yVal>
            <c:numRef>
              <c:f>'Zx6r Power Map + Gearing'!$AM$65:$AM$87</c:f>
              <c:numCache>
                <c:formatCode>0.00</c:formatCode>
                <c:ptCount val="23"/>
                <c:pt idx="0">
                  <c:v>536.16164759779178</c:v>
                </c:pt>
                <c:pt idx="1">
                  <c:v>547.33168192274582</c:v>
                </c:pt>
                <c:pt idx="2">
                  <c:v>625.52192219742369</c:v>
                </c:pt>
                <c:pt idx="3">
                  <c:v>646.37265293733765</c:v>
                </c:pt>
                <c:pt idx="4">
                  <c:v>663.43234172454038</c:v>
                </c:pt>
                <c:pt idx="5">
                  <c:v>660.2731400972807</c:v>
                </c:pt>
                <c:pt idx="6">
                  <c:v>673.63899313568686</c:v>
                </c:pt>
                <c:pt idx="7">
                  <c:v>699.98881769711704</c:v>
                </c:pt>
                <c:pt idx="8">
                  <c:v>708.9248451570802</c:v>
                </c:pt>
                <c:pt idx="9">
                  <c:v>742.80728260944068</c:v>
                </c:pt>
                <c:pt idx="10">
                  <c:v>784.96868667911997</c:v>
                </c:pt>
                <c:pt idx="11">
                  <c:v>810.86175099666025</c:v>
                </c:pt>
                <c:pt idx="12">
                  <c:v>801.10702316512163</c:v>
                </c:pt>
                <c:pt idx="13">
                  <c:v>834.02922959656485</c:v>
                </c:pt>
                <c:pt idx="14">
                  <c:v>863.81598779644219</c:v>
                </c:pt>
                <c:pt idx="15">
                  <c:v>890.89485888723982</c:v>
                </c:pt>
                <c:pt idx="16">
                  <c:v>879.35690511811754</c:v>
                </c:pt>
                <c:pt idx="17">
                  <c:v>868.78044749642197</c:v>
                </c:pt>
                <c:pt idx="18">
                  <c:v>867.39039878042729</c:v>
                </c:pt>
                <c:pt idx="19">
                  <c:v>850.06825324265242</c:v>
                </c:pt>
                <c:pt idx="20">
                  <c:v>834.02922959656462</c:v>
                </c:pt>
                <c:pt idx="21">
                  <c:v>796.79578184671834</c:v>
                </c:pt>
                <c:pt idx="22">
                  <c:v>718.99071516945253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6AE4-47F5-9E89-107F93E35B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0412144"/>
        <c:axId val="540413128"/>
      </c:scatterChart>
      <c:valAx>
        <c:axId val="540412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Road Speed (m/s)</a:t>
                </a:r>
              </a:p>
            </c:rich>
          </c:tx>
          <c:layout>
            <c:manualLayout>
              <c:xMode val="edge"/>
              <c:yMode val="edge"/>
              <c:x val="0.47492106695234942"/>
              <c:y val="0.8522011519681740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;[Red]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0413128"/>
        <c:crosses val="autoZero"/>
        <c:crossBetween val="midCat"/>
      </c:valAx>
      <c:valAx>
        <c:axId val="540413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Equivalent Driving Force</a:t>
                </a:r>
              </a:p>
              <a:p>
                <a:pPr>
                  <a:defRPr sz="1400"/>
                </a:pPr>
                <a:r>
                  <a:rPr lang="en-GB" sz="1400" baseline="0"/>
                  <a:t>(N)</a:t>
                </a:r>
              </a:p>
            </c:rich>
          </c:tx>
          <c:layout>
            <c:manualLayout>
              <c:xMode val="edge"/>
              <c:yMode val="edge"/>
              <c:x val="1.8373204634098354E-2"/>
              <c:y val="0.2603474680643020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04121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u="sng"/>
              <a:t>Aerodynamic</a:t>
            </a:r>
            <a:r>
              <a:rPr lang="en-GB" u="sng" baseline="0"/>
              <a:t> Drag</a:t>
            </a:r>
          </a:p>
        </c:rich>
      </c:tx>
      <c:layout>
        <c:manualLayout>
          <c:xMode val="edge"/>
          <c:yMode val="edge"/>
          <c:x val="0.44966801579709076"/>
          <c:y val="1.28021415809538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605509358059215"/>
          <c:y val="6.830044276665774E-2"/>
          <c:w val="0.86485304290234744"/>
          <c:h val="0.7439538729650121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'Zx6r Power Map + Gearing'!$AW$64</c:f>
              <c:strCache>
                <c:ptCount val="1"/>
                <c:pt idx="0">
                  <c:v>1st Gear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Gearing'!$AA$65:$AA$87</c:f>
              <c:numCache>
                <c:formatCode>0.00;[Red]0.00</c:formatCode>
                <c:ptCount val="23"/>
                <c:pt idx="0">
                  <c:v>7.288493282969128</c:v>
                </c:pt>
                <c:pt idx="1">
                  <c:v>8.3297066091075767</c:v>
                </c:pt>
                <c:pt idx="2">
                  <c:v>9.3709199352460235</c:v>
                </c:pt>
                <c:pt idx="3">
                  <c:v>10.412133261384472</c:v>
                </c:pt>
                <c:pt idx="4">
                  <c:v>11.453346587522923</c:v>
                </c:pt>
                <c:pt idx="5">
                  <c:v>12.494559913661364</c:v>
                </c:pt>
                <c:pt idx="6">
                  <c:v>13.535773239799813</c:v>
                </c:pt>
                <c:pt idx="7">
                  <c:v>14.576986565938256</c:v>
                </c:pt>
                <c:pt idx="8">
                  <c:v>15.618199892076708</c:v>
                </c:pt>
                <c:pt idx="9">
                  <c:v>16.659413218215153</c:v>
                </c:pt>
                <c:pt idx="10">
                  <c:v>17.7006265443536</c:v>
                </c:pt>
                <c:pt idx="11">
                  <c:v>18.741839870492047</c:v>
                </c:pt>
                <c:pt idx="12">
                  <c:v>19.783053196630494</c:v>
                </c:pt>
                <c:pt idx="13">
                  <c:v>20.824266522768944</c:v>
                </c:pt>
                <c:pt idx="14">
                  <c:v>21.865479848907388</c:v>
                </c:pt>
                <c:pt idx="15">
                  <c:v>22.906693175045845</c:v>
                </c:pt>
                <c:pt idx="16">
                  <c:v>23.947906501184285</c:v>
                </c:pt>
                <c:pt idx="17">
                  <c:v>24.989119827322728</c:v>
                </c:pt>
                <c:pt idx="18">
                  <c:v>26.030333153461189</c:v>
                </c:pt>
                <c:pt idx="19">
                  <c:v>27.071546479599625</c:v>
                </c:pt>
                <c:pt idx="20">
                  <c:v>28.112759805738072</c:v>
                </c:pt>
                <c:pt idx="21">
                  <c:v>29.153973131876512</c:v>
                </c:pt>
                <c:pt idx="22">
                  <c:v>30.195186458014973</c:v>
                </c:pt>
              </c:numCache>
            </c:numRef>
          </c:xVal>
          <c:yVal>
            <c:numRef>
              <c:f>'Zx6r Power Map + Gearing'!$AW$65:$AW$87</c:f>
              <c:numCache>
                <c:formatCode>0.00</c:formatCode>
                <c:ptCount val="23"/>
                <c:pt idx="0">
                  <c:v>5.8273918923780332</c:v>
                </c:pt>
                <c:pt idx="1">
                  <c:v>7.611287369636619</c:v>
                </c:pt>
                <c:pt idx="2">
                  <c:v>9.6330355771963436</c:v>
                </c:pt>
                <c:pt idx="3">
                  <c:v>11.89263651505722</c:v>
                </c:pt>
                <c:pt idx="4">
                  <c:v>14.390090183219243</c:v>
                </c:pt>
                <c:pt idx="5">
                  <c:v>17.125396581682391</c:v>
                </c:pt>
                <c:pt idx="6">
                  <c:v>20.098555710446696</c:v>
                </c:pt>
                <c:pt idx="7">
                  <c:v>23.309567569512133</c:v>
                </c:pt>
                <c:pt idx="8">
                  <c:v>26.758432158878744</c:v>
                </c:pt>
                <c:pt idx="9">
                  <c:v>30.445149478546476</c:v>
                </c:pt>
                <c:pt idx="10">
                  <c:v>34.369719528515354</c:v>
                </c:pt>
                <c:pt idx="11">
                  <c:v>38.532142308785374</c:v>
                </c:pt>
                <c:pt idx="12">
                  <c:v>42.932417819356544</c:v>
                </c:pt>
                <c:pt idx="13">
                  <c:v>47.570546060228878</c:v>
                </c:pt>
                <c:pt idx="14">
                  <c:v>52.446527031402319</c:v>
                </c:pt>
                <c:pt idx="15">
                  <c:v>57.560360732876973</c:v>
                </c:pt>
                <c:pt idx="16">
                  <c:v>62.912047164652684</c:v>
                </c:pt>
                <c:pt idx="17">
                  <c:v>68.501586326729566</c:v>
                </c:pt>
                <c:pt idx="18">
                  <c:v>74.328978219107668</c:v>
                </c:pt>
                <c:pt idx="19">
                  <c:v>80.394222841786785</c:v>
                </c:pt>
                <c:pt idx="20">
                  <c:v>86.697320194767101</c:v>
                </c:pt>
                <c:pt idx="21">
                  <c:v>93.238270278048532</c:v>
                </c:pt>
                <c:pt idx="22">
                  <c:v>100.01707309163123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B894-4490-896B-4D8586349F6F}"/>
            </c:ext>
          </c:extLst>
        </c:ser>
        <c:ser>
          <c:idx val="1"/>
          <c:order val="1"/>
          <c:tx>
            <c:strRef>
              <c:f>'Zx6r Power Map + Gearing'!$AX$64</c:f>
              <c:strCache>
                <c:ptCount val="1"/>
                <c:pt idx="0">
                  <c:v>2nd Gear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Gearing'!$AB$65:$AB$87</c:f>
              <c:numCache>
                <c:formatCode>0.00;[Red]0.00</c:formatCode>
                <c:ptCount val="23"/>
                <c:pt idx="0">
                  <c:v>10.364510198650489</c:v>
                </c:pt>
                <c:pt idx="1">
                  <c:v>11.845154512743417</c:v>
                </c:pt>
                <c:pt idx="2">
                  <c:v>13.325798826836344</c:v>
                </c:pt>
                <c:pt idx="3">
                  <c:v>14.806443140929272</c:v>
                </c:pt>
                <c:pt idx="4">
                  <c:v>16.287087455022199</c:v>
                </c:pt>
                <c:pt idx="5">
                  <c:v>17.767731769115127</c:v>
                </c:pt>
                <c:pt idx="6">
                  <c:v>19.248376083208047</c:v>
                </c:pt>
                <c:pt idx="7">
                  <c:v>20.729020397300978</c:v>
                </c:pt>
                <c:pt idx="8">
                  <c:v>22.209664711393902</c:v>
                </c:pt>
                <c:pt idx="9">
                  <c:v>23.690309025486833</c:v>
                </c:pt>
                <c:pt idx="10">
                  <c:v>25.170953339579757</c:v>
                </c:pt>
                <c:pt idx="11">
                  <c:v>26.651597653672688</c:v>
                </c:pt>
                <c:pt idx="12">
                  <c:v>28.132241967765616</c:v>
                </c:pt>
                <c:pt idx="13">
                  <c:v>29.612886281858543</c:v>
                </c:pt>
                <c:pt idx="14">
                  <c:v>31.093530595951467</c:v>
                </c:pt>
                <c:pt idx="15">
                  <c:v>32.574174910044398</c:v>
                </c:pt>
                <c:pt idx="16">
                  <c:v>34.054819224137319</c:v>
                </c:pt>
                <c:pt idx="17">
                  <c:v>35.535463538230253</c:v>
                </c:pt>
                <c:pt idx="18">
                  <c:v>37.016107852323181</c:v>
                </c:pt>
                <c:pt idx="19">
                  <c:v>38.496752166416094</c:v>
                </c:pt>
                <c:pt idx="20">
                  <c:v>39.977396480509036</c:v>
                </c:pt>
                <c:pt idx="21">
                  <c:v>41.458040794601956</c:v>
                </c:pt>
                <c:pt idx="22">
                  <c:v>42.938685108694884</c:v>
                </c:pt>
              </c:numCache>
            </c:numRef>
          </c:xVal>
          <c:yVal>
            <c:numRef>
              <c:f>'Zx6r Power Map + Gearing'!$AX$65:$AX$87</c:f>
              <c:numCache>
                <c:formatCode>0.00</c:formatCode>
                <c:ptCount val="23"/>
                <c:pt idx="0">
                  <c:v>11.784096114731605</c:v>
                </c:pt>
                <c:pt idx="1">
                  <c:v>15.39147247638414</c:v>
                </c:pt>
                <c:pt idx="2">
                  <c:v>19.47983235292368</c:v>
                </c:pt>
                <c:pt idx="3">
                  <c:v>24.049175744350219</c:v>
                </c:pt>
                <c:pt idx="4">
                  <c:v>29.099502650663766</c:v>
                </c:pt>
                <c:pt idx="5">
                  <c:v>34.630813071864324</c:v>
                </c:pt>
                <c:pt idx="6">
                  <c:v>40.643107007951841</c:v>
                </c:pt>
                <c:pt idx="7">
                  <c:v>47.136384458926422</c:v>
                </c:pt>
                <c:pt idx="8">
                  <c:v>54.110645424787968</c:v>
                </c:pt>
                <c:pt idx="9">
                  <c:v>61.565889905536558</c:v>
                </c:pt>
                <c:pt idx="10">
                  <c:v>69.502117901172113</c:v>
                </c:pt>
                <c:pt idx="11">
                  <c:v>77.919329411694719</c:v>
                </c:pt>
                <c:pt idx="12">
                  <c:v>86.817524437104296</c:v>
                </c:pt>
                <c:pt idx="13">
                  <c:v>96.196702977400875</c:v>
                </c:pt>
                <c:pt idx="14">
                  <c:v>106.05686503258444</c:v>
                </c:pt>
                <c:pt idx="15">
                  <c:v>116.39801060265506</c:v>
                </c:pt>
                <c:pt idx="16">
                  <c:v>127.22013968761262</c:v>
                </c:pt>
                <c:pt idx="17">
                  <c:v>138.5232522874573</c:v>
                </c:pt>
                <c:pt idx="18">
                  <c:v>150.30734840218889</c:v>
                </c:pt>
                <c:pt idx="19">
                  <c:v>162.57242803180736</c:v>
                </c:pt>
                <c:pt idx="20">
                  <c:v>175.31849117631313</c:v>
                </c:pt>
                <c:pt idx="21">
                  <c:v>188.54553783570569</c:v>
                </c:pt>
                <c:pt idx="22">
                  <c:v>202.25356800998532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B894-4490-896B-4D8586349F6F}"/>
            </c:ext>
          </c:extLst>
        </c:ser>
        <c:ser>
          <c:idx val="2"/>
          <c:order val="2"/>
          <c:tx>
            <c:strRef>
              <c:f>'Zx6r Power Map + Gearing'!$AY$64</c:f>
              <c:strCache>
                <c:ptCount val="1"/>
                <c:pt idx="0">
                  <c:v>3rd Gear</c:v>
                </c:pt>
              </c:strCache>
            </c:strRef>
          </c:tx>
          <c:spPr>
            <a:ln w="28575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Gearing'!$AC$65:$AC$87</c:f>
              <c:numCache>
                <c:formatCode>0.00;[Red]0.00</c:formatCode>
                <c:ptCount val="23"/>
                <c:pt idx="0">
                  <c:v>12.782895911668936</c:v>
                </c:pt>
                <c:pt idx="1">
                  <c:v>14.609023899050213</c:v>
                </c:pt>
                <c:pt idx="2">
                  <c:v>16.435151886431488</c:v>
                </c:pt>
                <c:pt idx="3">
                  <c:v>18.261279873812764</c:v>
                </c:pt>
                <c:pt idx="4">
                  <c:v>20.087407861194038</c:v>
                </c:pt>
                <c:pt idx="5">
                  <c:v>21.913535848575322</c:v>
                </c:pt>
                <c:pt idx="6">
                  <c:v>23.739663835956598</c:v>
                </c:pt>
                <c:pt idx="7">
                  <c:v>25.565791823337872</c:v>
                </c:pt>
                <c:pt idx="8">
                  <c:v>27.391919810719152</c:v>
                </c:pt>
                <c:pt idx="9">
                  <c:v>29.218047798100425</c:v>
                </c:pt>
                <c:pt idx="10">
                  <c:v>31.044175785481695</c:v>
                </c:pt>
                <c:pt idx="11">
                  <c:v>32.870303772862975</c:v>
                </c:pt>
                <c:pt idx="12">
                  <c:v>34.696431760244252</c:v>
                </c:pt>
                <c:pt idx="13">
                  <c:v>36.522559747625529</c:v>
                </c:pt>
                <c:pt idx="14">
                  <c:v>38.348687735006806</c:v>
                </c:pt>
                <c:pt idx="15">
                  <c:v>40.174815722388075</c:v>
                </c:pt>
                <c:pt idx="16">
                  <c:v>42.000943709769366</c:v>
                </c:pt>
                <c:pt idx="17">
                  <c:v>43.827071697150643</c:v>
                </c:pt>
                <c:pt idx="18">
                  <c:v>45.653199684531913</c:v>
                </c:pt>
                <c:pt idx="19">
                  <c:v>47.479327671913197</c:v>
                </c:pt>
                <c:pt idx="20">
                  <c:v>49.305455659294466</c:v>
                </c:pt>
                <c:pt idx="21">
                  <c:v>51.131583646675743</c:v>
                </c:pt>
                <c:pt idx="22">
                  <c:v>52.957711634057027</c:v>
                </c:pt>
              </c:numCache>
            </c:numRef>
          </c:xVal>
          <c:yVal>
            <c:numRef>
              <c:f>'Zx6r Power Map + Gearing'!$AY$65:$AY$87</c:f>
              <c:numCache>
                <c:formatCode>0.00</c:formatCode>
                <c:ptCount val="23"/>
                <c:pt idx="0">
                  <c:v>17.924919534519518</c:v>
                </c:pt>
                <c:pt idx="1">
                  <c:v>23.412139800188758</c:v>
                </c:pt>
                <c:pt idx="2">
                  <c:v>29.630989434613895</c:v>
                </c:pt>
                <c:pt idx="3">
                  <c:v>36.581468437794932</c:v>
                </c:pt>
                <c:pt idx="4">
                  <c:v>44.263576809731852</c:v>
                </c:pt>
                <c:pt idx="5">
                  <c:v>52.677314550424718</c:v>
                </c:pt>
                <c:pt idx="6">
                  <c:v>61.822681659873453</c:v>
                </c:pt>
                <c:pt idx="7">
                  <c:v>71.69967813807807</c:v>
                </c:pt>
                <c:pt idx="8">
                  <c:v>82.30830398503862</c:v>
                </c:pt>
                <c:pt idx="9">
                  <c:v>93.648559200755031</c:v>
                </c:pt>
                <c:pt idx="10">
                  <c:v>105.72044378522732</c:v>
                </c:pt>
                <c:pt idx="11">
                  <c:v>118.52395773845558</c:v>
                </c:pt>
                <c:pt idx="12">
                  <c:v>132.0591010604397</c:v>
                </c:pt>
                <c:pt idx="13">
                  <c:v>146.32587375117973</c:v>
                </c:pt>
                <c:pt idx="14">
                  <c:v>161.32427581067563</c:v>
                </c:pt>
                <c:pt idx="15">
                  <c:v>177.05430723892741</c:v>
                </c:pt>
                <c:pt idx="16">
                  <c:v>193.51596803593526</c:v>
                </c:pt>
                <c:pt idx="17">
                  <c:v>210.70925820169887</c:v>
                </c:pt>
                <c:pt idx="18">
                  <c:v>228.63417773621833</c:v>
                </c:pt>
                <c:pt idx="19">
                  <c:v>247.29072663949381</c:v>
                </c:pt>
                <c:pt idx="20">
                  <c:v>266.67890491152508</c:v>
                </c:pt>
                <c:pt idx="21">
                  <c:v>286.79871255231228</c:v>
                </c:pt>
                <c:pt idx="22">
                  <c:v>307.65014956185547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B894-4490-896B-4D8586349F6F}"/>
            </c:ext>
          </c:extLst>
        </c:ser>
        <c:ser>
          <c:idx val="3"/>
          <c:order val="3"/>
          <c:tx>
            <c:strRef>
              <c:f>'Zx6r Power Map + Gearing'!$AZ$64</c:f>
              <c:strCache>
                <c:ptCount val="1"/>
                <c:pt idx="0">
                  <c:v>4th Gear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Gearing'!$AD$65:$AD$87</c:f>
              <c:numCache>
                <c:formatCode>0.00;[Red]0.00</c:formatCode>
                <c:ptCount val="23"/>
                <c:pt idx="0">
                  <c:v>14.692983806516018</c:v>
                </c:pt>
                <c:pt idx="1">
                  <c:v>16.791981493161163</c:v>
                </c:pt>
                <c:pt idx="2">
                  <c:v>18.890979179806308</c:v>
                </c:pt>
                <c:pt idx="3">
                  <c:v>20.98997686645145</c:v>
                </c:pt>
                <c:pt idx="4">
                  <c:v>23.088974553096602</c:v>
                </c:pt>
                <c:pt idx="5">
                  <c:v>25.187972239741743</c:v>
                </c:pt>
                <c:pt idx="6">
                  <c:v>27.286969926386892</c:v>
                </c:pt>
                <c:pt idx="7">
                  <c:v>29.385967613032037</c:v>
                </c:pt>
                <c:pt idx="8">
                  <c:v>31.484965299677182</c:v>
                </c:pt>
                <c:pt idx="9">
                  <c:v>33.583962986322327</c:v>
                </c:pt>
                <c:pt idx="10">
                  <c:v>35.682960672967475</c:v>
                </c:pt>
                <c:pt idx="11">
                  <c:v>37.781958359612617</c:v>
                </c:pt>
                <c:pt idx="12">
                  <c:v>39.880956046257772</c:v>
                </c:pt>
                <c:pt idx="13">
                  <c:v>41.979953732902899</c:v>
                </c:pt>
                <c:pt idx="14">
                  <c:v>44.078951419548055</c:v>
                </c:pt>
                <c:pt idx="15">
                  <c:v>46.177949106193203</c:v>
                </c:pt>
                <c:pt idx="16">
                  <c:v>48.276946792838352</c:v>
                </c:pt>
                <c:pt idx="17">
                  <c:v>50.375944479483486</c:v>
                </c:pt>
                <c:pt idx="18">
                  <c:v>52.474942166128642</c:v>
                </c:pt>
                <c:pt idx="19">
                  <c:v>54.573939852773783</c:v>
                </c:pt>
                <c:pt idx="20">
                  <c:v>56.672937539418925</c:v>
                </c:pt>
                <c:pt idx="21">
                  <c:v>58.771935226064073</c:v>
                </c:pt>
                <c:pt idx="22">
                  <c:v>60.8709329127092</c:v>
                </c:pt>
              </c:numCache>
            </c:numRef>
          </c:xVal>
          <c:yVal>
            <c:numRef>
              <c:f>'Zx6r Power Map + Gearing'!$AZ$65:$AZ$87</c:f>
              <c:numCache>
                <c:formatCode>0.00</c:formatCode>
                <c:ptCount val="23"/>
                <c:pt idx="0">
                  <c:v>23.682018145751776</c:v>
                </c:pt>
                <c:pt idx="1">
                  <c:v>30.931615537308438</c:v>
                </c:pt>
                <c:pt idx="2">
                  <c:v>39.147825914405992</c:v>
                </c:pt>
                <c:pt idx="3">
                  <c:v>48.330649277044415</c:v>
                </c:pt>
                <c:pt idx="4">
                  <c:v>58.480085625223772</c:v>
                </c:pt>
                <c:pt idx="5">
                  <c:v>69.596134958943978</c:v>
                </c:pt>
                <c:pt idx="6">
                  <c:v>81.67879727820511</c:v>
                </c:pt>
                <c:pt idx="7">
                  <c:v>94.728072583007105</c:v>
                </c:pt>
                <c:pt idx="8">
                  <c:v>108.74396087334998</c:v>
                </c:pt>
                <c:pt idx="9">
                  <c:v>123.72646214923375</c:v>
                </c:pt>
                <c:pt idx="10">
                  <c:v>139.67557641065844</c:v>
                </c:pt>
                <c:pt idx="11">
                  <c:v>156.59130365762397</c:v>
                </c:pt>
                <c:pt idx="12">
                  <c:v>174.47364389013049</c:v>
                </c:pt>
                <c:pt idx="13">
                  <c:v>193.32259710817766</c:v>
                </c:pt>
                <c:pt idx="14">
                  <c:v>213.13816331176596</c:v>
                </c:pt>
                <c:pt idx="15">
                  <c:v>233.92034250089509</c:v>
                </c:pt>
                <c:pt idx="16">
                  <c:v>255.66913467556515</c:v>
                </c:pt>
                <c:pt idx="17">
                  <c:v>278.38453983577591</c:v>
                </c:pt>
                <c:pt idx="18">
                  <c:v>302.06655798152775</c:v>
                </c:pt>
                <c:pt idx="19">
                  <c:v>326.71518911282044</c:v>
                </c:pt>
                <c:pt idx="20">
                  <c:v>352.33043322965392</c:v>
                </c:pt>
                <c:pt idx="21">
                  <c:v>378.91229033202842</c:v>
                </c:pt>
                <c:pt idx="22">
                  <c:v>406.46076041994348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B894-4490-896B-4D8586349F6F}"/>
            </c:ext>
          </c:extLst>
        </c:ser>
        <c:ser>
          <c:idx val="4"/>
          <c:order val="4"/>
          <c:tx>
            <c:strRef>
              <c:f>'Zx6r Power Map + Gearing'!$BA$64</c:f>
              <c:strCache>
                <c:ptCount val="1"/>
                <c:pt idx="0">
                  <c:v>5th Gear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Gearing'!$AE$65:$AE$87</c:f>
              <c:numCache>
                <c:formatCode>0.00;[Red]0.00</c:formatCode>
                <c:ptCount val="23"/>
                <c:pt idx="0">
                  <c:v>16.739506550995035</c:v>
                </c:pt>
                <c:pt idx="1">
                  <c:v>19.130864629708615</c:v>
                </c:pt>
                <c:pt idx="2">
                  <c:v>21.522222708422184</c:v>
                </c:pt>
                <c:pt idx="3">
                  <c:v>23.913580787135764</c:v>
                </c:pt>
                <c:pt idx="4">
                  <c:v>26.304938865849337</c:v>
                </c:pt>
                <c:pt idx="5">
                  <c:v>28.696296944562924</c:v>
                </c:pt>
                <c:pt idx="6">
                  <c:v>31.087655023276497</c:v>
                </c:pt>
                <c:pt idx="7">
                  <c:v>33.47901310199007</c:v>
                </c:pt>
                <c:pt idx="8">
                  <c:v>35.87037118070365</c:v>
                </c:pt>
                <c:pt idx="9">
                  <c:v>38.26172925941723</c:v>
                </c:pt>
                <c:pt idx="10">
                  <c:v>40.653087338130796</c:v>
                </c:pt>
                <c:pt idx="11">
                  <c:v>43.044445416844368</c:v>
                </c:pt>
                <c:pt idx="12">
                  <c:v>45.435803495557956</c:v>
                </c:pt>
                <c:pt idx="13">
                  <c:v>47.827161574271528</c:v>
                </c:pt>
                <c:pt idx="14">
                  <c:v>50.218519652985108</c:v>
                </c:pt>
                <c:pt idx="15">
                  <c:v>52.609877731698674</c:v>
                </c:pt>
                <c:pt idx="16">
                  <c:v>55.001235810412261</c:v>
                </c:pt>
                <c:pt idx="17">
                  <c:v>57.392593889125848</c:v>
                </c:pt>
                <c:pt idx="18">
                  <c:v>59.783951967839407</c:v>
                </c:pt>
                <c:pt idx="19">
                  <c:v>62.175310046552994</c:v>
                </c:pt>
                <c:pt idx="20">
                  <c:v>64.56666812526656</c:v>
                </c:pt>
                <c:pt idx="21">
                  <c:v>66.95802620398014</c:v>
                </c:pt>
                <c:pt idx="22">
                  <c:v>69.34938428269372</c:v>
                </c:pt>
              </c:numCache>
            </c:numRef>
          </c:xVal>
          <c:yVal>
            <c:numRef>
              <c:f>'Zx6r Power Map + Gearing'!$BA$65:$BA$87</c:f>
              <c:numCache>
                <c:formatCode>0.00</c:formatCode>
                <c:ptCount val="23"/>
                <c:pt idx="0">
                  <c:v>30.738595006758242</c:v>
                </c:pt>
                <c:pt idx="1">
                  <c:v>40.148368988418945</c:v>
                </c:pt>
                <c:pt idx="2">
                  <c:v>50.812779500967693</c:v>
                </c:pt>
                <c:pt idx="3">
                  <c:v>62.731826544404584</c:v>
                </c:pt>
                <c:pt idx="4">
                  <c:v>75.905510118729509</c:v>
                </c:pt>
                <c:pt idx="5">
                  <c:v>90.333830223942627</c:v>
                </c:pt>
                <c:pt idx="6">
                  <c:v>106.01678686004377</c:v>
                </c:pt>
                <c:pt idx="7">
                  <c:v>122.95438002703297</c:v>
                </c:pt>
                <c:pt idx="8">
                  <c:v>141.14660972491035</c:v>
                </c:pt>
                <c:pt idx="9">
                  <c:v>160.59347595367578</c:v>
                </c:pt>
                <c:pt idx="10">
                  <c:v>181.29497871332921</c:v>
                </c:pt>
                <c:pt idx="11">
                  <c:v>203.25111800387077</c:v>
                </c:pt>
                <c:pt idx="12">
                  <c:v>226.46189382530059</c:v>
                </c:pt>
                <c:pt idx="13">
                  <c:v>250.92730617761833</c:v>
                </c:pt>
                <c:pt idx="14">
                  <c:v>276.64735506082422</c:v>
                </c:pt>
                <c:pt idx="15">
                  <c:v>303.62204047491804</c:v>
                </c:pt>
                <c:pt idx="16">
                  <c:v>331.85136241990023</c:v>
                </c:pt>
                <c:pt idx="17">
                  <c:v>361.33532089577051</c:v>
                </c:pt>
                <c:pt idx="18">
                  <c:v>392.0739159025286</c:v>
                </c:pt>
                <c:pt idx="19">
                  <c:v>424.06714744017506</c:v>
                </c:pt>
                <c:pt idx="20">
                  <c:v>457.31501550870939</c:v>
                </c:pt>
                <c:pt idx="21">
                  <c:v>491.81752010813187</c:v>
                </c:pt>
                <c:pt idx="22">
                  <c:v>527.57466123844256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B894-4490-896B-4D8586349F6F}"/>
            </c:ext>
          </c:extLst>
        </c:ser>
        <c:ser>
          <c:idx val="5"/>
          <c:order val="5"/>
          <c:tx>
            <c:strRef>
              <c:f>'Zx6r Power Map + Gearing'!$BB$64</c:f>
              <c:strCache>
                <c:ptCount val="1"/>
                <c:pt idx="0">
                  <c:v>6th Gear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Gearing'!$AF$65:$AF$87</c:f>
              <c:numCache>
                <c:formatCode>0.00;[Red]0.00</c:formatCode>
                <c:ptCount val="23"/>
                <c:pt idx="0">
                  <c:v>18.464182983521795</c:v>
                </c:pt>
                <c:pt idx="1">
                  <c:v>21.101923409739193</c:v>
                </c:pt>
                <c:pt idx="2">
                  <c:v>23.739663835956598</c:v>
                </c:pt>
                <c:pt idx="3">
                  <c:v>26.377404262173997</c:v>
                </c:pt>
                <c:pt idx="4">
                  <c:v>29.015144688391395</c:v>
                </c:pt>
                <c:pt idx="5">
                  <c:v>31.652885114608786</c:v>
                </c:pt>
                <c:pt idx="6">
                  <c:v>34.290625540826198</c:v>
                </c:pt>
                <c:pt idx="7">
                  <c:v>36.92836596704359</c:v>
                </c:pt>
                <c:pt idx="8">
                  <c:v>39.566106393260988</c:v>
                </c:pt>
                <c:pt idx="9">
                  <c:v>42.203846819478386</c:v>
                </c:pt>
                <c:pt idx="10">
                  <c:v>44.841587245695784</c:v>
                </c:pt>
                <c:pt idx="11">
                  <c:v>47.479327671913197</c:v>
                </c:pt>
                <c:pt idx="12">
                  <c:v>50.117068098130588</c:v>
                </c:pt>
                <c:pt idx="13">
                  <c:v>52.754808524347993</c:v>
                </c:pt>
                <c:pt idx="14">
                  <c:v>55.392548950565391</c:v>
                </c:pt>
                <c:pt idx="15">
                  <c:v>58.03028937678279</c:v>
                </c:pt>
                <c:pt idx="16">
                  <c:v>60.668029803000174</c:v>
                </c:pt>
                <c:pt idx="17">
                  <c:v>63.305770229217572</c:v>
                </c:pt>
                <c:pt idx="18">
                  <c:v>65.943510655435006</c:v>
                </c:pt>
                <c:pt idx="19">
                  <c:v>68.581251081652397</c:v>
                </c:pt>
                <c:pt idx="20">
                  <c:v>71.218991507869802</c:v>
                </c:pt>
                <c:pt idx="21">
                  <c:v>73.856731934087179</c:v>
                </c:pt>
                <c:pt idx="22">
                  <c:v>76.494472360304584</c:v>
                </c:pt>
              </c:numCache>
            </c:numRef>
          </c:xVal>
          <c:yVal>
            <c:numRef>
              <c:f>'Zx6r Power Map + Gearing'!$BB$65:$BB$87</c:f>
              <c:numCache>
                <c:formatCode>0.00</c:formatCode>
                <c:ptCount val="23"/>
                <c:pt idx="0">
                  <c:v>37.398906189306146</c:v>
                </c:pt>
                <c:pt idx="1">
                  <c:v>48.847550941134557</c:v>
                </c:pt>
                <c:pt idx="2">
                  <c:v>61.822681659873453</c:v>
                </c:pt>
                <c:pt idx="3">
                  <c:v>76.324298345522777</c:v>
                </c:pt>
                <c:pt idx="4">
                  <c:v>92.352400998082558</c:v>
                </c:pt>
                <c:pt idx="5">
                  <c:v>109.90698961755274</c:v>
                </c:pt>
                <c:pt idx="6">
                  <c:v>128.98806420393353</c:v>
                </c:pt>
                <c:pt idx="7">
                  <c:v>149.59562475722458</c:v>
                </c:pt>
                <c:pt idx="8">
                  <c:v>171.72967127742618</c:v>
                </c:pt>
                <c:pt idx="9">
                  <c:v>195.39020376453823</c:v>
                </c:pt>
                <c:pt idx="10">
                  <c:v>220.57722221856073</c:v>
                </c:pt>
                <c:pt idx="11">
                  <c:v>247.29072663949381</c:v>
                </c:pt>
                <c:pt idx="12">
                  <c:v>275.53071702733718</c:v>
                </c:pt>
                <c:pt idx="13">
                  <c:v>305.29719338209111</c:v>
                </c:pt>
                <c:pt idx="14">
                  <c:v>336.59015570375544</c:v>
                </c:pt>
                <c:pt idx="15">
                  <c:v>369.40960399233023</c:v>
                </c:pt>
                <c:pt idx="16">
                  <c:v>403.75553824781525</c:v>
                </c:pt>
                <c:pt idx="17">
                  <c:v>439.62795847021096</c:v>
                </c:pt>
                <c:pt idx="18">
                  <c:v>477.02686465951751</c:v>
                </c:pt>
                <c:pt idx="19">
                  <c:v>515.95225681573413</c:v>
                </c:pt>
                <c:pt idx="20">
                  <c:v>556.40413493886126</c:v>
                </c:pt>
                <c:pt idx="21">
                  <c:v>598.38249902889834</c:v>
                </c:pt>
                <c:pt idx="22">
                  <c:v>641.88734908584649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B894-4490-896B-4D8586349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295960"/>
        <c:axId val="549293008"/>
      </c:scatterChart>
      <c:valAx>
        <c:axId val="5492959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Velocity (m/s)</a:t>
                </a:r>
              </a:p>
            </c:rich>
          </c:tx>
          <c:layout>
            <c:manualLayout>
              <c:xMode val="edge"/>
              <c:yMode val="edge"/>
              <c:x val="0.49352685841383453"/>
              <c:y val="0.87594758168645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;[Red]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9293008"/>
        <c:crosses val="autoZero"/>
        <c:crossBetween val="midCat"/>
      </c:valAx>
      <c:valAx>
        <c:axId val="549293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Aerodynamic Resistance </a:t>
                </a:r>
              </a:p>
              <a:p>
                <a:pPr>
                  <a:defRPr sz="1400"/>
                </a:pPr>
                <a:r>
                  <a:rPr lang="en-GB" sz="1400" baseline="0"/>
                  <a:t>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92959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u="sng"/>
              <a:t>RPM Vs Acceleration for Each Gear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'Zx6r Power Map + Gearing'!$AH$64</c:f>
              <c:strCache>
                <c:ptCount val="1"/>
                <c:pt idx="0">
                  <c:v>1st Gear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Gearing'!$AP$65:$AP$87</c:f>
              <c:numCache>
                <c:formatCode>0.00</c:formatCode>
                <c:ptCount val="23"/>
                <c:pt idx="0">
                  <c:v>5.411458860216757</c:v>
                </c:pt>
                <c:pt idx="1">
                  <c:v>5.5241975864712725</c:v>
                </c:pt>
                <c:pt idx="2">
                  <c:v>6.3133686702528831</c:v>
                </c:pt>
                <c:pt idx="3">
                  <c:v>6.5238142925946434</c:v>
                </c:pt>
                <c:pt idx="4">
                  <c:v>6.6959970745106299</c:v>
                </c:pt>
                <c:pt idx="5">
                  <c:v>6.6641113741558202</c:v>
                </c:pt>
                <c:pt idx="6">
                  <c:v>6.7990124141184873</c:v>
                </c:pt>
                <c:pt idx="7">
                  <c:v>7.064960178616321</c:v>
                </c:pt>
                <c:pt idx="8">
                  <c:v>7.1551511596199315</c:v>
                </c:pt>
                <c:pt idx="9">
                  <c:v>7.4971252959252963</c:v>
                </c:pt>
                <c:pt idx="10">
                  <c:v>7.9226587234545969</c:v>
                </c:pt>
                <c:pt idx="11">
                  <c:v>8.1839964244018848</c:v>
                </c:pt>
                <c:pt idx="12">
                  <c:v>8.0855423320782531</c:v>
                </c:pt>
                <c:pt idx="13">
                  <c:v>8.4178248936705096</c:v>
                </c:pt>
                <c:pt idx="14">
                  <c:v>8.718461497015884</c:v>
                </c:pt>
                <c:pt idx="15">
                  <c:v>8.9917675000571329</c:v>
                </c:pt>
                <c:pt idx="16">
                  <c:v>8.8753153770221651</c:v>
                </c:pt>
                <c:pt idx="17">
                  <c:v>8.7685675975734494</c:v>
                </c:pt>
                <c:pt idx="18">
                  <c:v>8.7545378894173265</c:v>
                </c:pt>
                <c:pt idx="19">
                  <c:v>8.5797061416257083</c:v>
                </c:pt>
                <c:pt idx="20">
                  <c:v>8.4178248936705096</c:v>
                </c:pt>
                <c:pt idx="21">
                  <c:v>8.0420291394887915</c:v>
                </c:pt>
                <c:pt idx="22">
                  <c:v>7.2567455979918174</c:v>
                </c:pt>
              </c:numCache>
            </c:numRef>
          </c:xVal>
          <c:yVal>
            <c:numRef>
              <c:f>'Zx6r Power Map + Gearing'!$AG$65:$AG$87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1636-4B11-A87C-7CA039BA350E}"/>
            </c:ext>
          </c:extLst>
        </c:ser>
        <c:ser>
          <c:idx val="1"/>
          <c:order val="1"/>
          <c:tx>
            <c:strRef>
              <c:f>'Zx6r Power Map + Gearing'!$AI$64</c:f>
              <c:strCache>
                <c:ptCount val="1"/>
                <c:pt idx="0">
                  <c:v>2nd Gear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Gearing'!$AQ$65:$AQ$87</c:f>
              <c:numCache>
                <c:formatCode>0.00</c:formatCode>
                <c:ptCount val="23"/>
                <c:pt idx="0">
                  <c:v>3.8054264791875134</c:v>
                </c:pt>
                <c:pt idx="1">
                  <c:v>3.8847061975039199</c:v>
                </c:pt>
                <c:pt idx="2">
                  <c:v>4.4396642257187651</c:v>
                </c:pt>
                <c:pt idx="3">
                  <c:v>4.5876530332427237</c:v>
                </c:pt>
                <c:pt idx="4">
                  <c:v>4.7087347848532364</c:v>
                </c:pt>
                <c:pt idx="5">
                  <c:v>4.6863122382586972</c:v>
                </c:pt>
                <c:pt idx="6">
                  <c:v>4.7811768584663641</c:v>
                </c:pt>
                <c:pt idx="7">
                  <c:v>4.9681956811614754</c:v>
                </c:pt>
                <c:pt idx="8">
                  <c:v>5.0316194558146021</c:v>
                </c:pt>
                <c:pt idx="9">
                  <c:v>5.272101268041034</c:v>
                </c:pt>
                <c:pt idx="10">
                  <c:v>5.5713433420784515</c:v>
                </c:pt>
                <c:pt idx="11">
                  <c:v>5.7551202925983995</c:v>
                </c:pt>
                <c:pt idx="12">
                  <c:v>5.6858857627626289</c:v>
                </c:pt>
                <c:pt idx="13">
                  <c:v>5.9195523009583546</c:v>
                </c:pt>
                <c:pt idx="14">
                  <c:v>6.1309648831354391</c:v>
                </c:pt>
                <c:pt idx="15">
                  <c:v>6.3231581396600598</c:v>
                </c:pt>
                <c:pt idx="16">
                  <c:v>6.2412670999234825</c:v>
                </c:pt>
                <c:pt idx="17">
                  <c:v>6.1662003134982859</c:v>
                </c:pt>
                <c:pt idx="18">
                  <c:v>6.1563343929966887</c:v>
                </c:pt>
                <c:pt idx="19">
                  <c:v>6.0333898452075543</c:v>
                </c:pt>
                <c:pt idx="20">
                  <c:v>5.9195523009583546</c:v>
                </c:pt>
                <c:pt idx="21">
                  <c:v>5.6552865732369995</c:v>
                </c:pt>
                <c:pt idx="22">
                  <c:v>5.1030623284123742</c:v>
                </c:pt>
              </c:numCache>
            </c:numRef>
          </c:xVal>
          <c:yVal>
            <c:numRef>
              <c:f>'Zx6r Power Map + Gearing'!$AG$65:$AG$87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1636-4B11-A87C-7CA039BA350E}"/>
            </c:ext>
          </c:extLst>
        </c:ser>
        <c:ser>
          <c:idx val="2"/>
          <c:order val="2"/>
          <c:tx>
            <c:strRef>
              <c:f>'Zx6r Power Map + Gearing'!$AJ$64</c:f>
              <c:strCache>
                <c:ptCount val="1"/>
                <c:pt idx="0">
                  <c:v>3rd Gear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Gearing'!$AR$65:$AR$87</c:f>
              <c:numCache>
                <c:formatCode>0.00</c:formatCode>
                <c:ptCount val="23"/>
                <c:pt idx="0">
                  <c:v>3.0854809290709575</c:v>
                </c:pt>
                <c:pt idx="1">
                  <c:v>3.1497617817599353</c:v>
                </c:pt>
                <c:pt idx="2">
                  <c:v>3.599727750582784</c:v>
                </c:pt>
                <c:pt idx="3">
                  <c:v>3.7197186756022096</c:v>
                </c:pt>
                <c:pt idx="4">
                  <c:v>3.8178930687999229</c:v>
                </c:pt>
                <c:pt idx="5">
                  <c:v>3.7997126256151605</c:v>
                </c:pt>
                <c:pt idx="6">
                  <c:v>3.876629885242997</c:v>
                </c:pt>
                <c:pt idx="7">
                  <c:v>4.0282667685093045</c:v>
                </c:pt>
                <c:pt idx="8">
                  <c:v>4.0796914506604871</c:v>
                </c:pt>
                <c:pt idx="9">
                  <c:v>4.2746767038170548</c:v>
                </c:pt>
                <c:pt idx="10">
                  <c:v>4.5173054124960421</c:v>
                </c:pt>
                <c:pt idx="11">
                  <c:v>4.6663137507554602</c:v>
                </c:pt>
                <c:pt idx="12">
                  <c:v>4.6101776454832146</c:v>
                </c:pt>
                <c:pt idx="13">
                  <c:v>4.7996370007770448</c:v>
                </c:pt>
                <c:pt idx="14">
                  <c:v>4.9710526079476534</c:v>
                </c:pt>
                <c:pt idx="15">
                  <c:v>5.1268849781027539</c:v>
                </c:pt>
                <c:pt idx="16">
                  <c:v>5.0604868377757963</c:v>
                </c:pt>
                <c:pt idx="17">
                  <c:v>4.9996218758094209</c:v>
                </c:pt>
                <c:pt idx="18">
                  <c:v>4.9916224808081262</c:v>
                </c:pt>
                <c:pt idx="19">
                  <c:v>4.8919377123304484</c:v>
                </c:pt>
                <c:pt idx="20">
                  <c:v>4.7996370007770448</c:v>
                </c:pt>
                <c:pt idx="21">
                  <c:v>4.5853674918137841</c:v>
                </c:pt>
                <c:pt idx="22">
                  <c:v>4.1376181041181423</c:v>
                </c:pt>
              </c:numCache>
            </c:numRef>
          </c:xVal>
          <c:yVal>
            <c:numRef>
              <c:f>'Zx6r Power Map + Gearing'!$AG$65:$AG$87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1636-4B11-A87C-7CA039BA350E}"/>
            </c:ext>
          </c:extLst>
        </c:ser>
        <c:ser>
          <c:idx val="3"/>
          <c:order val="3"/>
          <c:tx>
            <c:strRef>
              <c:f>'Zx6r Power Map + Gearing'!$AS$64</c:f>
              <c:strCache>
                <c:ptCount val="1"/>
                <c:pt idx="0">
                  <c:v>4th Gear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Gearing'!$AS$65:$AS$87</c:f>
              <c:numCache>
                <c:formatCode>0.00</c:formatCode>
                <c:ptCount val="23"/>
                <c:pt idx="0">
                  <c:v>2.684368408291733</c:v>
                </c:pt>
                <c:pt idx="1">
                  <c:v>2.740292750131144</c:v>
                </c:pt>
                <c:pt idx="2">
                  <c:v>3.1317631430070216</c:v>
                </c:pt>
                <c:pt idx="3">
                  <c:v>3.2361552477739228</c:v>
                </c:pt>
                <c:pt idx="4">
                  <c:v>3.3215669698559318</c:v>
                </c:pt>
                <c:pt idx="5">
                  <c:v>3.3057499842851903</c:v>
                </c:pt>
                <c:pt idx="6">
                  <c:v>3.3726680001614078</c:v>
                </c:pt>
                <c:pt idx="7">
                  <c:v>3.5045920886030952</c:v>
                </c:pt>
                <c:pt idx="8">
                  <c:v>3.5493315620746242</c:v>
                </c:pt>
                <c:pt idx="9">
                  <c:v>3.7189687323208376</c:v>
                </c:pt>
                <c:pt idx="10">
                  <c:v>3.930055708871556</c:v>
                </c:pt>
                <c:pt idx="11">
                  <c:v>4.05969296315725</c:v>
                </c:pt>
                <c:pt idx="12">
                  <c:v>4.0108545515703948</c:v>
                </c:pt>
                <c:pt idx="13">
                  <c:v>4.1756841906760291</c:v>
                </c:pt>
                <c:pt idx="14">
                  <c:v>4.3248157689144584</c:v>
                </c:pt>
                <c:pt idx="15">
                  <c:v>4.4603899309493942</c:v>
                </c:pt>
                <c:pt idx="16">
                  <c:v>4.4026235488649421</c:v>
                </c:pt>
                <c:pt idx="17">
                  <c:v>4.3496710319541974</c:v>
                </c:pt>
                <c:pt idx="18">
                  <c:v>4.34271155830307</c:v>
                </c:pt>
                <c:pt idx="19">
                  <c:v>4.2559858097274903</c:v>
                </c:pt>
                <c:pt idx="20">
                  <c:v>4.1756841906760291</c:v>
                </c:pt>
                <c:pt idx="21">
                  <c:v>3.9892697178779915</c:v>
                </c:pt>
                <c:pt idx="22">
                  <c:v>3.5997277505827849</c:v>
                </c:pt>
              </c:numCache>
            </c:numRef>
          </c:xVal>
          <c:yVal>
            <c:numRef>
              <c:f>'Zx6r Power Map + Gearing'!$AG$65:$AG$87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1636-4B11-A87C-7CA039BA350E}"/>
            </c:ext>
          </c:extLst>
        </c:ser>
        <c:ser>
          <c:idx val="4"/>
          <c:order val="4"/>
          <c:tx>
            <c:strRef>
              <c:f>'Zx6r Power Map + Gearing'!$AT$64</c:f>
              <c:strCache>
                <c:ptCount val="1"/>
                <c:pt idx="0">
                  <c:v>5th Gear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Gearing'!$AT$65:$AT$87</c:f>
              <c:numCache>
                <c:formatCode>0.00</c:formatCode>
                <c:ptCount val="23"/>
                <c:pt idx="0">
                  <c:v>2.3561854367450947</c:v>
                </c:pt>
                <c:pt idx="1">
                  <c:v>2.4052726333439503</c:v>
                </c:pt>
                <c:pt idx="2">
                  <c:v>2.7488830095359442</c:v>
                </c:pt>
                <c:pt idx="3">
                  <c:v>2.8405124431871416</c:v>
                </c:pt>
                <c:pt idx="4">
                  <c:v>2.91548197981085</c:v>
                </c:pt>
                <c:pt idx="5">
                  <c:v>2.9015987322879404</c:v>
                </c:pt>
                <c:pt idx="6">
                  <c:v>2.9603355487310159</c:v>
                </c:pt>
                <c:pt idx="7">
                  <c:v>3.0761309868616511</c:v>
                </c:pt>
                <c:pt idx="8">
                  <c:v>3.1154007441407359</c:v>
                </c:pt>
                <c:pt idx="9">
                  <c:v>3.2642985738239325</c:v>
                </c:pt>
                <c:pt idx="10">
                  <c:v>3.4495786786333409</c:v>
                </c:pt>
                <c:pt idx="11">
                  <c:v>3.5633668642132608</c:v>
                </c:pt>
                <c:pt idx="12">
                  <c:v>3.5204992929144541</c:v>
                </c:pt>
                <c:pt idx="13">
                  <c:v>3.6651773460479249</c:v>
                </c:pt>
                <c:pt idx="14">
                  <c:v>3.7960765369782079</c:v>
                </c:pt>
                <c:pt idx="15">
                  <c:v>3.9150758014602838</c:v>
                </c:pt>
                <c:pt idx="16">
                  <c:v>3.8643717670287896</c:v>
                </c:pt>
                <c:pt idx="17">
                  <c:v>3.8178930687999211</c:v>
                </c:pt>
                <c:pt idx="18">
                  <c:v>3.8117844398898422</c:v>
                </c:pt>
                <c:pt idx="19">
                  <c:v>3.7356615257796153</c:v>
                </c:pt>
                <c:pt idx="20">
                  <c:v>3.6651773460479249</c:v>
                </c:pt>
                <c:pt idx="21">
                  <c:v>3.5015533573850712</c:v>
                </c:pt>
                <c:pt idx="22">
                  <c:v>3.159635643144763</c:v>
                </c:pt>
              </c:numCache>
            </c:numRef>
          </c:xVal>
          <c:yVal>
            <c:numRef>
              <c:f>'Zx6r Power Map + Gearing'!$AG$65:$AG$87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1636-4B11-A87C-7CA039BA350E}"/>
            </c:ext>
          </c:extLst>
        </c:ser>
        <c:ser>
          <c:idx val="5"/>
          <c:order val="5"/>
          <c:tx>
            <c:strRef>
              <c:f>'Zx6r Power Map + Gearing'!$AU$64</c:f>
              <c:strCache>
                <c:ptCount val="1"/>
                <c:pt idx="0">
                  <c:v>6th Gear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Gearing'!$AU$65:$AU$87</c:f>
              <c:numCache>
                <c:formatCode>0.00</c:formatCode>
                <c:ptCount val="23"/>
                <c:pt idx="0">
                  <c:v>2.1361021816645089</c:v>
                </c:pt>
                <c:pt idx="1">
                  <c:v>2.1806043104491866</c:v>
                </c:pt>
                <c:pt idx="2">
                  <c:v>2.4921192119419269</c:v>
                </c:pt>
                <c:pt idx="3">
                  <c:v>2.5751898523399905</c:v>
                </c:pt>
                <c:pt idx="4">
                  <c:v>2.6431567399384077</c:v>
                </c:pt>
                <c:pt idx="5">
                  <c:v>2.6305702792720345</c:v>
                </c:pt>
                <c:pt idx="6">
                  <c:v>2.6838206897836128</c:v>
                </c:pt>
                <c:pt idx="7">
                  <c:v>2.7888000705064422</c:v>
                </c:pt>
                <c:pt idx="8">
                  <c:v>2.8244017735341842</c:v>
                </c:pt>
                <c:pt idx="9">
                  <c:v>2.9593915641810384</c:v>
                </c:pt>
                <c:pt idx="10">
                  <c:v>3.1273652855741831</c:v>
                </c:pt>
                <c:pt idx="11">
                  <c:v>3.2305249043691644</c:v>
                </c:pt>
                <c:pt idx="12">
                  <c:v>3.1916614468729945</c:v>
                </c:pt>
                <c:pt idx="13">
                  <c:v>3.3228256159225693</c:v>
                </c:pt>
                <c:pt idx="14">
                  <c:v>3.4414979593483754</c:v>
                </c:pt>
                <c:pt idx="15">
                  <c:v>3.5493819079172901</c:v>
                </c:pt>
                <c:pt idx="16">
                  <c:v>3.5034139646140141</c:v>
                </c:pt>
                <c:pt idx="17">
                  <c:v>3.4612766832526773</c:v>
                </c:pt>
                <c:pt idx="18">
                  <c:v>3.4557386405594714</c:v>
                </c:pt>
                <c:pt idx="19">
                  <c:v>3.3867261085364637</c:v>
                </c:pt>
                <c:pt idx="20">
                  <c:v>3.3228256159225684</c:v>
                </c:pt>
                <c:pt idx="21">
                  <c:v>3.1744851866403123</c:v>
                </c:pt>
                <c:pt idx="22">
                  <c:v>2.8645048413125598</c:v>
                </c:pt>
              </c:numCache>
            </c:numRef>
          </c:xVal>
          <c:yVal>
            <c:numRef>
              <c:f>'Zx6r Power Map + Gearing'!$AG$65:$AG$87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1636-4B11-A87C-7CA039BA35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5932952"/>
        <c:axId val="395928360"/>
      </c:scatterChart>
      <c:valAx>
        <c:axId val="395932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Acceleration (m/s)</a:t>
                </a:r>
              </a:p>
            </c:rich>
          </c:tx>
          <c:layout>
            <c:manualLayout>
              <c:xMode val="edge"/>
              <c:yMode val="edge"/>
              <c:x val="0.43477455763274298"/>
              <c:y val="0.865106941995971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5928360"/>
        <c:crosses val="autoZero"/>
        <c:crossBetween val="midCat"/>
      </c:valAx>
      <c:valAx>
        <c:axId val="395928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Engine Speed</a:t>
                </a:r>
              </a:p>
              <a:p>
                <a:pPr>
                  <a:defRPr sz="1400"/>
                </a:pPr>
                <a:r>
                  <a:rPr lang="en-GB" sz="1400" baseline="0"/>
                  <a:t>(RPM</a:t>
                </a:r>
              </a:p>
              <a:p>
                <a:pPr>
                  <a:defRPr sz="1400"/>
                </a:pPr>
                <a:endParaRPr lang="en-GB" sz="1400" baseline="0"/>
              </a:p>
            </c:rich>
          </c:tx>
          <c:layout>
            <c:manualLayout>
              <c:xMode val="edge"/>
              <c:yMode val="edge"/>
              <c:x val="3.4624901444963219E-2"/>
              <c:y val="0.2983789008762895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59329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u="sng"/>
              <a:t>LOG Acceleration in</a:t>
            </a:r>
            <a:r>
              <a:rPr lang="en-GB" u="sng" baseline="0"/>
              <a:t> Each Gear </a:t>
            </a:r>
            <a:endParaRPr lang="en-GB" u="sng"/>
          </a:p>
        </c:rich>
      </c:tx>
      <c:layout>
        <c:manualLayout>
          <c:xMode val="edge"/>
          <c:yMode val="edge"/>
          <c:x val="0.43014686980921624"/>
          <c:y val="2.031551912059950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'Zx6r Power Map + Gearing'!$AW$32</c:f>
              <c:strCache>
                <c:ptCount val="1"/>
                <c:pt idx="0">
                  <c:v>1st Gear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Gearing'!$AW$33:$AW$55</c:f>
              <c:numCache>
                <c:formatCode>0.00</c:formatCode>
                <c:ptCount val="23"/>
                <c:pt idx="0">
                  <c:v>0.73331436113844983</c:v>
                </c:pt>
                <c:pt idx="1">
                  <c:v>0.74226920379137618</c:v>
                </c:pt>
                <c:pt idx="2">
                  <c:v>0.80026115076906301</c:v>
                </c:pt>
                <c:pt idx="3">
                  <c:v>0.81450158988367305</c:v>
                </c:pt>
                <c:pt idx="4">
                  <c:v>0.82581525524145094</c:v>
                </c:pt>
                <c:pt idx="5">
                  <c:v>0.82374224661858586</c:v>
                </c:pt>
                <c:pt idx="6">
                  <c:v>0.83244583414046414</c:v>
                </c:pt>
                <c:pt idx="7">
                  <c:v>0.84910971830687998</c:v>
                </c:pt>
                <c:pt idx="8">
                  <c:v>0.85461881309165555</c:v>
                </c:pt>
                <c:pt idx="9">
                  <c:v>0.87489476906596708</c:v>
                </c:pt>
                <c:pt idx="10">
                  <c:v>0.89887094865501371</c:v>
                </c:pt>
                <c:pt idx="11">
                  <c:v>0.91296543096035132</c:v>
                </c:pt>
                <c:pt idx="12">
                  <c:v>0.90770915521702744</c:v>
                </c:pt>
                <c:pt idx="13">
                  <c:v>0.92519988737736292</c:v>
                </c:pt>
                <c:pt idx="14">
                  <c:v>0.94043985393409968</c:v>
                </c:pt>
                <c:pt idx="15">
                  <c:v>0.95384506882689279</c:v>
                </c:pt>
                <c:pt idx="16">
                  <c:v>0.94818379429805233</c:v>
                </c:pt>
                <c:pt idx="17">
                  <c:v>0.9429286543377946</c:v>
                </c:pt>
                <c:pt idx="18">
                  <c:v>0.94223322667614307</c:v>
                </c:pt>
                <c:pt idx="19">
                  <c:v>0.93347241334335262</c:v>
                </c:pt>
                <c:pt idx="20">
                  <c:v>0.92519988737736292</c:v>
                </c:pt>
                <c:pt idx="21">
                  <c:v>0.90536564239239092</c:v>
                </c:pt>
                <c:pt idx="22">
                  <c:v>0.86074189815044433</c:v>
                </c:pt>
              </c:numCache>
            </c:numRef>
          </c:xVal>
          <c:yVal>
            <c:numRef>
              <c:f>'Zx6r Power Map + Gearing'!$AG$65:$AG$87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B85C-467D-905C-DCDEE4AECC40}"/>
            </c:ext>
          </c:extLst>
        </c:ser>
        <c:ser>
          <c:idx val="1"/>
          <c:order val="1"/>
          <c:tx>
            <c:strRef>
              <c:f>'Zx6r Power Map + Gearing'!$AX$32</c:f>
              <c:strCache>
                <c:ptCount val="1"/>
                <c:pt idx="0">
                  <c:v>2nd Gear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Gearing'!$AX$33:$AX$55</c:f>
              <c:numCache>
                <c:formatCode>0.00</c:formatCode>
                <c:ptCount val="23"/>
                <c:pt idx="0">
                  <c:v>0.58040333579216519</c:v>
                </c:pt>
                <c:pt idx="1">
                  <c:v>0.58935817844509164</c:v>
                </c:pt>
                <c:pt idx="2">
                  <c:v>0.64735012542277837</c:v>
                </c:pt>
                <c:pt idx="3">
                  <c:v>0.66159056453738851</c:v>
                </c:pt>
                <c:pt idx="4">
                  <c:v>0.67290422989516652</c:v>
                </c:pt>
                <c:pt idx="5">
                  <c:v>0.67083122127230133</c:v>
                </c:pt>
                <c:pt idx="6">
                  <c:v>0.67953480879417971</c:v>
                </c:pt>
                <c:pt idx="7">
                  <c:v>0.69619869296059533</c:v>
                </c:pt>
                <c:pt idx="8">
                  <c:v>0.70170778774537113</c:v>
                </c:pt>
                <c:pt idx="9">
                  <c:v>0.72198374371968255</c:v>
                </c:pt>
                <c:pt idx="10">
                  <c:v>0.74595992330872918</c:v>
                </c:pt>
                <c:pt idx="11">
                  <c:v>0.76005440561406667</c:v>
                </c:pt>
                <c:pt idx="12">
                  <c:v>0.7547981298707428</c:v>
                </c:pt>
                <c:pt idx="13">
                  <c:v>0.77228886203107838</c:v>
                </c:pt>
                <c:pt idx="14">
                  <c:v>0.78752882858781525</c:v>
                </c:pt>
                <c:pt idx="15">
                  <c:v>0.80093404348060837</c:v>
                </c:pt>
                <c:pt idx="16">
                  <c:v>0.79527276895176791</c:v>
                </c:pt>
                <c:pt idx="17">
                  <c:v>0.79001762899150996</c:v>
                </c:pt>
                <c:pt idx="18">
                  <c:v>0.78932220132985875</c:v>
                </c:pt>
                <c:pt idx="19">
                  <c:v>0.78056138799706831</c:v>
                </c:pt>
                <c:pt idx="20">
                  <c:v>0.77228886203107838</c:v>
                </c:pt>
                <c:pt idx="21">
                  <c:v>0.75245461704610639</c:v>
                </c:pt>
                <c:pt idx="22">
                  <c:v>0.70783087280415979</c:v>
                </c:pt>
              </c:numCache>
            </c:numRef>
          </c:xVal>
          <c:yVal>
            <c:numRef>
              <c:f>'Zx6r Power Map + Gearing'!$AG$65:$AG$87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B85C-467D-905C-DCDEE4AECC40}"/>
            </c:ext>
          </c:extLst>
        </c:ser>
        <c:ser>
          <c:idx val="2"/>
          <c:order val="2"/>
          <c:tx>
            <c:strRef>
              <c:f>'Zx6r Power Map + Gearing'!$AY$32</c:f>
              <c:strCache>
                <c:ptCount val="1"/>
                <c:pt idx="0">
                  <c:v>3rd Gear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Gearing'!$AY$33:$AY$55</c:f>
              <c:numCache>
                <c:formatCode>0.00</c:formatCode>
                <c:ptCount val="23"/>
                <c:pt idx="0">
                  <c:v>0.48932286644483269</c:v>
                </c:pt>
                <c:pt idx="1">
                  <c:v>0.49827770909775909</c:v>
                </c:pt>
                <c:pt idx="2">
                  <c:v>0.55626965607544598</c:v>
                </c:pt>
                <c:pt idx="3">
                  <c:v>0.57051009519005613</c:v>
                </c:pt>
                <c:pt idx="4">
                  <c:v>0.58182376054783413</c:v>
                </c:pt>
                <c:pt idx="5">
                  <c:v>0.57975075192496883</c:v>
                </c:pt>
                <c:pt idx="6">
                  <c:v>0.58845433944684711</c:v>
                </c:pt>
                <c:pt idx="7">
                  <c:v>0.60511822361326284</c:v>
                </c:pt>
                <c:pt idx="8">
                  <c:v>0.61062731839803852</c:v>
                </c:pt>
                <c:pt idx="9">
                  <c:v>0.63090327437235005</c:v>
                </c:pt>
                <c:pt idx="10">
                  <c:v>0.65487945396139668</c:v>
                </c:pt>
                <c:pt idx="11">
                  <c:v>0.66897393626673418</c:v>
                </c:pt>
                <c:pt idx="12">
                  <c:v>0.66371766052341041</c:v>
                </c:pt>
                <c:pt idx="13">
                  <c:v>0.68120839268374589</c:v>
                </c:pt>
                <c:pt idx="14">
                  <c:v>0.69644835924048265</c:v>
                </c:pt>
                <c:pt idx="15">
                  <c:v>0.70985357413327599</c:v>
                </c:pt>
                <c:pt idx="16">
                  <c:v>0.7041922996044353</c:v>
                </c:pt>
                <c:pt idx="17">
                  <c:v>0.69893715964417735</c:v>
                </c:pt>
                <c:pt idx="18">
                  <c:v>0.69824173198252615</c:v>
                </c:pt>
                <c:pt idx="19">
                  <c:v>0.6894809186497356</c:v>
                </c:pt>
                <c:pt idx="20">
                  <c:v>0.68120839268374589</c:v>
                </c:pt>
                <c:pt idx="21">
                  <c:v>0.6613741476987739</c:v>
                </c:pt>
                <c:pt idx="22">
                  <c:v>0.61675040345682741</c:v>
                </c:pt>
              </c:numCache>
            </c:numRef>
          </c:xVal>
          <c:yVal>
            <c:numRef>
              <c:f>'Zx6r Power Map + Gearing'!$AG$65:$AG$87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B85C-467D-905C-DCDEE4AECC40}"/>
            </c:ext>
          </c:extLst>
        </c:ser>
        <c:ser>
          <c:idx val="3"/>
          <c:order val="3"/>
          <c:tx>
            <c:strRef>
              <c:f>'Zx6r Power Map + Gearing'!$AZ$32</c:f>
              <c:strCache>
                <c:ptCount val="1"/>
                <c:pt idx="0">
                  <c:v>4th Gear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Gearing'!$AZ$33:$AZ$55</c:f>
              <c:numCache>
                <c:formatCode>0.00</c:formatCode>
                <c:ptCount val="23"/>
                <c:pt idx="0">
                  <c:v>0.42884211906345121</c:v>
                </c:pt>
                <c:pt idx="1">
                  <c:v>0.43779696171637766</c:v>
                </c:pt>
                <c:pt idx="2">
                  <c:v>0.49578890869406439</c:v>
                </c:pt>
                <c:pt idx="3">
                  <c:v>0.5100293478086747</c:v>
                </c:pt>
                <c:pt idx="4">
                  <c:v>0.52134301316645248</c:v>
                </c:pt>
                <c:pt idx="5">
                  <c:v>0.5192700045435874</c:v>
                </c:pt>
                <c:pt idx="6">
                  <c:v>0.52797359206546568</c:v>
                </c:pt>
                <c:pt idx="7">
                  <c:v>0.54463747623188141</c:v>
                </c:pt>
                <c:pt idx="8">
                  <c:v>0.55014657101665709</c:v>
                </c:pt>
                <c:pt idx="9">
                  <c:v>0.57042252699096851</c:v>
                </c:pt>
                <c:pt idx="10">
                  <c:v>0.59439870658001515</c:v>
                </c:pt>
                <c:pt idx="11">
                  <c:v>0.60849318888535275</c:v>
                </c:pt>
                <c:pt idx="12">
                  <c:v>0.60323691314202876</c:v>
                </c:pt>
                <c:pt idx="13">
                  <c:v>0.62072764530236435</c:v>
                </c:pt>
                <c:pt idx="14">
                  <c:v>0.63596761185910122</c:v>
                </c:pt>
                <c:pt idx="15">
                  <c:v>0.64937282675189434</c:v>
                </c:pt>
                <c:pt idx="16">
                  <c:v>0.64371155222305376</c:v>
                </c:pt>
                <c:pt idx="17">
                  <c:v>0.63845641226279604</c:v>
                </c:pt>
                <c:pt idx="18">
                  <c:v>0.63776098460114472</c:v>
                </c:pt>
                <c:pt idx="19">
                  <c:v>0.62900017126835417</c:v>
                </c:pt>
                <c:pt idx="20">
                  <c:v>0.62072764530236435</c:v>
                </c:pt>
                <c:pt idx="21">
                  <c:v>0.60089340031739236</c:v>
                </c:pt>
                <c:pt idx="22">
                  <c:v>0.5562696560754461</c:v>
                </c:pt>
              </c:numCache>
            </c:numRef>
          </c:xVal>
          <c:yVal>
            <c:numRef>
              <c:f>'Zx6r Power Map + Gearing'!$AG$65:$AG$87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B85C-467D-905C-DCDEE4AECC40}"/>
            </c:ext>
          </c:extLst>
        </c:ser>
        <c:ser>
          <c:idx val="4"/>
          <c:order val="4"/>
          <c:tx>
            <c:strRef>
              <c:f>'Zx6r Power Map + Gearing'!$BA$32</c:f>
              <c:strCache>
                <c:ptCount val="1"/>
                <c:pt idx="0">
                  <c:v>5th Gear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Gearing'!$BA$33:$BA$55</c:f>
              <c:numCache>
                <c:formatCode>0.00</c:formatCode>
                <c:ptCount val="23"/>
                <c:pt idx="0">
                  <c:v>0.37220946734848931</c:v>
                </c:pt>
                <c:pt idx="1">
                  <c:v>0.38116431000141565</c:v>
                </c:pt>
                <c:pt idx="2">
                  <c:v>0.4391562569791026</c:v>
                </c:pt>
                <c:pt idx="3">
                  <c:v>0.45339669609371269</c:v>
                </c:pt>
                <c:pt idx="4">
                  <c:v>0.46471036145149075</c:v>
                </c:pt>
                <c:pt idx="5">
                  <c:v>0.46263735282862534</c:v>
                </c:pt>
                <c:pt idx="6">
                  <c:v>0.47134094035050367</c:v>
                </c:pt>
                <c:pt idx="7">
                  <c:v>0.48800482451691946</c:v>
                </c:pt>
                <c:pt idx="8">
                  <c:v>0.49351391930169514</c:v>
                </c:pt>
                <c:pt idx="9">
                  <c:v>0.51378987527600661</c:v>
                </c:pt>
                <c:pt idx="10">
                  <c:v>0.53776605486505324</c:v>
                </c:pt>
                <c:pt idx="11">
                  <c:v>0.55186053717039085</c:v>
                </c:pt>
                <c:pt idx="12">
                  <c:v>0.54660426142706697</c:v>
                </c:pt>
                <c:pt idx="13">
                  <c:v>0.56409499358740245</c:v>
                </c:pt>
                <c:pt idx="14">
                  <c:v>0.57933496014413932</c:v>
                </c:pt>
                <c:pt idx="15">
                  <c:v>0.59274017503693255</c:v>
                </c:pt>
                <c:pt idx="16">
                  <c:v>0.58707890050809197</c:v>
                </c:pt>
                <c:pt idx="17">
                  <c:v>0.58182376054783391</c:v>
                </c:pt>
                <c:pt idx="18">
                  <c:v>0.58112833288618282</c:v>
                </c:pt>
                <c:pt idx="19">
                  <c:v>0.57236751955339227</c:v>
                </c:pt>
                <c:pt idx="20">
                  <c:v>0.56409499358740245</c:v>
                </c:pt>
                <c:pt idx="21">
                  <c:v>0.54426074860243046</c:v>
                </c:pt>
                <c:pt idx="22">
                  <c:v>0.49963700436048397</c:v>
                </c:pt>
              </c:numCache>
            </c:numRef>
          </c:xVal>
          <c:yVal>
            <c:numRef>
              <c:f>'Zx6r Power Map + Gearing'!$AG$65:$AG$87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B85C-467D-905C-DCDEE4AECC40}"/>
            </c:ext>
          </c:extLst>
        </c:ser>
        <c:ser>
          <c:idx val="5"/>
          <c:order val="5"/>
          <c:tx>
            <c:strRef>
              <c:f>'Zx6r Power Map + Gearing'!$BB$32</c:f>
              <c:strCache>
                <c:ptCount val="1"/>
                <c:pt idx="0">
                  <c:v>6th Gear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Gearing'!$BB$33:$BB$55</c:f>
              <c:numCache>
                <c:formatCode>0.00</c:formatCode>
                <c:ptCount val="23"/>
                <c:pt idx="0">
                  <c:v>0.32962202357732079</c:v>
                </c:pt>
                <c:pt idx="1">
                  <c:v>0.3385768662302473</c:v>
                </c:pt>
                <c:pt idx="2">
                  <c:v>0.39656881320793397</c:v>
                </c:pt>
                <c:pt idx="3">
                  <c:v>0.41080925232254412</c:v>
                </c:pt>
                <c:pt idx="4">
                  <c:v>0.42212291768032217</c:v>
                </c:pt>
                <c:pt idx="5">
                  <c:v>0.42004990905745693</c:v>
                </c:pt>
                <c:pt idx="6">
                  <c:v>0.42875349657933509</c:v>
                </c:pt>
                <c:pt idx="7">
                  <c:v>0.44541738074575099</c:v>
                </c:pt>
                <c:pt idx="8">
                  <c:v>0.45092647553052673</c:v>
                </c:pt>
                <c:pt idx="9">
                  <c:v>0.4712024315048382</c:v>
                </c:pt>
                <c:pt idx="10">
                  <c:v>0.49517861109388484</c:v>
                </c:pt>
                <c:pt idx="11">
                  <c:v>0.50927309339922233</c:v>
                </c:pt>
                <c:pt idx="12">
                  <c:v>0.50401681765589856</c:v>
                </c:pt>
                <c:pt idx="13">
                  <c:v>0.52150754981623393</c:v>
                </c:pt>
                <c:pt idx="14">
                  <c:v>0.5367475163729708</c:v>
                </c:pt>
                <c:pt idx="15">
                  <c:v>0.55015273126576403</c:v>
                </c:pt>
                <c:pt idx="16">
                  <c:v>0.54449145673692367</c:v>
                </c:pt>
                <c:pt idx="17">
                  <c:v>0.53923631677666561</c:v>
                </c:pt>
                <c:pt idx="18">
                  <c:v>0.53854088911501419</c:v>
                </c:pt>
                <c:pt idx="19">
                  <c:v>0.52978007578222364</c:v>
                </c:pt>
                <c:pt idx="20">
                  <c:v>0.52150754981623382</c:v>
                </c:pt>
                <c:pt idx="21">
                  <c:v>0.50167330483126205</c:v>
                </c:pt>
                <c:pt idx="22">
                  <c:v>0.45704956058931545</c:v>
                </c:pt>
              </c:numCache>
            </c:numRef>
          </c:xVal>
          <c:yVal>
            <c:numRef>
              <c:f>'Zx6r Power Map + Gearing'!$AG$65:$AG$87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B85C-467D-905C-DCDEE4AECC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8674200"/>
        <c:axId val="731885696"/>
      </c:scatterChart>
      <c:valAx>
        <c:axId val="548674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LOG (Acceleration)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885696"/>
        <c:crosses val="autoZero"/>
        <c:crossBetween val="midCat"/>
      </c:valAx>
      <c:valAx>
        <c:axId val="731885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Engine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6742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u="sng" baseline="0"/>
              <a:t>Difference in Driving Force/ Difference in Road Speed Vs Engine Rpm for Each Gear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'Zx6r Power Map + Gearing'!$T$64</c:f>
              <c:strCache>
                <c:ptCount val="1"/>
                <c:pt idx="0">
                  <c:v>1st</c:v>
                </c:pt>
              </c:strCache>
            </c:strRef>
          </c:tx>
          <c:spPr>
            <a:ln w="152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Gearing'!$A$65:$A$87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xVal>
          <c:yVal>
            <c:numRef>
              <c:f>'Zx6r Power Map + Gearing'!$T$65:$T$87</c:f>
              <c:numCache>
                <c:formatCode>General</c:formatCode>
                <c:ptCount val="23"/>
                <c:pt idx="0">
                  <c:v>10.252033760851578</c:v>
                </c:pt>
                <c:pt idx="1">
                  <c:v>71.764236325961292</c:v>
                </c:pt>
                <c:pt idx="2">
                  <c:v>19.137129686922922</c:v>
                </c:pt>
                <c:pt idx="3">
                  <c:v>15.657651562027933</c:v>
                </c:pt>
                <c:pt idx="4">
                  <c:v>-2.8995651040790924</c:v>
                </c:pt>
                <c:pt idx="5">
                  <c:v>12.267390824950533</c:v>
                </c:pt>
                <c:pt idx="6">
                  <c:v>24.18428476918869</c:v>
                </c:pt>
                <c:pt idx="7">
                  <c:v>8.2016270086811662</c:v>
                </c:pt>
                <c:pt idx="8">
                  <c:v>31.097835741250123</c:v>
                </c:pt>
                <c:pt idx="9">
                  <c:v>38.696401940469123</c:v>
                </c:pt>
                <c:pt idx="10">
                  <c:v>23.765063009904576</c:v>
                </c:pt>
                <c:pt idx="11">
                  <c:v>-8.9530431283851044</c:v>
                </c:pt>
                <c:pt idx="12">
                  <c:v>30.216520558299266</c:v>
                </c:pt>
                <c:pt idx="13">
                  <c:v>27.338756695604623</c:v>
                </c:pt>
                <c:pt idx="14">
                  <c:v>24.85341517782167</c:v>
                </c:pt>
                <c:pt idx="15">
                  <c:v>-10.589716032289287</c:v>
                </c:pt>
                <c:pt idx="16">
                  <c:v>-9.7072396962650878</c:v>
                </c:pt>
                <c:pt idx="17">
                  <c:v>-1.275808645795335</c:v>
                </c:pt>
                <c:pt idx="18">
                  <c:v>-15.898538509136014</c:v>
                </c:pt>
                <c:pt idx="19">
                  <c:v>-14.720868989940717</c:v>
                </c:pt>
                <c:pt idx="20">
                  <c:v>-34.173445869505514</c:v>
                </c:pt>
                <c:pt idx="21">
                  <c:v>-71.4107179204142</c:v>
                </c:pt>
                <c:pt idx="22">
                  <c:v>22.755207713344873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3935-44BD-BAE9-7AA14D27BF85}"/>
            </c:ext>
          </c:extLst>
        </c:ser>
        <c:ser>
          <c:idx val="1"/>
          <c:order val="1"/>
          <c:tx>
            <c:strRef>
              <c:f>'Zx6r Power Map + Gearing'!$U$64</c:f>
              <c:strCache>
                <c:ptCount val="1"/>
                <c:pt idx="0">
                  <c:v>2nd</c:v>
                </c:pt>
              </c:strCache>
            </c:strRef>
          </c:tx>
          <c:spPr>
            <a:ln w="920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Gearing'!$A$65:$A$87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xVal>
          <c:yVal>
            <c:numRef>
              <c:f>'Zx6r Power Map + Gearing'!$T$65:$T$87</c:f>
              <c:numCache>
                <c:formatCode>General</c:formatCode>
                <c:ptCount val="23"/>
                <c:pt idx="0">
                  <c:v>10.252033760851578</c:v>
                </c:pt>
                <c:pt idx="1">
                  <c:v>71.764236325961292</c:v>
                </c:pt>
                <c:pt idx="2">
                  <c:v>19.137129686922922</c:v>
                </c:pt>
                <c:pt idx="3">
                  <c:v>15.657651562027933</c:v>
                </c:pt>
                <c:pt idx="4">
                  <c:v>-2.8995651040790924</c:v>
                </c:pt>
                <c:pt idx="5">
                  <c:v>12.267390824950533</c:v>
                </c:pt>
                <c:pt idx="6">
                  <c:v>24.18428476918869</c:v>
                </c:pt>
                <c:pt idx="7">
                  <c:v>8.2016270086811662</c:v>
                </c:pt>
                <c:pt idx="8">
                  <c:v>31.097835741250123</c:v>
                </c:pt>
                <c:pt idx="9">
                  <c:v>38.696401940469123</c:v>
                </c:pt>
                <c:pt idx="10">
                  <c:v>23.765063009904576</c:v>
                </c:pt>
                <c:pt idx="11">
                  <c:v>-8.9530431283851044</c:v>
                </c:pt>
                <c:pt idx="12">
                  <c:v>30.216520558299266</c:v>
                </c:pt>
                <c:pt idx="13">
                  <c:v>27.338756695604623</c:v>
                </c:pt>
                <c:pt idx="14">
                  <c:v>24.85341517782167</c:v>
                </c:pt>
                <c:pt idx="15">
                  <c:v>-10.589716032289287</c:v>
                </c:pt>
                <c:pt idx="16">
                  <c:v>-9.7072396962650878</c:v>
                </c:pt>
                <c:pt idx="17">
                  <c:v>-1.275808645795335</c:v>
                </c:pt>
                <c:pt idx="18">
                  <c:v>-15.898538509136014</c:v>
                </c:pt>
                <c:pt idx="19">
                  <c:v>-14.720868989940717</c:v>
                </c:pt>
                <c:pt idx="20">
                  <c:v>-34.173445869505514</c:v>
                </c:pt>
                <c:pt idx="21">
                  <c:v>-71.4107179204142</c:v>
                </c:pt>
                <c:pt idx="22">
                  <c:v>22.755207713344873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3935-44BD-BAE9-7AA14D27BF85}"/>
            </c:ext>
          </c:extLst>
        </c:ser>
        <c:ser>
          <c:idx val="2"/>
          <c:order val="2"/>
          <c:tx>
            <c:strRef>
              <c:f>'Zx6r Power Map + Gearing'!$V$64</c:f>
              <c:strCache>
                <c:ptCount val="1"/>
                <c:pt idx="0">
                  <c:v>3rd</c:v>
                </c:pt>
              </c:strCache>
            </c:strRef>
          </c:tx>
          <c:spPr>
            <a:ln w="762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Gearing'!$A$65:$A$87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xVal>
          <c:yVal>
            <c:numRef>
              <c:f>'Zx6r Power Map + Gearing'!$V$65:$V$87</c:f>
              <c:numCache>
                <c:formatCode>General</c:formatCode>
                <c:ptCount val="23"/>
                <c:pt idx="0">
                  <c:v>3.3329364911971928</c:v>
                </c:pt>
                <c:pt idx="1">
                  <c:v>23.330555438380063</c:v>
                </c:pt>
                <c:pt idx="2">
                  <c:v>6.2214814502346334</c:v>
                </c:pt>
                <c:pt idx="3">
                  <c:v>5.0903030047375513</c:v>
                </c:pt>
                <c:pt idx="4">
                  <c:v>-0.94264870458107008</c:v>
                </c:pt>
                <c:pt idx="5">
                  <c:v>3.9881291347657761</c:v>
                </c:pt>
                <c:pt idx="6">
                  <c:v>7.8623117228240655</c:v>
                </c:pt>
                <c:pt idx="7">
                  <c:v>2.6663491929577443</c:v>
                </c:pt>
                <c:pt idx="8">
                  <c:v>10.109907356631352</c:v>
                </c:pt>
                <c:pt idx="9">
                  <c:v>12.580201461871699</c:v>
                </c:pt>
                <c:pt idx="10">
                  <c:v>7.7260227159776766</c:v>
                </c:pt>
                <c:pt idx="11">
                  <c:v>-2.9106345966010307</c:v>
                </c:pt>
                <c:pt idx="12">
                  <c:v>9.8233917635284467</c:v>
                </c:pt>
                <c:pt idx="13">
                  <c:v>8.8878306431923768</c:v>
                </c:pt>
                <c:pt idx="14">
                  <c:v>8.0798460392658829</c:v>
                </c:pt>
                <c:pt idx="15">
                  <c:v>-3.4427170080350078</c:v>
                </c:pt>
                <c:pt idx="16">
                  <c:v>-3.1558239240320667</c:v>
                </c:pt>
                <c:pt idx="17">
                  <c:v>-0.41476543001565552</c:v>
                </c:pt>
                <c:pt idx="18">
                  <c:v>-5.1686153586565702</c:v>
                </c:pt>
                <c:pt idx="19">
                  <c:v>-4.7857549617189452</c:v>
                </c:pt>
                <c:pt idx="20">
                  <c:v>-11.109788303990481</c:v>
                </c:pt>
                <c:pt idx="21">
                  <c:v>-23.215626593855944</c:v>
                </c:pt>
                <c:pt idx="22">
                  <c:v>7.3977187279841568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3935-44BD-BAE9-7AA14D27BF85}"/>
            </c:ext>
          </c:extLst>
        </c:ser>
        <c:ser>
          <c:idx val="3"/>
          <c:order val="3"/>
          <c:tx>
            <c:strRef>
              <c:f>'Zx6r Power Map + Gearing'!$W$64</c:f>
              <c:strCache>
                <c:ptCount val="1"/>
                <c:pt idx="0">
                  <c:v>4th</c:v>
                </c:pt>
              </c:strCache>
            </c:strRef>
          </c:tx>
          <c:spPr>
            <a:ln w="76200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Gearing'!$A$65:$A$87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xVal>
          <c:yVal>
            <c:numRef>
              <c:f>'Zx6r Power Map + Gearing'!$W$65:$W$87</c:f>
              <c:numCache>
                <c:formatCode>General</c:formatCode>
                <c:ptCount val="23"/>
                <c:pt idx="0">
                  <c:v>2.5226996301871227</c:v>
                </c:pt>
                <c:pt idx="1">
                  <c:v>17.658897411309876</c:v>
                </c:pt>
                <c:pt idx="2">
                  <c:v>4.7090393096826455</c:v>
                </c:pt>
                <c:pt idx="3">
                  <c:v>3.8528503442857316</c:v>
                </c:pt>
                <c:pt idx="4">
                  <c:v>-0.71349080449735591</c:v>
                </c:pt>
                <c:pt idx="5">
                  <c:v>3.0186149421042252</c:v>
                </c:pt>
                <c:pt idx="6">
                  <c:v>5.9509837430055263</c:v>
                </c:pt>
                <c:pt idx="7">
                  <c:v>2.0181597041497183</c:v>
                </c:pt>
                <c:pt idx="8">
                  <c:v>7.6521888782342469</c:v>
                </c:pt>
                <c:pt idx="9">
                  <c:v>9.5219544864905448</c:v>
                </c:pt>
                <c:pt idx="10">
                  <c:v>5.8478265937236058</c:v>
                </c:pt>
                <c:pt idx="11">
                  <c:v>-2.2030593261673408</c:v>
                </c:pt>
                <c:pt idx="12">
                  <c:v>7.435325225814803</c:v>
                </c:pt>
                <c:pt idx="13">
                  <c:v>6.7271990138322053</c:v>
                </c:pt>
                <c:pt idx="14">
                  <c:v>6.1156354671203026</c:v>
                </c:pt>
                <c:pt idx="15">
                  <c:v>-2.6057925033816707</c:v>
                </c:pt>
                <c:pt idx="16">
                  <c:v>-2.3886431280998508</c:v>
                </c:pt>
                <c:pt idx="17">
                  <c:v>-0.31393595397891555</c:v>
                </c:pt>
                <c:pt idx="18">
                  <c:v>-3.9121249649671275</c:v>
                </c:pt>
                <c:pt idx="19">
                  <c:v>-3.6223379305250658</c:v>
                </c:pt>
                <c:pt idx="20">
                  <c:v>-8.4089987672903703</c:v>
                </c:pt>
                <c:pt idx="21">
                  <c:v>-17.571907768889719</c:v>
                </c:pt>
                <c:pt idx="22">
                  <c:v>5.5993333052112124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3935-44BD-BAE9-7AA14D27BF85}"/>
            </c:ext>
          </c:extLst>
        </c:ser>
        <c:ser>
          <c:idx val="4"/>
          <c:order val="4"/>
          <c:tx>
            <c:strRef>
              <c:f>'Zx6r Power Map + Gearing'!$X$64</c:f>
              <c:strCache>
                <c:ptCount val="1"/>
                <c:pt idx="0">
                  <c:v>5th</c:v>
                </c:pt>
              </c:strCache>
            </c:strRef>
          </c:tx>
          <c:spPr>
            <a:ln w="762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Gearing'!$A$65:$A$87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xVal>
          <c:yVal>
            <c:numRef>
              <c:f>'Zx6r Power Map + Gearing'!$X$65:$X$87</c:f>
              <c:numCache>
                <c:formatCode>General</c:formatCode>
                <c:ptCount val="23"/>
                <c:pt idx="0">
                  <c:v>1.9435702381724747</c:v>
                </c:pt>
                <c:pt idx="1">
                  <c:v>13.604991667207447</c:v>
                </c:pt>
                <c:pt idx="2">
                  <c:v>3.6279977779219315</c:v>
                </c:pt>
                <c:pt idx="3">
                  <c:v>2.9683618182998428</c:v>
                </c:pt>
                <c:pt idx="4">
                  <c:v>-0.54969663301853033</c:v>
                </c:pt>
                <c:pt idx="5">
                  <c:v>2.3256396012320546</c:v>
                </c:pt>
                <c:pt idx="6">
                  <c:v>4.5848323567146192</c:v>
                </c:pt>
                <c:pt idx="7">
                  <c:v>1.5548561905379454</c:v>
                </c:pt>
                <c:pt idx="8">
                  <c:v>5.8954963891232079</c:v>
                </c:pt>
                <c:pt idx="9">
                  <c:v>7.3360249185922939</c:v>
                </c:pt>
                <c:pt idx="10">
                  <c:v>4.5053567176809084</c:v>
                </c:pt>
                <c:pt idx="11">
                  <c:v>-1.6973089019518384</c:v>
                </c:pt>
                <c:pt idx="12">
                  <c:v>5.7284175440873213</c:v>
                </c:pt>
                <c:pt idx="13">
                  <c:v>5.182853968459967</c:v>
                </c:pt>
                <c:pt idx="14">
                  <c:v>4.7116854258727177</c:v>
                </c:pt>
                <c:pt idx="15">
                  <c:v>-2.0075877031979279</c:v>
                </c:pt>
                <c:pt idx="16">
                  <c:v>-1.840288727931441</c:v>
                </c:pt>
                <c:pt idx="17">
                  <c:v>-0.24186651852812019</c:v>
                </c:pt>
                <c:pt idx="18">
                  <c:v>-3.0140289231967401</c:v>
                </c:pt>
                <c:pt idx="19">
                  <c:v>-2.7907675214784056</c:v>
                </c:pt>
                <c:pt idx="20">
                  <c:v>-6.478567460574931</c:v>
                </c:pt>
                <c:pt idx="21">
                  <c:v>-13.537972003822093</c:v>
                </c:pt>
                <c:pt idx="22">
                  <c:v>4.3139093673269606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3935-44BD-BAE9-7AA14D27BF85}"/>
            </c:ext>
          </c:extLst>
        </c:ser>
        <c:ser>
          <c:idx val="5"/>
          <c:order val="5"/>
          <c:tx>
            <c:strRef>
              <c:f>'Zx6r Power Map + Gearing'!$Y$64</c:f>
              <c:strCache>
                <c:ptCount val="1"/>
                <c:pt idx="0">
                  <c:v>6th</c:v>
                </c:pt>
              </c:strCache>
            </c:strRef>
          </c:tx>
          <c:spPr>
            <a:ln w="5080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'Zx6r Power Map + Gearing'!$A$65:$A$87</c:f>
              <c:numCache>
                <c:formatCode>General</c:formatCode>
                <c:ptCount val="23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  <c:pt idx="17">
                  <c:v>12000</c:v>
                </c:pt>
                <c:pt idx="18">
                  <c:v>12500</c:v>
                </c:pt>
                <c:pt idx="19">
                  <c:v>13000</c:v>
                </c:pt>
                <c:pt idx="20">
                  <c:v>13500</c:v>
                </c:pt>
                <c:pt idx="21">
                  <c:v>14000</c:v>
                </c:pt>
                <c:pt idx="22">
                  <c:v>14500</c:v>
                </c:pt>
              </c:numCache>
            </c:numRef>
          </c:xVal>
          <c:yVal>
            <c:numRef>
              <c:f>'Zx6r Power Map + Gearing'!$Y$65:$Y$87</c:f>
              <c:numCache>
                <c:formatCode>General</c:formatCode>
                <c:ptCount val="23"/>
                <c:pt idx="0">
                  <c:v>1.5974429336507283</c:v>
                </c:pt>
                <c:pt idx="1">
                  <c:v>11.182100535554884</c:v>
                </c:pt>
                <c:pt idx="2">
                  <c:v>2.9818934761479912</c:v>
                </c:pt>
                <c:pt idx="3">
                  <c:v>2.4397310259392655</c:v>
                </c:pt>
                <c:pt idx="4">
                  <c:v>-0.45180204184058936</c:v>
                </c:pt>
                <c:pt idx="5">
                  <c:v>1.911470177017887</c:v>
                </c:pt>
                <c:pt idx="6">
                  <c:v>3.7683269204068135</c:v>
                </c:pt>
                <c:pt idx="7">
                  <c:v>1.2779543469205779</c:v>
                </c:pt>
                <c:pt idx="8">
                  <c:v>4.8455768987404797</c:v>
                </c:pt>
                <c:pt idx="9">
                  <c:v>6.0295640142698064</c:v>
                </c:pt>
                <c:pt idx="10">
                  <c:v>3.703004970379808</c:v>
                </c:pt>
                <c:pt idx="11">
                  <c:v>-1.3950378835779889</c:v>
                </c:pt>
                <c:pt idx="12">
                  <c:v>4.7082528570757409</c:v>
                </c:pt>
                <c:pt idx="13">
                  <c:v>4.2598478230685446</c:v>
                </c:pt>
                <c:pt idx="14">
                  <c:v>3.8725889300623155</c:v>
                </c:pt>
                <c:pt idx="15">
                  <c:v>-1.6500596310699873</c:v>
                </c:pt>
                <c:pt idx="16">
                  <c:v>-1.5125546618141865</c:v>
                </c:pt>
                <c:pt idx="17">
                  <c:v>-0.19879289840994677</c:v>
                </c:pt>
                <c:pt idx="18">
                  <c:v>-2.4772653494152403</c:v>
                </c:pt>
                <c:pt idx="19">
                  <c:v>-2.2937642124215021</c:v>
                </c:pt>
                <c:pt idx="20">
                  <c:v>-5.3248097788356965</c:v>
                </c:pt>
                <c:pt idx="21">
                  <c:v>-11.12701629646349</c:v>
                </c:pt>
                <c:pt idx="22">
                  <c:v>3.5456521714006906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3935-44BD-BAE9-7AA14D27BF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9592328"/>
        <c:axId val="399589704"/>
      </c:scatterChart>
      <c:valAx>
        <c:axId val="3995923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Rpm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589704"/>
        <c:crosses val="autoZero"/>
        <c:crossBetween val="midCat"/>
      </c:valAx>
      <c:valAx>
        <c:axId val="399589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dS/dV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592328"/>
        <c:crosses val="autoZero"/>
        <c:crossBetween val="midCat"/>
      </c:valAx>
      <c:spPr>
        <a:solidFill>
          <a:schemeClr val="bg1">
            <a:lumMod val="65000"/>
          </a:schemeClr>
        </a:solidFill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2713798257693341"/>
          <c:y val="0.93212575291486344"/>
          <c:w val="0.54523741911098311"/>
          <c:h val="4.26188242785351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u="sng"/>
              <a:t>Time Taken (s) For Track</a:t>
            </a:r>
            <a:r>
              <a:rPr lang="en-GB" u="sng" baseline="0"/>
              <a:t> Sections</a:t>
            </a:r>
            <a:endParaRPr lang="en-GB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'2D Lap Tech 3 Yamaha'!$C$1</c:f>
              <c:strCache>
                <c:ptCount val="1"/>
                <c:pt idx="0">
                  <c:v>Time Taken for Section(s)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'2D Lap Tech 3 Yamaha'!$A$2:$A$30</c:f>
              <c:strCache>
                <c:ptCount val="29"/>
                <c:pt idx="0">
                  <c:v>0-296</c:v>
                </c:pt>
                <c:pt idx="1">
                  <c:v>296-524</c:v>
                </c:pt>
                <c:pt idx="2">
                  <c:v>525-677</c:v>
                </c:pt>
                <c:pt idx="3">
                  <c:v>678-947</c:v>
                </c:pt>
                <c:pt idx="4">
                  <c:v>948-1188</c:v>
                </c:pt>
                <c:pt idx="5">
                  <c:v>1189-1455</c:v>
                </c:pt>
                <c:pt idx="6">
                  <c:v>1456-1664</c:v>
                </c:pt>
                <c:pt idx="7">
                  <c:v>1665-1900</c:v>
                </c:pt>
                <c:pt idx="8">
                  <c:v>1901-1961</c:v>
                </c:pt>
                <c:pt idx="9">
                  <c:v>1962-2121</c:v>
                </c:pt>
                <c:pt idx="10">
                  <c:v>2122-2302</c:v>
                </c:pt>
                <c:pt idx="11">
                  <c:v>2304-237</c:v>
                </c:pt>
                <c:pt idx="12">
                  <c:v>2374-2564</c:v>
                </c:pt>
                <c:pt idx="13">
                  <c:v>2565-2639</c:v>
                </c:pt>
                <c:pt idx="14">
                  <c:v>2640-2764</c:v>
                </c:pt>
                <c:pt idx="15">
                  <c:v>2765-2866</c:v>
                </c:pt>
                <c:pt idx="16">
                  <c:v>2867-3009</c:v>
                </c:pt>
                <c:pt idx="17">
                  <c:v>3010-3096</c:v>
                </c:pt>
                <c:pt idx="18">
                  <c:v>3097-3254</c:v>
                </c:pt>
                <c:pt idx="19">
                  <c:v>3255-3441</c:v>
                </c:pt>
                <c:pt idx="20">
                  <c:v>3442-3572</c:v>
                </c:pt>
                <c:pt idx="21">
                  <c:v>3573-3995</c:v>
                </c:pt>
                <c:pt idx="22">
                  <c:v>3996-4264</c:v>
                </c:pt>
                <c:pt idx="23">
                  <c:v>4265-4336</c:v>
                </c:pt>
                <c:pt idx="24">
                  <c:v>4336-4434</c:v>
                </c:pt>
                <c:pt idx="25">
                  <c:v>4435-4555</c:v>
                </c:pt>
                <c:pt idx="26">
                  <c:v>4556-4643</c:v>
                </c:pt>
                <c:pt idx="27">
                  <c:v>4644-4702</c:v>
                </c:pt>
                <c:pt idx="28">
                  <c:v>4703  - Lap End</c:v>
                </c:pt>
              </c:strCache>
            </c:strRef>
          </c:cat>
          <c:val>
            <c:numRef>
              <c:f>'2D Lap Tech 3 Yamaha'!$C$2:$C$30</c:f>
              <c:numCache>
                <c:formatCode>0.00</c:formatCode>
                <c:ptCount val="29"/>
                <c:pt idx="0">
                  <c:v>4.8600000000000003</c:v>
                </c:pt>
                <c:pt idx="1">
                  <c:v>4.96</c:v>
                </c:pt>
                <c:pt idx="2">
                  <c:v>4.92</c:v>
                </c:pt>
                <c:pt idx="3">
                  <c:v>4.72</c:v>
                </c:pt>
                <c:pt idx="4">
                  <c:v>5.35</c:v>
                </c:pt>
                <c:pt idx="5">
                  <c:v>7.23</c:v>
                </c:pt>
                <c:pt idx="6">
                  <c:v>3.37</c:v>
                </c:pt>
                <c:pt idx="7">
                  <c:v>5.54</c:v>
                </c:pt>
                <c:pt idx="8">
                  <c:v>2.31</c:v>
                </c:pt>
                <c:pt idx="9">
                  <c:v>4.1399999999999997</c:v>
                </c:pt>
                <c:pt idx="10">
                  <c:v>3.22</c:v>
                </c:pt>
                <c:pt idx="11">
                  <c:v>1.1499999999999999</c:v>
                </c:pt>
                <c:pt idx="12">
                  <c:v>4.12</c:v>
                </c:pt>
                <c:pt idx="13">
                  <c:v>2.2200000000000002</c:v>
                </c:pt>
                <c:pt idx="14">
                  <c:v>3.4</c:v>
                </c:pt>
                <c:pt idx="15">
                  <c:v>2.31</c:v>
                </c:pt>
                <c:pt idx="16">
                  <c:v>4</c:v>
                </c:pt>
                <c:pt idx="17">
                  <c:v>3.1</c:v>
                </c:pt>
                <c:pt idx="18">
                  <c:v>3.23</c:v>
                </c:pt>
                <c:pt idx="19">
                  <c:v>4.7699999999999996</c:v>
                </c:pt>
                <c:pt idx="20">
                  <c:v>4.67</c:v>
                </c:pt>
                <c:pt idx="21">
                  <c:v>6.65</c:v>
                </c:pt>
                <c:pt idx="22">
                  <c:v>5.8</c:v>
                </c:pt>
                <c:pt idx="23">
                  <c:v>2.6</c:v>
                </c:pt>
                <c:pt idx="24">
                  <c:v>2.17</c:v>
                </c:pt>
                <c:pt idx="25">
                  <c:v>2.64</c:v>
                </c:pt>
                <c:pt idx="26">
                  <c:v>2.66</c:v>
                </c:pt>
                <c:pt idx="27">
                  <c:v>2.2999999999999998</c:v>
                </c:pt>
                <c:pt idx="28">
                  <c:v>2.2999999999999998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00-4713-A0C5-8047870E39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7215088"/>
        <c:axId val="427215416"/>
      </c:barChart>
      <c:catAx>
        <c:axId val="4272150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Track Distance (m) </a:t>
                </a:r>
              </a:p>
            </c:rich>
          </c:tx>
          <c:layout>
            <c:manualLayout>
              <c:xMode val="edge"/>
              <c:yMode val="edge"/>
              <c:x val="0.45816598231969469"/>
              <c:y val="0.9154536028108862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7215416"/>
        <c:crosses val="autoZero"/>
        <c:auto val="1"/>
        <c:lblAlgn val="ctr"/>
        <c:lblOffset val="100"/>
        <c:noMultiLvlLbl val="0"/>
      </c:catAx>
      <c:valAx>
        <c:axId val="427215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Time Taken (s)</a:t>
                </a:r>
              </a:p>
              <a:p>
                <a:pPr>
                  <a:defRPr sz="1400"/>
                </a:pPr>
                <a:endParaRPr lang="en-GB" sz="1400" baseline="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72150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.xml"/><Relationship Id="rId13" Type="http://schemas.openxmlformats.org/officeDocument/2006/relationships/chart" Target="../charts/chart11.xml"/><Relationship Id="rId3" Type="http://schemas.openxmlformats.org/officeDocument/2006/relationships/chart" Target="../charts/chart3.xml"/><Relationship Id="rId7" Type="http://schemas.openxmlformats.org/officeDocument/2006/relationships/image" Target="../media/image2.jpg"/><Relationship Id="rId12" Type="http://schemas.openxmlformats.org/officeDocument/2006/relationships/chart" Target="../charts/chart10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9.xml"/><Relationship Id="rId5" Type="http://schemas.openxmlformats.org/officeDocument/2006/relationships/image" Target="../media/image1.png"/><Relationship Id="rId10" Type="http://schemas.openxmlformats.org/officeDocument/2006/relationships/chart" Target="../charts/chart8.xml"/><Relationship Id="rId4" Type="http://schemas.openxmlformats.org/officeDocument/2006/relationships/chart" Target="../charts/chart4.xml"/><Relationship Id="rId9" Type="http://schemas.openxmlformats.org/officeDocument/2006/relationships/chart" Target="../charts/chart7.xml"/><Relationship Id="rId14" Type="http://schemas.openxmlformats.org/officeDocument/2006/relationships/chart" Target="../charts/chart12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2462098</xdr:colOff>
      <xdr:row>92</xdr:row>
      <xdr:rowOff>142875</xdr:rowOff>
    </xdr:from>
    <xdr:to>
      <xdr:col>21</xdr:col>
      <xdr:colOff>142874</xdr:colOff>
      <xdr:row>118</xdr:row>
      <xdr:rowOff>166687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17AE3AC-2169-46E2-B9CE-DF4314C43A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</xdr:colOff>
      <xdr:row>92</xdr:row>
      <xdr:rowOff>158751</xdr:rowOff>
    </xdr:from>
    <xdr:to>
      <xdr:col>14</xdr:col>
      <xdr:colOff>2209801</xdr:colOff>
      <xdr:row>118</xdr:row>
      <xdr:rowOff>114301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7D90660-1D16-42E1-9680-C213C6F9A7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80280</xdr:colOff>
      <xdr:row>119</xdr:row>
      <xdr:rowOff>195942</xdr:rowOff>
    </xdr:from>
    <xdr:to>
      <xdr:col>7</xdr:col>
      <xdr:colOff>0</xdr:colOff>
      <xdr:row>163</xdr:row>
      <xdr:rowOff>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AFF9922A-69DB-431F-ADEB-7D4053B5CB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117928</xdr:colOff>
      <xdr:row>90</xdr:row>
      <xdr:rowOff>95251</xdr:rowOff>
    </xdr:from>
    <xdr:to>
      <xdr:col>4</xdr:col>
      <xdr:colOff>412750</xdr:colOff>
      <xdr:row>118</xdr:row>
      <xdr:rowOff>158750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F55B964F-4573-4E2C-B66A-D44E50CF48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21</xdr:col>
      <xdr:colOff>222250</xdr:colOff>
      <xdr:row>123</xdr:row>
      <xdr:rowOff>103188</xdr:rowOff>
    </xdr:from>
    <xdr:to>
      <xdr:col>33</xdr:col>
      <xdr:colOff>301059</xdr:colOff>
      <xdr:row>164</xdr:row>
      <xdr:rowOff>4536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6DEFC3E2-1015-4931-8F84-4E47C93A8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36000" y="25439688"/>
          <a:ext cx="12016809" cy="7775348"/>
        </a:xfrm>
        <a:prstGeom prst="rect">
          <a:avLst/>
        </a:prstGeom>
      </xdr:spPr>
    </xdr:pic>
    <xdr:clientData/>
  </xdr:twoCellAnchor>
  <xdr:twoCellAnchor>
    <xdr:from>
      <xdr:col>7</xdr:col>
      <xdr:colOff>387803</xdr:colOff>
      <xdr:row>119</xdr:row>
      <xdr:rowOff>127000</xdr:rowOff>
    </xdr:from>
    <xdr:to>
      <xdr:col>19</xdr:col>
      <xdr:colOff>86178</xdr:colOff>
      <xdr:row>163</xdr:row>
      <xdr:rowOff>176893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5D4CAA7-2CDF-46AD-82BD-2EFE683768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7</xdr:col>
      <xdr:colOff>25399</xdr:colOff>
      <xdr:row>2</xdr:row>
      <xdr:rowOff>95251</xdr:rowOff>
    </xdr:from>
    <xdr:to>
      <xdr:col>12</xdr:col>
      <xdr:colOff>1360715</xdr:colOff>
      <xdr:row>39</xdr:row>
      <xdr:rowOff>69896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F13277E3-E40F-4BDC-BEC6-AC6677123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68149" y="603251"/>
          <a:ext cx="5764440" cy="735425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165</xdr:row>
      <xdr:rowOff>47626</xdr:rowOff>
    </xdr:from>
    <xdr:to>
      <xdr:col>11</xdr:col>
      <xdr:colOff>222250</xdr:colOff>
      <xdr:row>221</xdr:row>
      <xdr:rowOff>31750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05DFAE2-4E61-4A1B-8D39-D78080F4A4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11</xdr:col>
      <xdr:colOff>928686</xdr:colOff>
      <xdr:row>165</xdr:row>
      <xdr:rowOff>114300</xdr:rowOff>
    </xdr:from>
    <xdr:to>
      <xdr:col>18</xdr:col>
      <xdr:colOff>539750</xdr:colOff>
      <xdr:row>198</xdr:row>
      <xdr:rowOff>19050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4CCD6241-2804-4B1F-AA8A-BD3164D457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29</xdr:col>
      <xdr:colOff>498077</xdr:colOff>
      <xdr:row>91</xdr:row>
      <xdr:rowOff>182563</xdr:rowOff>
    </xdr:from>
    <xdr:to>
      <xdr:col>40</xdr:col>
      <xdr:colOff>361156</xdr:colOff>
      <xdr:row>118</xdr:row>
      <xdr:rowOff>146843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D00E97F-E264-4A99-BD9C-0DA1ABF969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48</xdr:col>
      <xdr:colOff>1102179</xdr:colOff>
      <xdr:row>90</xdr:row>
      <xdr:rowOff>176892</xdr:rowOff>
    </xdr:from>
    <xdr:to>
      <xdr:col>56</xdr:col>
      <xdr:colOff>585107</xdr:colOff>
      <xdr:row>117</xdr:row>
      <xdr:rowOff>182561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E3180FC-9152-4D2E-BF6C-CF94B3CFE25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40</xdr:col>
      <xdr:colOff>593726</xdr:colOff>
      <xdr:row>91</xdr:row>
      <xdr:rowOff>39459</xdr:rowOff>
    </xdr:from>
    <xdr:to>
      <xdr:col>48</xdr:col>
      <xdr:colOff>904875</xdr:colOff>
      <xdr:row>118</xdr:row>
      <xdr:rowOff>47624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EDDC34EE-D032-4CBC-8754-CB42DC880A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37</xdr:col>
      <xdr:colOff>56696</xdr:colOff>
      <xdr:row>122</xdr:row>
      <xdr:rowOff>36285</xdr:rowOff>
    </xdr:from>
    <xdr:to>
      <xdr:col>49</xdr:col>
      <xdr:colOff>47624</xdr:colOff>
      <xdr:row>155</xdr:row>
      <xdr:rowOff>58964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DA50A9B1-711E-4959-AB6E-CBE65FBD723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21</xdr:col>
      <xdr:colOff>261937</xdr:colOff>
      <xdr:row>92</xdr:row>
      <xdr:rowOff>43439</xdr:rowOff>
    </xdr:from>
    <xdr:to>
      <xdr:col>29</xdr:col>
      <xdr:colOff>285750</xdr:colOff>
      <xdr:row>118</xdr:row>
      <xdr:rowOff>119062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38B76C47-A29B-4EEF-97F6-AF548968DA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74083</xdr:colOff>
      <xdr:row>34</xdr:row>
      <xdr:rowOff>25399</xdr:rowOff>
    </xdr:from>
    <xdr:to>
      <xdr:col>8</xdr:col>
      <xdr:colOff>1566333</xdr:colOff>
      <xdr:row>61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DC35996-8E9F-4936-863C-B6F992846B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EA3FA-B255-4C4F-9C97-403FC1EED8EE}">
  <dimension ref="A1:BZ148"/>
  <sheetViews>
    <sheetView topLeftCell="C37" zoomScale="70" zoomScaleNormal="70" zoomScaleSheetLayoutView="100" workbookViewId="0">
      <selection activeCell="BR62" sqref="BR62"/>
    </sheetView>
  </sheetViews>
  <sheetFormatPr defaultRowHeight="15" x14ac:dyDescent="0.25"/>
  <cols>
    <col min="1" max="1" width="46.7109375" bestFit="1" customWidth="1"/>
    <col min="2" max="2" width="58.28515625" bestFit="1" customWidth="1"/>
    <col min="3" max="3" width="14.42578125" bestFit="1" customWidth="1"/>
    <col min="4" max="4" width="23.42578125" bestFit="1" customWidth="1"/>
    <col min="5" max="5" width="13" bestFit="1" customWidth="1"/>
    <col min="6" max="6" width="28.7109375" bestFit="1" customWidth="1"/>
    <col min="7" max="7" width="13.7109375" customWidth="1"/>
    <col min="8" max="8" width="13.5703125" customWidth="1"/>
    <col min="9" max="9" width="11.42578125" customWidth="1"/>
    <col min="10" max="10" width="13.140625" customWidth="1"/>
    <col min="11" max="11" width="9.42578125" bestFit="1" customWidth="1"/>
    <col min="12" max="12" width="18.85546875" bestFit="1" customWidth="1"/>
    <col min="13" max="13" width="34.42578125" bestFit="1" customWidth="1"/>
    <col min="14" max="14" width="36.140625" customWidth="1"/>
    <col min="15" max="15" width="53.42578125" bestFit="1" customWidth="1"/>
    <col min="16" max="16" width="33.42578125" bestFit="1" customWidth="1"/>
    <col min="17" max="17" width="13.85546875" customWidth="1"/>
    <col min="18" max="18" width="23.42578125" bestFit="1" customWidth="1"/>
    <col min="19" max="19" width="10.42578125" bestFit="1" customWidth="1"/>
    <col min="20" max="20" width="22.140625" bestFit="1" customWidth="1"/>
    <col min="21" max="21" width="15.42578125" bestFit="1" customWidth="1"/>
    <col min="22" max="22" width="57.7109375" bestFit="1" customWidth="1"/>
    <col min="23" max="23" width="15.42578125" bestFit="1" customWidth="1"/>
    <col min="24" max="24" width="18.42578125" bestFit="1" customWidth="1"/>
    <col min="27" max="27" width="9.85546875" customWidth="1"/>
    <col min="28" max="28" width="10.42578125" bestFit="1" customWidth="1"/>
    <col min="29" max="32" width="9.85546875" bestFit="1" customWidth="1"/>
    <col min="34" max="35" width="10.42578125" bestFit="1" customWidth="1"/>
    <col min="36" max="39" width="9.85546875" bestFit="1" customWidth="1"/>
    <col min="40" max="40" width="8.85546875" customWidth="1"/>
    <col min="41" max="41" width="10.140625" bestFit="1" customWidth="1"/>
    <col min="42" max="42" width="9.5703125" bestFit="1" customWidth="1"/>
    <col min="43" max="43" width="10.140625" bestFit="1" customWidth="1"/>
    <col min="44" max="45" width="9.5703125" bestFit="1" customWidth="1"/>
    <col min="46" max="46" width="15.28515625" customWidth="1"/>
    <col min="47" max="47" width="15.85546875" customWidth="1"/>
    <col min="49" max="49" width="17.5703125" customWidth="1"/>
    <col min="50" max="51" width="29.85546875" customWidth="1"/>
    <col min="52" max="52" width="22.7109375" customWidth="1"/>
    <col min="53" max="53" width="25.5703125" customWidth="1"/>
    <col min="54" max="54" width="17" customWidth="1"/>
    <col min="56" max="56" width="23.85546875" bestFit="1" customWidth="1"/>
    <col min="57" max="57" width="11.5703125" bestFit="1" customWidth="1"/>
    <col min="58" max="58" width="11.140625" bestFit="1" customWidth="1"/>
    <col min="59" max="61" width="11" bestFit="1" customWidth="1"/>
    <col min="63" max="63" width="11.140625" bestFit="1" customWidth="1"/>
    <col min="64" max="64" width="11.85546875" bestFit="1" customWidth="1"/>
    <col min="65" max="68" width="11.28515625" bestFit="1" customWidth="1"/>
    <col min="70" max="70" width="10.85546875" bestFit="1" customWidth="1"/>
    <col min="72" max="72" width="7.5703125" bestFit="1" customWidth="1"/>
    <col min="73" max="73" width="9.42578125" bestFit="1" customWidth="1"/>
  </cols>
  <sheetData>
    <row r="1" spans="1:70" ht="21" customHeight="1" x14ac:dyDescent="0.35">
      <c r="A1" s="16" t="s">
        <v>174</v>
      </c>
      <c r="G1" s="142"/>
      <c r="H1" s="142"/>
      <c r="I1" s="142"/>
      <c r="J1" s="142"/>
      <c r="K1" s="142"/>
      <c r="L1" s="142"/>
      <c r="M1" s="142"/>
      <c r="N1" s="142"/>
      <c r="AN1" s="152" t="s">
        <v>475</v>
      </c>
      <c r="AO1" s="153"/>
      <c r="AP1" s="153"/>
      <c r="AQ1" s="153"/>
      <c r="AR1" s="153"/>
      <c r="AS1" s="154"/>
      <c r="AV1" s="164" t="s">
        <v>480</v>
      </c>
      <c r="AW1" s="165"/>
      <c r="AX1" s="165"/>
      <c r="AY1" s="165"/>
      <c r="AZ1" s="165"/>
      <c r="BA1" s="166"/>
      <c r="BD1" s="164" t="s">
        <v>481</v>
      </c>
      <c r="BE1" s="165"/>
      <c r="BF1" s="165"/>
      <c r="BG1" s="165"/>
      <c r="BH1" s="165"/>
      <c r="BI1" s="166"/>
      <c r="BM1" s="119" t="s">
        <v>522</v>
      </c>
      <c r="BN1" s="120"/>
      <c r="BO1" s="120"/>
      <c r="BP1" s="120"/>
      <c r="BQ1" s="120"/>
      <c r="BR1" s="121"/>
    </row>
    <row r="2" spans="1:70" ht="18.75" x14ac:dyDescent="0.3">
      <c r="H2" s="144" t="s">
        <v>180</v>
      </c>
      <c r="I2" s="144"/>
      <c r="J2" s="144"/>
      <c r="K2" s="144"/>
      <c r="L2" s="144"/>
      <c r="M2" s="144"/>
      <c r="N2" s="144"/>
      <c r="O2" s="108" t="s">
        <v>436</v>
      </c>
      <c r="P2" s="109" t="s">
        <v>434</v>
      </c>
      <c r="Q2" s="62" t="s">
        <v>425</v>
      </c>
      <c r="AN2" s="30" t="s">
        <v>181</v>
      </c>
      <c r="AO2" s="30" t="s">
        <v>163</v>
      </c>
      <c r="AP2" s="30" t="s">
        <v>164</v>
      </c>
      <c r="AQ2" s="30" t="s">
        <v>165</v>
      </c>
      <c r="AR2" s="30" t="s">
        <v>166</v>
      </c>
      <c r="AS2" s="30" t="s">
        <v>167</v>
      </c>
      <c r="AV2" s="167"/>
      <c r="AW2" s="168"/>
      <c r="AX2" s="168"/>
      <c r="AY2" s="168"/>
      <c r="AZ2" s="168"/>
      <c r="BA2" s="169"/>
      <c r="BD2" s="167"/>
      <c r="BE2" s="168"/>
      <c r="BF2" s="168"/>
      <c r="BG2" s="168"/>
      <c r="BH2" s="168"/>
      <c r="BI2" s="169"/>
      <c r="BM2" s="122"/>
      <c r="BN2" s="123"/>
      <c r="BO2" s="123"/>
      <c r="BP2" s="123"/>
      <c r="BQ2" s="123"/>
      <c r="BR2" s="124"/>
    </row>
    <row r="3" spans="1:70" ht="18.75" customHeight="1" x14ac:dyDescent="0.3">
      <c r="A3" s="1" t="s">
        <v>106</v>
      </c>
      <c r="G3" s="1"/>
      <c r="H3" s="1"/>
      <c r="O3" s="17"/>
      <c r="P3" s="109" t="s">
        <v>435</v>
      </c>
      <c r="Q3" s="62" t="s">
        <v>425</v>
      </c>
      <c r="AN3" s="31"/>
      <c r="AO3" s="31"/>
      <c r="AP3" s="31"/>
      <c r="AQ3" s="31"/>
      <c r="AR3" s="31"/>
      <c r="AS3" s="31"/>
      <c r="AV3" s="170"/>
      <c r="AW3" s="171"/>
      <c r="AX3" s="171"/>
      <c r="AY3" s="171"/>
      <c r="AZ3" s="171"/>
      <c r="BA3" s="172"/>
      <c r="BD3" s="170"/>
      <c r="BE3" s="171"/>
      <c r="BF3" s="171"/>
      <c r="BG3" s="171"/>
      <c r="BH3" s="171"/>
      <c r="BI3" s="172"/>
      <c r="BM3" s="125"/>
      <c r="BN3" s="126"/>
      <c r="BO3" s="126"/>
      <c r="BP3" s="126"/>
      <c r="BQ3" s="126"/>
      <c r="BR3" s="127"/>
    </row>
    <row r="4" spans="1:70" ht="15" customHeight="1" x14ac:dyDescent="0.25">
      <c r="AN4" s="31"/>
      <c r="AO4" s="31"/>
      <c r="AP4" s="31"/>
      <c r="AQ4" s="31"/>
      <c r="AR4" s="31"/>
      <c r="AS4" s="31"/>
      <c r="AU4" s="81" t="s">
        <v>478</v>
      </c>
      <c r="AV4" s="30" t="s">
        <v>181</v>
      </c>
      <c r="AW4" s="30" t="s">
        <v>163</v>
      </c>
      <c r="AX4" s="30" t="s">
        <v>164</v>
      </c>
      <c r="AY4" s="30" t="s">
        <v>165</v>
      </c>
      <c r="AZ4" s="30" t="s">
        <v>166</v>
      </c>
      <c r="BA4" s="30" t="s">
        <v>167</v>
      </c>
      <c r="BC4" s="81" t="s">
        <v>478</v>
      </c>
      <c r="BD4" s="30" t="s">
        <v>181</v>
      </c>
      <c r="BE4" s="30" t="s">
        <v>163</v>
      </c>
      <c r="BF4" s="30" t="s">
        <v>164</v>
      </c>
      <c r="BG4" s="30" t="s">
        <v>165</v>
      </c>
      <c r="BH4" s="30" t="s">
        <v>166</v>
      </c>
      <c r="BI4" s="30" t="s">
        <v>167</v>
      </c>
      <c r="BL4" s="81" t="s">
        <v>478</v>
      </c>
      <c r="BM4" s="30" t="s">
        <v>181</v>
      </c>
      <c r="BN4" s="30" t="s">
        <v>163</v>
      </c>
      <c r="BO4" s="30" t="s">
        <v>164</v>
      </c>
      <c r="BP4" s="30" t="s">
        <v>165</v>
      </c>
      <c r="BQ4" s="30" t="s">
        <v>166</v>
      </c>
      <c r="BR4" s="30" t="s">
        <v>167</v>
      </c>
    </row>
    <row r="5" spans="1:70" ht="18.75" x14ac:dyDescent="0.3">
      <c r="A5" t="s">
        <v>107</v>
      </c>
      <c r="O5" s="108" t="s">
        <v>438</v>
      </c>
      <c r="P5" s="150" t="s">
        <v>437</v>
      </c>
      <c r="Q5" s="151"/>
      <c r="R5" s="151"/>
      <c r="S5" s="151"/>
      <c r="T5" s="151"/>
      <c r="U5" s="110">
        <f>P7+P11*(U6^2)+P10*(U7^2)+P12*(U13^2)+P13*(U10^2)+P14*(U8^2)</f>
        <v>274.53877427672251</v>
      </c>
      <c r="AN5" s="31"/>
      <c r="AO5" s="31"/>
      <c r="AP5" s="31"/>
      <c r="AQ5" s="31"/>
      <c r="AR5" s="31"/>
      <c r="AS5" s="31"/>
      <c r="AU5" s="81">
        <v>3500</v>
      </c>
      <c r="AV5" s="31">
        <f>($P$7*9.81)*('Zx6r Predicted Values'!$M$20/'Zx6r Predicted Values'!$M$21)-('Zx6r Power Map + Gearing'!M65*('Zx6r Predicted Values'!$M$22/'Zx6r Predicted Values'!$M$21))</f>
        <v>143.86538713618756</v>
      </c>
      <c r="AW5" s="31">
        <f>251*9.81*('Zx6r Predicted Values'!$M$20/'Zx6r Predicted Values'!$M$21)-('Zx6r Power Map + Gearing'!N65*('Zx6r Predicted Values'!$M$22/'Zx6r Predicted Values'!$M$21))</f>
        <v>466.55514066155911</v>
      </c>
      <c r="AX5" s="31">
        <f>251*9.81*('Zx6r Predicted Values'!$M$20/'Zx6r Predicted Values'!$M$21)-('Zx6r Power Map + Gearing'!O65*('Zx6r Predicted Values'!$M$22/'Zx6r Predicted Values'!$M$21))</f>
        <v>611.20916810396682</v>
      </c>
      <c r="AY5" s="31">
        <f>251*9.81*('Zx6r Predicted Values'!$M$20/'Zx6r Predicted Values'!$M$21)-('Zx6r Power Map + Gearing'!P65*('Zx6r Predicted Values'!$M$22/'Zx6r Predicted Values'!$M$21))</f>
        <v>691.80212625045112</v>
      </c>
      <c r="AZ5" s="31">
        <f>251*9.81*('Zx6r Predicted Values'!$M$20/'Zx6r Predicted Values'!$M$21)-('Zx6r Power Map + Gearing'!Q65*('Zx6r Predicted Values'!$M$22/'Zx6r Predicted Values'!$M$21))</f>
        <v>757.74181927939276</v>
      </c>
      <c r="BA5" s="31">
        <f>251*9.81*('Zx6r Predicted Values'!$M$20/'Zx6r Predicted Values'!$M$21)-('Zx6r Power Map + Gearing'!R65*('Zx6r Predicted Values'!$M$22/'Zx6r Predicted Values'!$M$21))</f>
        <v>801.96173176428465</v>
      </c>
      <c r="BC5" s="81">
        <v>3500</v>
      </c>
      <c r="BD5" s="31">
        <f>'Zx6r Power Map + Gearing'!$P$7*9.81*('Zx6r Predicted Values'!$M$21-'Zx6r Predicted Values'!$M$20)/'Zx6r Predicted Values'!$M$21+'Zx6r Power Map + Gearing'!M65*('Zx6r Predicted Values'!$M$22/'Zx6r Predicted Values'!$M$21)</f>
        <v>2318.4446128638124</v>
      </c>
      <c r="BE5" s="31">
        <f>$P$7*9.81*(('Zx6r Predicted Values'!$M$21-'Zx6r Predicted Values'!$M$20)/'Zx6r Predicted Values'!$M$21)+'Zx6r Power Map + Gearing'!N65*('Zx6r Predicted Values'!$M$22/'Zx6r Predicted Values'!$M$21)</f>
        <v>1995.7548593384408</v>
      </c>
      <c r="BF5" s="31">
        <f>$P$7*9.81*(('Zx6r Predicted Values'!$M$21-'Zx6r Predicted Values'!$M$20)/'Zx6r Predicted Values'!$M$21)+'Zx6r Power Map + Gearing'!N66*('Zx6r Predicted Values'!$M$22/'Zx6r Predicted Values'!$M$21)</f>
        <v>2011.6840230746584</v>
      </c>
      <c r="BG5" s="31">
        <f>$P$7*9.81*(('Zx6r Predicted Values'!$M$21-'Zx6r Predicted Values'!$M$20)/'Zx6r Predicted Values'!$M$21)+'Zx6r Power Map + Gearing'!N67*('Zx6r Predicted Values'!$M$22/'Zx6r Predicted Values'!$M$21)</f>
        <v>2123.1881692281813</v>
      </c>
      <c r="BH5" s="31">
        <f>$P$7*9.81*(('Zx6r Predicted Values'!$M$21-'Zx6r Predicted Values'!$M$20)/'Zx6r Predicted Values'!$M$21)+'Zx6r Power Map + Gearing'!N68*('Zx6r Predicted Values'!$M$22/'Zx6r Predicted Values'!$M$21)</f>
        <v>2152.9226082024538</v>
      </c>
      <c r="BI5" s="31">
        <f>$P$7*9.81*(('Zx6r Predicted Values'!$M$21-'Zx6r Predicted Values'!$M$20)/'Zx6r Predicted Values'!$M$21)+'Zx6r Power Map + Gearing'!N69*('Zx6r Predicted Values'!$M$22/'Zx6r Predicted Values'!$M$21)</f>
        <v>2177.2507855450408</v>
      </c>
      <c r="BL5" s="81">
        <v>3500</v>
      </c>
      <c r="BM5" s="31">
        <f t="shared" ref="BM5:BR5" si="0">$P$7+BU34*($U$6*$U$6)+BM34*($U$7*$U$7)+$P$12*($U$13*$U$13)+$P$13*($U$10*$U$10)+$P$14*($U$8*$U$8)</f>
        <v>329.49233637517364</v>
      </c>
      <c r="BN5" s="31">
        <f t="shared" si="0"/>
        <v>443.88303689766735</v>
      </c>
      <c r="BO5" s="31">
        <f t="shared" si="0"/>
        <v>538.3929636887226</v>
      </c>
      <c r="BP5" s="31">
        <f t="shared" si="0"/>
        <v>616.97879949003664</v>
      </c>
      <c r="BQ5" s="31">
        <f t="shared" si="0"/>
        <v>706.28467140966563</v>
      </c>
      <c r="BR5" s="31">
        <f t="shared" si="0"/>
        <v>786.80805898271865</v>
      </c>
    </row>
    <row r="6" spans="1:70" x14ac:dyDescent="0.25">
      <c r="T6" s="102" t="s">
        <v>477</v>
      </c>
      <c r="U6" s="107">
        <f>1/Y19</f>
        <v>3.1756113051762465</v>
      </c>
      <c r="V6" s="17" t="s">
        <v>512</v>
      </c>
      <c r="AN6" s="31"/>
      <c r="AO6" s="31"/>
      <c r="AP6" s="31"/>
      <c r="AQ6" s="31"/>
      <c r="AR6" s="31"/>
      <c r="AS6" s="31"/>
      <c r="AU6" s="81">
        <f>AU5+500</f>
        <v>4000</v>
      </c>
      <c r="AV6" s="31">
        <f>($P$7*9.81)*('Zx6r Predicted Values'!$M$20/'Zx6r Predicted Values'!$M$21)-('Zx6r Power Map + Gearing'!M66*('Zx6r Predicted Values'!$M$22/'Zx6r Predicted Values'!$M$21))</f>
        <v>121.21352020152494</v>
      </c>
      <c r="AW6" s="31">
        <f>251*9.81*('Zx6r Predicted Values'!$M$20/'Zx6r Predicted Values'!$M$21)-('Zx6r Power Map + Gearing'!N66*('Zx6r Predicted Values'!$M$22/'Zx6r Predicted Values'!$M$21))</f>
        <v>450.62597692534155</v>
      </c>
      <c r="AX6" s="31">
        <f>251*9.81*('Zx6r Predicted Values'!$M$20/'Zx6r Predicted Values'!$M$21)-('Zx6r Power Map + Gearing'!O66*('Zx6r Predicted Values'!$M$22/'Zx6r Predicted Values'!$M$21))</f>
        <v>598.29362993946597</v>
      </c>
      <c r="AY6" s="31">
        <f>251*9.81*('Zx6r Predicted Values'!$M$20/'Zx6r Predicted Values'!$M$21)-('Zx6r Power Map + Gearing'!P66*('Zx6r Predicted Values'!$M$22/'Zx6r Predicted Values'!$M$21))</f>
        <v>680.56560804733545</v>
      </c>
      <c r="AZ6" s="31">
        <f>251*9.81*('Zx6r Predicted Values'!$M$20/'Zx6r Predicted Values'!$M$21)-('Zx6r Power Map + Gearing'!Q66*('Zx6r Predicted Values'!$M$22/'Zx6r Predicted Values'!$M$21))</f>
        <v>747.87904468104682</v>
      </c>
      <c r="BA6" s="31">
        <f>251*9.81*('Zx6r Predicted Values'!$M$20/'Zx6r Predicted Values'!$M$21)-('Zx6r Power Map + Gearing'!R66*('Zx6r Predicted Values'!$M$22/'Zx6r Predicted Values'!$M$21))</f>
        <v>793.02020534270719</v>
      </c>
      <c r="BC6" s="81">
        <f>BC5+500</f>
        <v>4000</v>
      </c>
      <c r="BD6" s="31">
        <f>'Zx6r Power Map + Gearing'!$P$7*9.81*('Zx6r Predicted Values'!$M$21-'Zx6r Predicted Values'!$M$20)/'Zx6r Predicted Values'!$M$21+'Zx6r Power Map + Gearing'!M66*('Zx6r Predicted Values'!$M$22/'Zx6r Predicted Values'!$M$21)</f>
        <v>2341.0964797984752</v>
      </c>
      <c r="BE6" s="31">
        <f>$P$7*9.81*(('Zx6r Predicted Values'!$M$21-'Zx6r Predicted Values'!$M$20)/'Zx6r Predicted Values'!$M$21)+'Zx6r Power Map + Gearing'!N66*('Zx6r Predicted Values'!$M$22/'Zx6r Predicted Values'!$M$21)</f>
        <v>2011.6840230746584</v>
      </c>
      <c r="BF6" s="31">
        <f>$P$7*9.81*(('Zx6r Predicted Values'!$M$21-'Zx6r Predicted Values'!$M$20)/'Zx6r Predicted Values'!$M$21)+'Zx6r Power Map + Gearing'!N67*('Zx6r Predicted Values'!$M$22/'Zx6r Predicted Values'!$M$21)</f>
        <v>2123.1881692281813</v>
      </c>
      <c r="BG6" s="31">
        <f>$P$7*9.81*(('Zx6r Predicted Values'!$M$21-'Zx6r Predicted Values'!$M$20)/'Zx6r Predicted Values'!$M$21)+'Zx6r Power Map + Gearing'!N68*('Zx6r Predicted Values'!$M$22/'Zx6r Predicted Values'!$M$21)</f>
        <v>2152.9226082024538</v>
      </c>
      <c r="BH6" s="31">
        <f>$P$7*9.81*(('Zx6r Predicted Values'!$M$21-'Zx6r Predicted Values'!$M$20)/'Zx6r Predicted Values'!$M$21)+'Zx6r Power Map + Gearing'!N69*('Zx6r Predicted Values'!$M$22/'Zx6r Predicted Values'!$M$21)</f>
        <v>2177.2507855450408</v>
      </c>
      <c r="BI6" s="31">
        <f>$P$7*9.81*(('Zx6r Predicted Values'!$M$21-'Zx6r Predicted Values'!$M$20)/'Zx6r Predicted Values'!$M$21)+'Zx6r Power Map + Gearing'!N70*('Zx6r Predicted Values'!$M$22/'Zx6r Predicted Values'!$M$21)</f>
        <v>2172.7455675186357</v>
      </c>
      <c r="BL6" s="81">
        <f>BL5+500</f>
        <v>4000</v>
      </c>
      <c r="BM6" s="31">
        <f t="shared" ref="BM6:BM27" si="1">$P$7+BU35*($U$6*$U$6)+BM35*($U$7*$U$7)+$P$12*($U$13*$U$13)+$P$13*($U$10*$U$10)+$P$14*($U$8*$U$8)</f>
        <v>317.78551648366869</v>
      </c>
      <c r="BN6" s="31">
        <f t="shared" ref="BN6:BN27" si="2">$P$7+BV35*($U$6*$U$6)+BN35*($U$7*$U$7)+$P$12*($U$13*$U$13)+$P$13*($U$10*$U$10)+$P$14*($U$8*$U$8)</f>
        <v>437.0068409809694</v>
      </c>
      <c r="BO6" s="31">
        <f t="shared" ref="BO6:BO27" si="3">$P$7+BW35*($U$6*$U$6)+BO35*($U$7*$U$7)+$P$12*($U$13*$U$13)+$P$13*($U$10*$U$10)+$P$14*($U$8*$U$8)</f>
        <v>530.77484426169713</v>
      </c>
      <c r="BP6" s="31">
        <f t="shared" ref="BP6:BP27" si="4">$P$7+BX35*($U$6*$U$6)+BP35*($U$7*$U$7)+$P$12*($U$13*$U$13)+$P$13*($U$10*$U$10)+$P$14*($U$8*$U$8)</f>
        <v>609.4700985228294</v>
      </c>
      <c r="BQ6" s="31">
        <f t="shared" ref="BQ6:BQ27" si="5">$P$7+BY35*($U$6*$U$6)+BQ35*($U$7*$U$7)+$P$12*($U$13*$U$13)+$P$13*($U$10*$U$10)+$P$14*($U$8*$U$8)</f>
        <v>699.95252477836357</v>
      </c>
      <c r="BR6" s="31">
        <f t="shared" ref="BR6:BR27" si="6">$P$7+BZ35*($U$6*$U$6)+BR35*($U$7*$U$7)+$P$12*($U$13*$U$13)+$P$13*($U$10*$U$10)+$P$14*($U$8*$U$8)</f>
        <v>782.70728196256482</v>
      </c>
    </row>
    <row r="7" spans="1:70" x14ac:dyDescent="0.25">
      <c r="A7" s="1" t="s">
        <v>108</v>
      </c>
      <c r="B7" s="1" t="s">
        <v>109</v>
      </c>
      <c r="O7" s="62" t="s">
        <v>439</v>
      </c>
      <c r="P7" s="62">
        <f>'Zx6r Predicted Values'!M3+'Zx6r Predicted Values'!M4</f>
        <v>251</v>
      </c>
      <c r="Q7" s="62" t="s">
        <v>392</v>
      </c>
      <c r="R7" s="62"/>
      <c r="T7" s="17" t="s">
        <v>484</v>
      </c>
      <c r="U7" s="107">
        <f>1/Y18</f>
        <v>3.4025178632187818</v>
      </c>
      <c r="V7" s="17" t="s">
        <v>513</v>
      </c>
      <c r="AN7" s="31"/>
      <c r="AO7" s="31"/>
      <c r="AP7" s="31"/>
      <c r="AQ7" s="31"/>
      <c r="AR7" s="31"/>
      <c r="AS7" s="31"/>
      <c r="AU7" s="81">
        <f t="shared" ref="AU7:AU27" si="7">AU6+500</f>
        <v>4500</v>
      </c>
      <c r="AV7" s="31">
        <f>($P$7*9.81)*('Zx6r Predicted Values'!$M$20/'Zx6r Predicted Values'!$M$21)-('Zx6r Power Map + Gearing'!M67*('Zx6r Predicted Values'!$M$22/'Zx6r Predicted Values'!$M$21))</f>
        <v>-37.349548341114314</v>
      </c>
      <c r="AW7" s="31">
        <f>251*9.81*('Zx6r Predicted Values'!$M$20/'Zx6r Predicted Values'!$M$21)-('Zx6r Power Map + Gearing'!N67*('Zx6r Predicted Values'!$M$22/'Zx6r Predicted Values'!$M$21))</f>
        <v>339.12183077181885</v>
      </c>
      <c r="AX7" s="31">
        <f>251*9.81*('Zx6r Predicted Values'!$M$20/'Zx6r Predicted Values'!$M$21)-('Zx6r Power Map + Gearing'!O67*('Zx6r Predicted Values'!$M$22/'Zx6r Predicted Values'!$M$21))</f>
        <v>507.8848627879612</v>
      </c>
      <c r="AY7" s="31">
        <f>251*9.81*('Zx6r Predicted Values'!$M$20/'Zx6r Predicted Values'!$M$21)-('Zx6r Power Map + Gearing'!P67*('Zx6r Predicted Values'!$M$22/'Zx6r Predicted Values'!$M$21))</f>
        <v>601.90998062552615</v>
      </c>
      <c r="AZ7" s="31">
        <f>251*9.81*('Zx6r Predicted Values'!$M$20/'Zx6r Predicted Values'!$M$21)-('Zx6r Power Map + Gearing'!Q67*('Zx6r Predicted Values'!$M$22/'Zx6r Predicted Values'!$M$21))</f>
        <v>678.83962249262481</v>
      </c>
      <c r="BA7" s="31">
        <f>251*9.81*('Zx6r Predicted Values'!$M$20/'Zx6r Predicted Values'!$M$21)-('Zx6r Power Map + Gearing'!R67*('Zx6r Predicted Values'!$M$22/'Zx6r Predicted Values'!$M$21))</f>
        <v>730.42952039166539</v>
      </c>
      <c r="BC7" s="81">
        <f t="shared" ref="BC7:BC27" si="8">BC6+500</f>
        <v>4500</v>
      </c>
      <c r="BD7" s="31">
        <f>'Zx6r Power Map + Gearing'!$P$7*9.81*('Zx6r Predicted Values'!$M$21-'Zx6r Predicted Values'!$M$20)/'Zx6r Predicted Values'!$M$21+'Zx6r Power Map + Gearing'!M67*('Zx6r Predicted Values'!$M$22/'Zx6r Predicted Values'!$M$21)</f>
        <v>2499.6595483411143</v>
      </c>
      <c r="BE7" s="31">
        <f>$P$7*9.81*(('Zx6r Predicted Values'!$M$21-'Zx6r Predicted Values'!$M$20)/'Zx6r Predicted Values'!$M$21)+'Zx6r Power Map + Gearing'!N67*('Zx6r Predicted Values'!$M$22/'Zx6r Predicted Values'!$M$21)</f>
        <v>2123.1881692281813</v>
      </c>
      <c r="BF7" s="31">
        <f>$P$7*9.81*(('Zx6r Predicted Values'!$M$21-'Zx6r Predicted Values'!$M$20)/'Zx6r Predicted Values'!$M$21)+'Zx6r Power Map + Gearing'!N68*('Zx6r Predicted Values'!$M$22/'Zx6r Predicted Values'!$M$21)</f>
        <v>2152.9226082024538</v>
      </c>
      <c r="BG7" s="31">
        <f>$P$7*9.81*(('Zx6r Predicted Values'!$M$21-'Zx6r Predicted Values'!$M$20)/'Zx6r Predicted Values'!$M$21)+'Zx6r Power Map + Gearing'!N69*('Zx6r Predicted Values'!$M$22/'Zx6r Predicted Values'!$M$21)</f>
        <v>2177.2507855450408</v>
      </c>
      <c r="BH7" s="31">
        <f>$P$7*9.81*(('Zx6r Predicted Values'!$M$21-'Zx6r Predicted Values'!$M$20)/'Zx6r Predicted Values'!$M$21)+'Zx6r Power Map + Gearing'!N70*('Zx6r Predicted Values'!$M$22/'Zx6r Predicted Values'!$M$21)</f>
        <v>2172.7455675186357</v>
      </c>
      <c r="BI7" s="31">
        <f>$P$7*9.81*(('Zx6r Predicted Values'!$M$21-'Zx6r Predicted Values'!$M$20)/'Zx6r Predicted Values'!$M$21)+'Zx6r Power Map + Gearing'!N71*('Zx6r Predicted Values'!$M$22/'Zx6r Predicted Values'!$M$21)</f>
        <v>2191.8061053226565</v>
      </c>
      <c r="BL7" s="81">
        <f t="shared" ref="BL7:BL27" si="9">BL6+500</f>
        <v>4500</v>
      </c>
      <c r="BM7" s="31">
        <f t="shared" si="1"/>
        <v>287.40464503803378</v>
      </c>
      <c r="BN7" s="31">
        <f t="shared" si="2"/>
        <v>390.4978245779447</v>
      </c>
      <c r="BO7" s="31">
        <f t="shared" si="3"/>
        <v>472.2274730938455</v>
      </c>
      <c r="BP7" s="31">
        <f t="shared" si="4"/>
        <v>540.98478570665804</v>
      </c>
      <c r="BQ7" s="31">
        <f t="shared" si="5"/>
        <v>620.32803622706763</v>
      </c>
      <c r="BR7" s="31">
        <f t="shared" si="6"/>
        <v>693.24531635587823</v>
      </c>
    </row>
    <row r="8" spans="1:70" x14ac:dyDescent="0.25">
      <c r="A8" s="25" t="s">
        <v>142</v>
      </c>
      <c r="B8" s="25">
        <v>1.891</v>
      </c>
      <c r="C8" s="25">
        <v>87</v>
      </c>
      <c r="D8" s="25">
        <v>46</v>
      </c>
      <c r="O8" s="62" t="s">
        <v>440</v>
      </c>
      <c r="P8" s="62">
        <f>Y18</f>
        <v>0.29389999999999999</v>
      </c>
      <c r="Q8" s="62" t="s">
        <v>442</v>
      </c>
      <c r="R8" s="62" t="s">
        <v>506</v>
      </c>
      <c r="T8" s="17" t="s">
        <v>485</v>
      </c>
      <c r="U8" s="107">
        <f>U11*U6</f>
        <v>9.1034190748385733</v>
      </c>
      <c r="V8" s="17" t="s">
        <v>491</v>
      </c>
      <c r="AN8" s="31"/>
      <c r="AO8" s="31"/>
      <c r="AP8" s="31"/>
      <c r="AQ8" s="31"/>
      <c r="AR8" s="31"/>
      <c r="AS8" s="31"/>
      <c r="AU8" s="81">
        <f t="shared" si="7"/>
        <v>5000</v>
      </c>
      <c r="AV8" s="31">
        <f>($P$7*9.81)*('Zx6r Predicted Values'!$M$20/'Zx6r Predicted Values'!$M$21)-('Zx6r Power Map + Gearing'!M68*('Zx6r Predicted Values'!$M$22/'Zx6r Predicted Values'!$M$21))</f>
        <v>-79.633033285817874</v>
      </c>
      <c r="AW8" s="31">
        <f>251*9.81*('Zx6r Predicted Values'!$M$20/'Zx6r Predicted Values'!$M$21)-('Zx6r Power Map + Gearing'!N68*('Zx6r Predicted Values'!$M$22/'Zx6r Predicted Values'!$M$21))</f>
        <v>309.38739179754623</v>
      </c>
      <c r="AX8" s="31">
        <f>251*9.81*('Zx6r Predicted Values'!$M$20/'Zx6r Predicted Values'!$M$21)-('Zx6r Power Map + Gearing'!O68*('Zx6r Predicted Values'!$M$22/'Zx6r Predicted Values'!$M$21))</f>
        <v>483.77585821422667</v>
      </c>
      <c r="AY8" s="31">
        <f>251*9.81*('Zx6r Predicted Values'!$M$20/'Zx6r Predicted Values'!$M$21)-('Zx6r Power Map + Gearing'!P68*('Zx6r Predicted Values'!$M$22/'Zx6r Predicted Values'!$M$21))</f>
        <v>580.93514664637701</v>
      </c>
      <c r="AZ8" s="31">
        <f>251*9.81*('Zx6r Predicted Values'!$M$20/'Zx6r Predicted Values'!$M$21)-('Zx6r Power Map + Gearing'!Q68*('Zx6r Predicted Values'!$M$22/'Zx6r Predicted Values'!$M$21))</f>
        <v>660.42910990904579</v>
      </c>
      <c r="BA8" s="31">
        <f>251*9.81*('Zx6r Predicted Values'!$M$20/'Zx6r Predicted Values'!$M$21)-('Zx6r Power Map + Gearing'!R68*('Zx6r Predicted Values'!$M$22/'Zx6r Predicted Values'!$M$21))</f>
        <v>713.73867107138756</v>
      </c>
      <c r="BC8" s="81">
        <f t="shared" si="8"/>
        <v>5000</v>
      </c>
      <c r="BD8" s="31">
        <f>'Zx6r Power Map + Gearing'!$P$7*9.81*('Zx6r Predicted Values'!$M$21-'Zx6r Predicted Values'!$M$20)/'Zx6r Predicted Values'!$M$21+'Zx6r Power Map + Gearing'!M68*('Zx6r Predicted Values'!$M$22/'Zx6r Predicted Values'!$M$21)</f>
        <v>2541.9430332858178</v>
      </c>
      <c r="BE8" s="31">
        <f>$P$7*9.81*(('Zx6r Predicted Values'!$M$21-'Zx6r Predicted Values'!$M$20)/'Zx6r Predicted Values'!$M$21)+'Zx6r Power Map + Gearing'!N68*('Zx6r Predicted Values'!$M$22/'Zx6r Predicted Values'!$M$21)</f>
        <v>2152.9226082024538</v>
      </c>
      <c r="BF8" s="31">
        <f>$P$7*9.81*(('Zx6r Predicted Values'!$M$21-'Zx6r Predicted Values'!$M$20)/'Zx6r Predicted Values'!$M$21)+'Zx6r Power Map + Gearing'!N69*('Zx6r Predicted Values'!$M$22/'Zx6r Predicted Values'!$M$21)</f>
        <v>2177.2507855450408</v>
      </c>
      <c r="BG8" s="31">
        <f>$P$7*9.81*(('Zx6r Predicted Values'!$M$21-'Zx6r Predicted Values'!$M$20)/'Zx6r Predicted Values'!$M$21)+'Zx6r Power Map + Gearing'!N70*('Zx6r Predicted Values'!$M$22/'Zx6r Predicted Values'!$M$21)</f>
        <v>2172.7455675186357</v>
      </c>
      <c r="BH8" s="31">
        <f>$P$7*9.81*(('Zx6r Predicted Values'!$M$21-'Zx6r Predicted Values'!$M$20)/'Zx6r Predicted Values'!$M$21)+'Zx6r Power Map + Gearing'!N71*('Zx6r Predicted Values'!$M$22/'Zx6r Predicted Values'!$M$21)</f>
        <v>2191.8061053226565</v>
      </c>
      <c r="BI8" s="31">
        <f>$P$7*9.81*(('Zx6r Predicted Values'!$M$21-'Zx6r Predicted Values'!$M$20)/'Zx6r Predicted Values'!$M$21)+'Zx6r Power Map + Gearing'!N72*('Zx6r Predicted Values'!$M$22/'Zx6r Predicted Values'!$M$21)</f>
        <v>2229.3825941362979</v>
      </c>
      <c r="BL8" s="81">
        <f t="shared" si="9"/>
        <v>5000</v>
      </c>
      <c r="BM8" s="31">
        <f t="shared" si="1"/>
        <v>280.70156865458267</v>
      </c>
      <c r="BN8" s="31">
        <f t="shared" si="2"/>
        <v>380.75663749784496</v>
      </c>
      <c r="BO8" s="31">
        <f t="shared" si="3"/>
        <v>460.79125491831934</v>
      </c>
      <c r="BP8" s="31">
        <f t="shared" si="4"/>
        <v>528.72595626449368</v>
      </c>
      <c r="BQ8" s="31">
        <f t="shared" si="5"/>
        <v>608.00939283785476</v>
      </c>
      <c r="BR8" s="31">
        <f t="shared" si="6"/>
        <v>681.88110844877588</v>
      </c>
    </row>
    <row r="9" spans="1:70" x14ac:dyDescent="0.25">
      <c r="A9" t="s">
        <v>110</v>
      </c>
      <c r="B9" t="s">
        <v>112</v>
      </c>
      <c r="O9" s="62" t="s">
        <v>457</v>
      </c>
      <c r="P9" s="62">
        <f>C45/2</f>
        <v>0.31489999999999996</v>
      </c>
      <c r="Q9" s="62" t="s">
        <v>442</v>
      </c>
      <c r="R9" s="62" t="s">
        <v>505</v>
      </c>
      <c r="T9" s="17" t="s">
        <v>486</v>
      </c>
      <c r="U9" s="107">
        <f>13/18</f>
        <v>0.72222222222222221</v>
      </c>
      <c r="V9" s="17" t="s">
        <v>489</v>
      </c>
      <c r="AN9" s="31"/>
      <c r="AO9" s="31"/>
      <c r="AP9" s="31"/>
      <c r="AQ9" s="31"/>
      <c r="AR9" s="31"/>
      <c r="AS9" s="31"/>
      <c r="AU9" s="81">
        <f t="shared" si="7"/>
        <v>5500</v>
      </c>
      <c r="AV9" s="31">
        <f>($P$7*9.81)*('Zx6r Predicted Values'!$M$20/'Zx6r Predicted Values'!$M$21)-('Zx6r Power Map + Gearing'!M69*('Zx6r Predicted Values'!$M$22/'Zx6r Predicted Values'!$M$21))</f>
        <v>-114.22861187693911</v>
      </c>
      <c r="AW9" s="31">
        <f>251*9.81*('Zx6r Predicted Values'!$M$20/'Zx6r Predicted Values'!$M$21)-('Zx6r Power Map + Gearing'!N69*('Zx6r Predicted Values'!$M$22/'Zx6r Predicted Values'!$M$21))</f>
        <v>285.05921445495926</v>
      </c>
      <c r="AX9" s="31">
        <f>251*9.81*('Zx6r Predicted Values'!$M$20/'Zx6r Predicted Values'!$M$21)-('Zx6r Power Map + Gearing'!O69*('Zx6r Predicted Values'!$M$22/'Zx6r Predicted Values'!$M$21))</f>
        <v>464.05030901753435</v>
      </c>
      <c r="AY9" s="31">
        <f>251*9.81*('Zx6r Predicted Values'!$M$20/'Zx6r Predicted Values'!$M$21)-('Zx6r Power Map + Gearing'!P69*('Zx6r Predicted Values'!$M$22/'Zx6r Predicted Values'!$M$21))</f>
        <v>563.77391884525514</v>
      </c>
      <c r="AZ9" s="31">
        <f>251*9.81*('Zx6r Predicted Values'!$M$20/'Zx6r Predicted Values'!$M$21)-('Zx6r Power Map + Gearing'!Q69*('Zx6r Predicted Values'!$M$22/'Zx6r Predicted Values'!$M$21))</f>
        <v>645.36596324975358</v>
      </c>
      <c r="BA9" s="31">
        <f>251*9.81*('Zx6r Predicted Values'!$M$20/'Zx6r Predicted Values'!$M$21)-('Zx6r Power Map + Gearing'!R69*('Zx6r Predicted Values'!$M$22/'Zx6r Predicted Values'!$M$21))</f>
        <v>700.08252162752387</v>
      </c>
      <c r="BC9" s="81">
        <f t="shared" si="8"/>
        <v>5500</v>
      </c>
      <c r="BD9" s="31">
        <f>'Zx6r Power Map + Gearing'!$P$7*9.81*('Zx6r Predicted Values'!$M$21-'Zx6r Predicted Values'!$M$20)/'Zx6r Predicted Values'!$M$21+'Zx6r Power Map + Gearing'!M69*('Zx6r Predicted Values'!$M$22/'Zx6r Predicted Values'!$M$21)</f>
        <v>2576.5386118769393</v>
      </c>
      <c r="BE9" s="31">
        <f>$P$7*9.81*(('Zx6r Predicted Values'!$M$21-'Zx6r Predicted Values'!$M$20)/'Zx6r Predicted Values'!$M$21)+'Zx6r Power Map + Gearing'!N69*('Zx6r Predicted Values'!$M$22/'Zx6r Predicted Values'!$M$21)</f>
        <v>2177.2507855450408</v>
      </c>
      <c r="BF9" s="31">
        <f>$P$7*9.81*(('Zx6r Predicted Values'!$M$21-'Zx6r Predicted Values'!$M$20)/'Zx6r Predicted Values'!$M$21)+'Zx6r Power Map + Gearing'!N70*('Zx6r Predicted Values'!$M$22/'Zx6r Predicted Values'!$M$21)</f>
        <v>2172.7455675186357</v>
      </c>
      <c r="BG9" s="31">
        <f>$P$7*9.81*(('Zx6r Predicted Values'!$M$21-'Zx6r Predicted Values'!$M$20)/'Zx6r Predicted Values'!$M$21)+'Zx6r Power Map + Gearing'!N71*('Zx6r Predicted Values'!$M$22/'Zx6r Predicted Values'!$M$21)</f>
        <v>2191.8061053226565</v>
      </c>
      <c r="BH9" s="31">
        <f>$P$7*9.81*(('Zx6r Predicted Values'!$M$21-'Zx6r Predicted Values'!$M$20)/'Zx6r Predicted Values'!$M$21)+'Zx6r Power Map + Gearing'!N72*('Zx6r Predicted Values'!$M$22/'Zx6r Predicted Values'!$M$21)</f>
        <v>2229.3825941362979</v>
      </c>
      <c r="BI9" s="31">
        <f>$P$7*9.81*(('Zx6r Predicted Values'!$M$21-'Zx6r Predicted Values'!$M$20)/'Zx6r Predicted Values'!$M$21)+'Zx6r Power Map + Gearing'!N73*('Zx6r Predicted Values'!$M$22/'Zx6r Predicted Values'!$M$21)</f>
        <v>2242.1259251252723</v>
      </c>
      <c r="BL9" s="81">
        <f t="shared" si="9"/>
        <v>5500</v>
      </c>
      <c r="BM9" s="31">
        <f t="shared" si="1"/>
        <v>275.5802708734351</v>
      </c>
      <c r="BN9" s="31">
        <f t="shared" si="2"/>
        <v>373.47893864370337</v>
      </c>
      <c r="BO9" s="31">
        <f t="shared" si="3"/>
        <v>452.53653442697777</v>
      </c>
      <c r="BP9" s="31">
        <f t="shared" si="4"/>
        <v>520.3112017048004</v>
      </c>
      <c r="BQ9" s="31">
        <f t="shared" si="5"/>
        <v>600.4036191400055</v>
      </c>
      <c r="BR9" s="31">
        <f t="shared" si="6"/>
        <v>676.17531841225423</v>
      </c>
    </row>
    <row r="10" spans="1:70" x14ac:dyDescent="0.25">
      <c r="I10" s="52"/>
      <c r="J10" s="52"/>
      <c r="K10" s="52"/>
      <c r="L10" s="52"/>
      <c r="M10" s="52"/>
      <c r="N10" s="52"/>
      <c r="O10" s="62" t="s">
        <v>458</v>
      </c>
      <c r="P10" s="62">
        <v>0.6</v>
      </c>
      <c r="Q10" s="62" t="s">
        <v>503</v>
      </c>
      <c r="R10" s="62" t="s">
        <v>504</v>
      </c>
      <c r="T10" s="17" t="s">
        <v>487</v>
      </c>
      <c r="U10" s="107">
        <f>U9*U11*U6</f>
        <v>6.574691554050081</v>
      </c>
      <c r="V10" s="17" t="s">
        <v>492</v>
      </c>
      <c r="AN10" s="31"/>
      <c r="AO10" s="31"/>
      <c r="AP10" s="31"/>
      <c r="AQ10" s="31"/>
      <c r="AR10" s="31"/>
      <c r="AS10" s="31"/>
      <c r="AU10" s="81">
        <f t="shared" si="7"/>
        <v>6000</v>
      </c>
      <c r="AV10" s="31">
        <f>($P$7*9.81)*('Zx6r Predicted Values'!$M$20/'Zx6r Predicted Values'!$M$21)-('Zx6r Power Map + Gearing'!M70*('Zx6r Predicted Values'!$M$22/'Zx6r Predicted Values'!$M$21))</f>
        <v>-107.82202324895411</v>
      </c>
      <c r="AW10" s="31">
        <f>251*9.81*('Zx6r Predicted Values'!$M$20/'Zx6r Predicted Values'!$M$21)-('Zx6r Power Map + Gearing'!N70*('Zx6r Predicted Values'!$M$22/'Zx6r Predicted Values'!$M$21))</f>
        <v>289.56443248136441</v>
      </c>
      <c r="AX10" s="31">
        <f>251*9.81*('Zx6r Predicted Values'!$M$20/'Zx6r Predicted Values'!$M$21)-('Zx6r Power Map + Gearing'!O70*('Zx6r Predicted Values'!$M$22/'Zx6r Predicted Values'!$M$21))</f>
        <v>467.70318849840351</v>
      </c>
      <c r="AY10" s="31">
        <f>251*9.81*('Zx6r Predicted Values'!$M$20/'Zx6r Predicted Values'!$M$21)-('Zx6r Power Map + Gearing'!P70*('Zx6r Predicted Values'!$M$22/'Zx6r Predicted Values'!$M$21))</f>
        <v>566.95192399361099</v>
      </c>
      <c r="AZ10" s="31">
        <f>251*9.81*('Zx6r Predicted Values'!$M$20/'Zx6r Predicted Values'!$M$21)-('Zx6r Power Map + Gearing'!Q70*('Zx6r Predicted Values'!$M$22/'Zx6r Predicted Values'!$M$21))</f>
        <v>648.15543485332648</v>
      </c>
      <c r="BA10" s="31">
        <f>251*9.81*('Zx6r Predicted Values'!$M$20/'Zx6r Predicted Values'!$M$21)-('Zx6r Power Map + Gearing'!R70*('Zx6r Predicted Values'!$M$22/'Zx6r Predicted Values'!$M$21))</f>
        <v>702.6114381912023</v>
      </c>
      <c r="BC10" s="81">
        <f t="shared" si="8"/>
        <v>6000</v>
      </c>
      <c r="BD10" s="31">
        <f>'Zx6r Power Map + Gearing'!$P$7*9.81*('Zx6r Predicted Values'!$M$21-'Zx6r Predicted Values'!$M$20)/'Zx6r Predicted Values'!$M$21+'Zx6r Power Map + Gearing'!M70*('Zx6r Predicted Values'!$M$22/'Zx6r Predicted Values'!$M$21)</f>
        <v>2570.1320232489543</v>
      </c>
      <c r="BE10" s="31">
        <f>$P$7*9.81*(('Zx6r Predicted Values'!$M$21-'Zx6r Predicted Values'!$M$20)/'Zx6r Predicted Values'!$M$21)+'Zx6r Power Map + Gearing'!N70*('Zx6r Predicted Values'!$M$22/'Zx6r Predicted Values'!$M$21)</f>
        <v>2172.7455675186357</v>
      </c>
      <c r="BF10" s="31">
        <f>$P$7*9.81*(('Zx6r Predicted Values'!$M$21-'Zx6r Predicted Values'!$M$20)/'Zx6r Predicted Values'!$M$21)+'Zx6r Power Map + Gearing'!N71*('Zx6r Predicted Values'!$M$22/'Zx6r Predicted Values'!$M$21)</f>
        <v>2191.8061053226565</v>
      </c>
      <c r="BG10" s="31">
        <f>$P$7*9.81*(('Zx6r Predicted Values'!$M$21-'Zx6r Predicted Values'!$M$20)/'Zx6r Predicted Values'!$M$21)+'Zx6r Power Map + Gearing'!N72*('Zx6r Predicted Values'!$M$22/'Zx6r Predicted Values'!$M$21)</f>
        <v>2229.3825941362979</v>
      </c>
      <c r="BH10" s="31">
        <f>$P$7*9.81*(('Zx6r Predicted Values'!$M$21-'Zx6r Predicted Values'!$M$20)/'Zx6r Predicted Values'!$M$21)+'Zx6r Power Map + Gearing'!N73*('Zx6r Predicted Values'!$M$22/'Zx6r Predicted Values'!$M$21)</f>
        <v>2242.1259251252723</v>
      </c>
      <c r="BI10" s="31">
        <f>$P$7*9.81*(('Zx6r Predicted Values'!$M$21-'Zx6r Predicted Values'!$M$20)/'Zx6r Predicted Values'!$M$21)+'Zx6r Power Map + Gearing'!N74*('Zx6r Predicted Values'!$M$22/'Zx6r Predicted Values'!$M$21)</f>
        <v>2290.4443884584648</v>
      </c>
      <c r="BL10" s="81">
        <f t="shared" si="9"/>
        <v>6000</v>
      </c>
      <c r="BM10" s="31">
        <f t="shared" si="1"/>
        <v>276.79691710946787</v>
      </c>
      <c r="BN10" s="31">
        <f t="shared" si="2"/>
        <v>376.08679195468528</v>
      </c>
      <c r="BO10" s="31">
        <f t="shared" si="3"/>
        <v>457.17403890523764</v>
      </c>
      <c r="BP10" s="31">
        <f t="shared" si="4"/>
        <v>527.62519250908315</v>
      </c>
      <c r="BQ10" s="31">
        <f t="shared" si="5"/>
        <v>612.28606532107483</v>
      </c>
      <c r="BR10" s="31">
        <f t="shared" si="6"/>
        <v>694.02633622727956</v>
      </c>
    </row>
    <row r="11" spans="1:70" x14ac:dyDescent="0.25">
      <c r="A11" s="1" t="s">
        <v>111</v>
      </c>
      <c r="I11" s="1"/>
      <c r="K11" s="1"/>
      <c r="L11" s="1"/>
      <c r="M11" s="1"/>
      <c r="N11" s="1"/>
      <c r="O11" s="106" t="s">
        <v>459</v>
      </c>
      <c r="P11" s="106">
        <v>0.8</v>
      </c>
      <c r="Q11" s="62" t="s">
        <v>503</v>
      </c>
      <c r="R11" s="62" t="s">
        <v>507</v>
      </c>
      <c r="T11" s="17" t="s">
        <v>488</v>
      </c>
      <c r="U11" s="107">
        <f>(43/15)</f>
        <v>2.8666666666666667</v>
      </c>
      <c r="V11" s="17" t="s">
        <v>511</v>
      </c>
      <c r="AN11" s="31"/>
      <c r="AO11" s="31"/>
      <c r="AP11" s="31"/>
      <c r="AQ11" s="31"/>
      <c r="AR11" s="31"/>
      <c r="AS11" s="31"/>
      <c r="AU11" s="81">
        <f t="shared" si="7"/>
        <v>6500</v>
      </c>
      <c r="AV11" s="31">
        <f>($P$7*9.81)*('Zx6r Predicted Values'!$M$20/'Zx6r Predicted Values'!$M$21)-('Zx6r Power Map + Gearing'!M71*('Zx6r Predicted Values'!$M$22/'Zx6r Predicted Values'!$M$21))</f>
        <v>-134.92682129043078</v>
      </c>
      <c r="AW11" s="31">
        <f>251*9.81*('Zx6r Predicted Values'!$M$20/'Zx6r Predicted Values'!$M$21)-('Zx6r Power Map + Gearing'!N71*('Zx6r Predicted Values'!$M$22/'Zx6r Predicted Values'!$M$21))</f>
        <v>270.50389467734317</v>
      </c>
      <c r="AX11" s="31">
        <f>251*9.81*('Zx6r Predicted Values'!$M$20/'Zx6r Predicted Values'!$M$21)-('Zx6r Power Map + Gearing'!O71*('Zx6r Predicted Values'!$M$22/'Zx6r Predicted Values'!$M$21))</f>
        <v>452.24869838703535</v>
      </c>
      <c r="AY11" s="31">
        <f>251*9.81*('Zx6r Predicted Values'!$M$20/'Zx6r Predicted Values'!$M$21)-('Zx6r Power Map + Gearing'!P71*('Zx6r Predicted Values'!$M$22/'Zx6r Predicted Values'!$M$21))</f>
        <v>553.50651759672064</v>
      </c>
      <c r="AZ11" s="31">
        <f>251*9.81*('Zx6r Predicted Values'!$M$20/'Zx6r Predicted Values'!$M$21)-('Zx6r Power Map + Gearing'!Q71*('Zx6r Predicted Values'!$M$22/'Zx6r Predicted Values'!$M$21))</f>
        <v>636.35382422282692</v>
      </c>
      <c r="BA11" s="31">
        <f>251*9.81*('Zx6r Predicted Values'!$M$20/'Zx6r Predicted Values'!$M$21)-('Zx6r Power Map + Gearing'!R71*('Zx6r Predicted Values'!$M$22/'Zx6r Predicted Values'!$M$21))</f>
        <v>691.91217580640898</v>
      </c>
      <c r="BC11" s="81">
        <f t="shared" si="8"/>
        <v>6500</v>
      </c>
      <c r="BD11" s="31">
        <f>'Zx6r Power Map + Gearing'!$P$7*9.81*('Zx6r Predicted Values'!$M$21-'Zx6r Predicted Values'!$M$20)/'Zx6r Predicted Values'!$M$21+'Zx6r Power Map + Gearing'!M71*('Zx6r Predicted Values'!$M$22/'Zx6r Predicted Values'!$M$21)</f>
        <v>2597.2368212904307</v>
      </c>
      <c r="BE11" s="31">
        <f>$P$7*9.81*(('Zx6r Predicted Values'!$M$21-'Zx6r Predicted Values'!$M$20)/'Zx6r Predicted Values'!$M$21)+'Zx6r Power Map + Gearing'!N71*('Zx6r Predicted Values'!$M$22/'Zx6r Predicted Values'!$M$21)</f>
        <v>2191.8061053226565</v>
      </c>
      <c r="BF11" s="31">
        <f>$P$7*9.81*(('Zx6r Predicted Values'!$M$21-'Zx6r Predicted Values'!$M$20)/'Zx6r Predicted Values'!$M$21)+'Zx6r Power Map + Gearing'!N72*('Zx6r Predicted Values'!$M$22/'Zx6r Predicted Values'!$M$21)</f>
        <v>2229.3825941362979</v>
      </c>
      <c r="BG11" s="31">
        <f>$P$7*9.81*(('Zx6r Predicted Values'!$M$21-'Zx6r Predicted Values'!$M$20)/'Zx6r Predicted Values'!$M$21)+'Zx6r Power Map + Gearing'!N73*('Zx6r Predicted Values'!$M$22/'Zx6r Predicted Values'!$M$21)</f>
        <v>2242.1259251252723</v>
      </c>
      <c r="BH11" s="31">
        <f>$P$7*9.81*(('Zx6r Predicted Values'!$M$21-'Zx6r Predicted Values'!$M$20)/'Zx6r Predicted Values'!$M$21)+'Zx6r Power Map + Gearing'!N74*('Zx6r Predicted Values'!$M$22/'Zx6r Predicted Values'!$M$21)</f>
        <v>2290.4443884584648</v>
      </c>
      <c r="BI11" s="31">
        <f>$P$7*9.81*(('Zx6r Predicted Values'!$M$21-'Zx6r Predicted Values'!$M$20)/'Zx6r Predicted Values'!$M$21)+'Zx6r Power Map + Gearing'!N75*('Zx6r Predicted Values'!$M$22/'Zx6r Predicted Values'!$M$21)</f>
        <v>2350.5691731490897</v>
      </c>
      <c r="BL11" s="81">
        <f t="shared" si="9"/>
        <v>6500</v>
      </c>
      <c r="BM11" s="31">
        <f t="shared" si="1"/>
        <v>273.00047610682407</v>
      </c>
      <c r="BN11" s="31">
        <f t="shared" si="2"/>
        <v>370.92320675425088</v>
      </c>
      <c r="BO11" s="31">
        <f t="shared" si="3"/>
        <v>451.77083395467861</v>
      </c>
      <c r="BP11" s="31">
        <f t="shared" si="4"/>
        <v>522.8521050382061</v>
      </c>
      <c r="BQ11" s="31">
        <f t="shared" si="5"/>
        <v>609.55849072806518</v>
      </c>
      <c r="BR11" s="31">
        <f t="shared" si="6"/>
        <v>694.8221979764586</v>
      </c>
    </row>
    <row r="12" spans="1:70" x14ac:dyDescent="0.25">
      <c r="A12" t="s">
        <v>108</v>
      </c>
      <c r="B12" t="s">
        <v>113</v>
      </c>
      <c r="O12" s="106" t="s">
        <v>460</v>
      </c>
      <c r="P12" s="62">
        <v>0.05</v>
      </c>
      <c r="Q12" s="62" t="s">
        <v>503</v>
      </c>
      <c r="R12" s="62" t="s">
        <v>508</v>
      </c>
      <c r="T12" s="17" t="s">
        <v>490</v>
      </c>
      <c r="U12" s="107">
        <f>1.891</f>
        <v>1.891</v>
      </c>
      <c r="V12" s="17" t="s">
        <v>502</v>
      </c>
      <c r="AN12" s="31"/>
      <c r="AO12" s="31"/>
      <c r="AP12" s="31"/>
      <c r="AQ12" s="31"/>
      <c r="AR12" s="31"/>
      <c r="AS12" s="31"/>
      <c r="AU12" s="81">
        <f t="shared" si="7"/>
        <v>7000</v>
      </c>
      <c r="AV12" s="31">
        <f>($P$7*9.81)*('Zx6r Predicted Values'!$M$20/'Zx6r Predicted Values'!$M$21)-('Zx6r Power Map + Gearing'!M72*('Zx6r Predicted Values'!$M$22/'Zx6r Predicted Values'!$M$21))</f>
        <v>-188.36199457219959</v>
      </c>
      <c r="AW12" s="31">
        <f>251*9.81*('Zx6r Predicted Values'!$M$20/'Zx6r Predicted Values'!$M$21)-('Zx6r Power Map + Gearing'!N72*('Zx6r Predicted Values'!$M$22/'Zx6r Predicted Values'!$M$21))</f>
        <v>232.92740586370212</v>
      </c>
      <c r="AX12" s="31">
        <f>251*9.81*('Zx6r Predicted Values'!$M$20/'Zx6r Predicted Values'!$M$21)-('Zx6r Power Map + Gearing'!O72*('Zx6r Predicted Values'!$M$22/'Zx6r Predicted Values'!$M$21))</f>
        <v>421.78127502462337</v>
      </c>
      <c r="AY12" s="31">
        <f>251*9.81*('Zx6r Predicted Values'!$M$20/'Zx6r Predicted Values'!$M$21)-('Zx6r Power Map + Gearing'!P72*('Zx6r Predicted Values'!$M$22/'Zx6r Predicted Values'!$M$21))</f>
        <v>526.99985927142222</v>
      </c>
      <c r="AZ12" s="31">
        <f>251*9.81*('Zx6r Predicted Values'!$M$20/'Zx6r Predicted Values'!$M$21)-('Zx6r Power Map + Gearing'!Q72*('Zx6r Predicted Values'!$M$22/'Zx6r Predicted Values'!$M$21))</f>
        <v>613.08779183698493</v>
      </c>
      <c r="BA12" s="31">
        <f>251*9.81*('Zx6r Predicted Values'!$M$20/'Zx6r Predicted Values'!$M$21)-('Zx6r Power Map + Gearing'!R72*('Zx6r Predicted Values'!$M$22/'Zx6r Predicted Values'!$M$21))</f>
        <v>670.81934424781605</v>
      </c>
      <c r="BC12" s="81">
        <f t="shared" si="8"/>
        <v>7000</v>
      </c>
      <c r="BD12" s="31">
        <f>'Zx6r Power Map + Gearing'!$P$7*9.81*('Zx6r Predicted Values'!$M$21-'Zx6r Predicted Values'!$M$20)/'Zx6r Predicted Values'!$M$21+'Zx6r Power Map + Gearing'!M72*('Zx6r Predicted Values'!$M$22/'Zx6r Predicted Values'!$M$21)</f>
        <v>2650.6719945721998</v>
      </c>
      <c r="BE12" s="31">
        <f>$P$7*9.81*(('Zx6r Predicted Values'!$M$21-'Zx6r Predicted Values'!$M$20)/'Zx6r Predicted Values'!$M$21)+'Zx6r Power Map + Gearing'!N72*('Zx6r Predicted Values'!$M$22/'Zx6r Predicted Values'!$M$21)</f>
        <v>2229.3825941362979</v>
      </c>
      <c r="BF12" s="31">
        <f>$P$7*9.81*(('Zx6r Predicted Values'!$M$21-'Zx6r Predicted Values'!$M$20)/'Zx6r Predicted Values'!$M$21)+'Zx6r Power Map + Gearing'!N73*('Zx6r Predicted Values'!$M$22/'Zx6r Predicted Values'!$M$21)</f>
        <v>2242.1259251252723</v>
      </c>
      <c r="BG12" s="31">
        <f>$P$7*9.81*(('Zx6r Predicted Values'!$M$21-'Zx6r Predicted Values'!$M$20)/'Zx6r Predicted Values'!$M$21)+'Zx6r Power Map + Gearing'!N74*('Zx6r Predicted Values'!$M$22/'Zx6r Predicted Values'!$M$21)</f>
        <v>2290.4443884584648</v>
      </c>
      <c r="BH12" s="31">
        <f>$P$7*9.81*(('Zx6r Predicted Values'!$M$21-'Zx6r Predicted Values'!$M$20)/'Zx6r Predicted Values'!$M$21)+'Zx6r Power Map + Gearing'!N75*('Zx6r Predicted Values'!$M$22/'Zx6r Predicted Values'!$M$21)</f>
        <v>2350.5691731490897</v>
      </c>
      <c r="BI12" s="31">
        <f>$P$7*9.81*(('Zx6r Predicted Values'!$M$21-'Zx6r Predicted Values'!$M$20)/'Zx6r Predicted Values'!$M$21)+'Zx6r Power Map + Gearing'!N76*('Zx6r Predicted Values'!$M$22/'Zx6r Predicted Values'!$M$21)</f>
        <v>2387.4942934439387</v>
      </c>
      <c r="BL12" s="81">
        <f t="shared" si="9"/>
        <v>7000</v>
      </c>
      <c r="BM12" s="31">
        <f t="shared" si="1"/>
        <v>265.70410236150599</v>
      </c>
      <c r="BN12" s="31">
        <f t="shared" si="2"/>
        <v>360.27895873690034</v>
      </c>
      <c r="BO12" s="31">
        <f t="shared" si="3"/>
        <v>439.15783905522426</v>
      </c>
      <c r="BP12" s="31">
        <f t="shared" si="4"/>
        <v>509.21824823873101</v>
      </c>
      <c r="BQ12" s="31">
        <f t="shared" si="5"/>
        <v>595.79395206320783</v>
      </c>
      <c r="BR12" s="31">
        <f t="shared" si="6"/>
        <v>682.30026470299379</v>
      </c>
    </row>
    <row r="13" spans="1:70" x14ac:dyDescent="0.25">
      <c r="O13" s="106" t="s">
        <v>461</v>
      </c>
      <c r="P13" s="62">
        <v>5.0000000000000001E-3</v>
      </c>
      <c r="Q13" s="62" t="s">
        <v>503</v>
      </c>
      <c r="R13" s="62" t="s">
        <v>509</v>
      </c>
      <c r="T13" s="17" t="s">
        <v>493</v>
      </c>
      <c r="U13" s="107">
        <f>U12*U9*U11*U6</f>
        <v>12.432741728708702</v>
      </c>
      <c r="V13" s="17" t="s">
        <v>494</v>
      </c>
      <c r="AN13" s="31"/>
      <c r="AO13" s="31"/>
      <c r="AP13" s="31"/>
      <c r="AQ13" s="31"/>
      <c r="AR13" s="31"/>
      <c r="AS13" s="31"/>
      <c r="AU13" s="81">
        <f t="shared" si="7"/>
        <v>7500</v>
      </c>
      <c r="AV13" s="31">
        <f>($P$7*9.81)*('Zx6r Predicted Values'!$M$20/'Zx6r Predicted Values'!$M$21)-('Zx6r Power Map + Gearing'!M73*('Zx6r Predicted Values'!$M$22/'Zx6r Predicted Values'!$M$21))</f>
        <v>-206.48348811992946</v>
      </c>
      <c r="AW13" s="31">
        <f>251*9.81*('Zx6r Predicted Values'!$M$20/'Zx6r Predicted Values'!$M$21)-('Zx6r Power Map + Gearing'!N73*('Zx6r Predicted Values'!$M$22/'Zx6r Predicted Values'!$M$21))</f>
        <v>220.1840748747278</v>
      </c>
      <c r="AX13" s="31">
        <f>251*9.81*('Zx6r Predicted Values'!$M$20/'Zx6r Predicted Values'!$M$21)-('Zx6r Power Map + Gearing'!O73*('Zx6r Predicted Values'!$M$22/'Zx6r Predicted Values'!$M$21))</f>
        <v>411.44884449302265</v>
      </c>
      <c r="AY13" s="31">
        <f>251*9.81*('Zx6r Predicted Values'!$M$20/'Zx6r Predicted Values'!$M$21)-('Zx6r Power Map + Gearing'!P73*('Zx6r Predicted Values'!$M$22/'Zx6r Predicted Values'!$M$21))</f>
        <v>518.0106447089297</v>
      </c>
      <c r="AZ13" s="31">
        <f>251*9.81*('Zx6r Predicted Values'!$M$20/'Zx6r Predicted Values'!$M$21)-('Zx6r Power Map + Gearing'!Q73*('Zx6r Predicted Values'!$M$22/'Zx6r Predicted Values'!$M$21))</f>
        <v>605.19757215830839</v>
      </c>
      <c r="BA13" s="31">
        <f>251*9.81*('Zx6r Predicted Values'!$M$20/'Zx6r Predicted Values'!$M$21)-('Zx6r Power Map + Gearing'!R73*('Zx6r Predicted Values'!$M$22/'Zx6r Predicted Values'!$M$21))</f>
        <v>663.66612311055405</v>
      </c>
      <c r="BC13" s="81">
        <f t="shared" si="8"/>
        <v>7500</v>
      </c>
      <c r="BD13" s="31">
        <f>'Zx6r Power Map + Gearing'!$P$7*9.81*('Zx6r Predicted Values'!$M$21-'Zx6r Predicted Values'!$M$20)/'Zx6r Predicted Values'!$M$21+'Zx6r Power Map + Gearing'!M73*('Zx6r Predicted Values'!$M$22/'Zx6r Predicted Values'!$M$21)</f>
        <v>2668.7934881199294</v>
      </c>
      <c r="BE13" s="31">
        <f>$P$7*9.81*(('Zx6r Predicted Values'!$M$21-'Zx6r Predicted Values'!$M$20)/'Zx6r Predicted Values'!$M$21)+'Zx6r Power Map + Gearing'!N73*('Zx6r Predicted Values'!$M$22/'Zx6r Predicted Values'!$M$21)</f>
        <v>2242.1259251252723</v>
      </c>
      <c r="BF13" s="31">
        <f>$P$7*9.81*(('Zx6r Predicted Values'!$M$21-'Zx6r Predicted Values'!$M$20)/'Zx6r Predicted Values'!$M$21)+'Zx6r Power Map + Gearing'!N74*('Zx6r Predicted Values'!$M$22/'Zx6r Predicted Values'!$M$21)</f>
        <v>2290.4443884584648</v>
      </c>
      <c r="BG13" s="31">
        <f>$P$7*9.81*(('Zx6r Predicted Values'!$M$21-'Zx6r Predicted Values'!$M$20)/'Zx6r Predicted Values'!$M$21)+'Zx6r Power Map + Gearing'!N75*('Zx6r Predicted Values'!$M$22/'Zx6r Predicted Values'!$M$21)</f>
        <v>2350.5691731490897</v>
      </c>
      <c r="BH13" s="31">
        <f>$P$7*9.81*(('Zx6r Predicted Values'!$M$21-'Zx6r Predicted Values'!$M$20)/'Zx6r Predicted Values'!$M$21)+'Zx6r Power Map + Gearing'!N76*('Zx6r Predicted Values'!$M$22/'Zx6r Predicted Values'!$M$21)</f>
        <v>2387.4942934439387</v>
      </c>
      <c r="BI13" s="31">
        <f>$P$7*9.81*(('Zx6r Predicted Values'!$M$21-'Zx6r Predicted Values'!$M$20)/'Zx6r Predicted Values'!$M$21)+'Zx6r Power Map + Gearing'!N77*('Zx6r Predicted Values'!$M$22/'Zx6r Predicted Values'!$M$21)</f>
        <v>2373.5834448010037</v>
      </c>
      <c r="BL13" s="81">
        <f t="shared" si="9"/>
        <v>7500</v>
      </c>
      <c r="BM13" s="31">
        <f t="shared" si="1"/>
        <v>263.53508078467218</v>
      </c>
      <c r="BN13" s="31">
        <f t="shared" si="2"/>
        <v>357.67857211407977</v>
      </c>
      <c r="BO13" s="31">
        <f t="shared" si="3"/>
        <v>437.15309535516712</v>
      </c>
      <c r="BP13" s="31">
        <f t="shared" si="4"/>
        <v>508.71218251004683</v>
      </c>
      <c r="BQ13" s="31">
        <f t="shared" si="5"/>
        <v>598.68099250960677</v>
      </c>
      <c r="BR13" s="31">
        <f t="shared" si="6"/>
        <v>690.51662423649668</v>
      </c>
    </row>
    <row r="14" spans="1:70" x14ac:dyDescent="0.25">
      <c r="A14" s="24" t="s">
        <v>114</v>
      </c>
      <c r="B14" s="132"/>
      <c r="C14" s="133"/>
      <c r="D14" s="134"/>
      <c r="E14" s="24" t="s">
        <v>177</v>
      </c>
      <c r="O14" s="106" t="s">
        <v>462</v>
      </c>
      <c r="P14" s="62">
        <v>7.0000000000000001E-3</v>
      </c>
      <c r="Q14" s="62" t="s">
        <v>503</v>
      </c>
      <c r="R14" s="62" t="s">
        <v>510</v>
      </c>
      <c r="AN14" s="31"/>
      <c r="AO14" s="31"/>
      <c r="AP14" s="31"/>
      <c r="AQ14" s="31"/>
      <c r="AR14" s="31"/>
      <c r="AS14" s="31"/>
      <c r="AU14" s="81">
        <f t="shared" si="7"/>
        <v>8000</v>
      </c>
      <c r="AV14" s="31">
        <f>($P$7*9.81)*('Zx6r Predicted Values'!$M$20/'Zx6r Predicted Values'!$M$21)-('Zx6r Power Map + Gearing'!M74*('Zx6r Predicted Values'!$M$22/'Zx6r Predicted Values'!$M$21))</f>
        <v>-275.19415115507354</v>
      </c>
      <c r="AW14" s="31">
        <f>251*9.81*('Zx6r Predicted Values'!$M$20/'Zx6r Predicted Values'!$M$21)-('Zx6r Power Map + Gearing'!N74*('Zx6r Predicted Values'!$M$22/'Zx6r Predicted Values'!$M$21))</f>
        <v>171.86561154153515</v>
      </c>
      <c r="AX14" s="31">
        <f>251*9.81*('Zx6r Predicted Values'!$M$20/'Zx6r Predicted Values'!$M$21)-('Zx6r Power Map + Gearing'!O74*('Zx6r Predicted Values'!$M$22/'Zx6r Predicted Values'!$M$21))</f>
        <v>372.27171206070398</v>
      </c>
      <c r="AY14" s="31">
        <f>251*9.81*('Zx6r Predicted Values'!$M$20/'Zx6r Predicted Values'!$M$21)-('Zx6r Power Map + Gearing'!P74*('Zx6r Predicted Values'!$M$22/'Zx6r Predicted Values'!$M$21))</f>
        <v>483.92653949281237</v>
      </c>
      <c r="AZ14" s="31">
        <f>251*9.81*('Zx6r Predicted Values'!$M$20/'Zx6r Predicted Values'!$M$21)-('Zx6r Power Map + Gearing'!Q74*('Zx6r Predicted Values'!$M$22/'Zx6r Predicted Values'!$M$21))</f>
        <v>575.2804892099922</v>
      </c>
      <c r="BA14" s="31">
        <f>251*9.81*('Zx6r Predicted Values'!$M$20/'Zx6r Predicted Values'!$M$21)-('Zx6r Power Map + Gearing'!R74*('Zx6r Predicted Values'!$M$22/'Zx6r Predicted Values'!$M$21))</f>
        <v>636.54349296510259</v>
      </c>
      <c r="BC14" s="81">
        <f t="shared" si="8"/>
        <v>8000</v>
      </c>
      <c r="BD14" s="31">
        <f>'Zx6r Power Map + Gearing'!$P$7*9.81*('Zx6r Predicted Values'!$M$21-'Zx6r Predicted Values'!$M$20)/'Zx6r Predicted Values'!$M$21+'Zx6r Power Map + Gearing'!M74*('Zx6r Predicted Values'!$M$22/'Zx6r Predicted Values'!$M$21)</f>
        <v>2737.5041511550735</v>
      </c>
      <c r="BE14" s="31">
        <f>$P$7*9.81*(('Zx6r Predicted Values'!$M$21-'Zx6r Predicted Values'!$M$20)/'Zx6r Predicted Values'!$M$21)+'Zx6r Power Map + Gearing'!N74*('Zx6r Predicted Values'!$M$22/'Zx6r Predicted Values'!$M$21)</f>
        <v>2290.4443884584648</v>
      </c>
      <c r="BF14" s="31">
        <f>$P$7*9.81*(('Zx6r Predicted Values'!$M$21-'Zx6r Predicted Values'!$M$20)/'Zx6r Predicted Values'!$M$21)+'Zx6r Power Map + Gearing'!N75*('Zx6r Predicted Values'!$M$22/'Zx6r Predicted Values'!$M$21)</f>
        <v>2350.5691731490897</v>
      </c>
      <c r="BG14" s="31">
        <f>$P$7*9.81*(('Zx6r Predicted Values'!$M$21-'Zx6r Predicted Values'!$M$20)/'Zx6r Predicted Values'!$M$21)+'Zx6r Power Map + Gearing'!N76*('Zx6r Predicted Values'!$M$22/'Zx6r Predicted Values'!$M$21)</f>
        <v>2387.4942934439387</v>
      </c>
      <c r="BH14" s="31">
        <f>$P$7*9.81*(('Zx6r Predicted Values'!$M$21-'Zx6r Predicted Values'!$M$20)/'Zx6r Predicted Values'!$M$21)+'Zx6r Power Map + Gearing'!N77*('Zx6r Predicted Values'!$M$22/'Zx6r Predicted Values'!$M$21)</f>
        <v>2373.5834448010037</v>
      </c>
      <c r="BI14" s="31">
        <f>$P$7*9.81*(('Zx6r Predicted Values'!$M$21-'Zx6r Predicted Values'!$M$20)/'Zx6r Predicted Values'!$M$21)+'Zx6r Power Map + Gearing'!N78*('Zx6r Predicted Values'!$M$22/'Zx6r Predicted Values'!$M$21)</f>
        <v>2420.5325589709082</v>
      </c>
      <c r="BL14" s="81">
        <f t="shared" si="9"/>
        <v>8000</v>
      </c>
      <c r="BM14" s="31">
        <f t="shared" si="1"/>
        <v>255.06196714153432</v>
      </c>
      <c r="BN14" s="31">
        <f t="shared" si="2"/>
        <v>345.14277377966772</v>
      </c>
      <c r="BO14" s="31">
        <f t="shared" si="3"/>
        <v>421.92168256793059</v>
      </c>
      <c r="BP14" s="31">
        <f t="shared" si="4"/>
        <v>491.70209042209353</v>
      </c>
      <c r="BQ14" s="31">
        <f t="shared" si="5"/>
        <v>580.49257411263363</v>
      </c>
      <c r="BR14" s="31">
        <f t="shared" si="6"/>
        <v>672.49218521251112</v>
      </c>
    </row>
    <row r="15" spans="1:70" x14ac:dyDescent="0.25">
      <c r="A15" s="22" t="s">
        <v>115</v>
      </c>
      <c r="B15" s="23">
        <v>2.923</v>
      </c>
      <c r="C15" s="22">
        <v>38</v>
      </c>
      <c r="D15" s="22">
        <v>13</v>
      </c>
      <c r="E15" s="23">
        <f>13/38</f>
        <v>0.34210526315789475</v>
      </c>
      <c r="O15" s="106" t="s">
        <v>463</v>
      </c>
      <c r="P15" s="62">
        <f>U11</f>
        <v>2.8666666666666667</v>
      </c>
      <c r="Q15" s="62"/>
      <c r="R15" s="62" t="s">
        <v>488</v>
      </c>
      <c r="T15" s="17" t="s">
        <v>517</v>
      </c>
      <c r="U15" s="17">
        <v>95</v>
      </c>
      <c r="V15" s="17" t="s">
        <v>392</v>
      </c>
      <c r="W15" s="111">
        <f>U15/(U15+U16)</f>
        <v>0.49479166666666669</v>
      </c>
      <c r="X15" s="17" t="s">
        <v>518</v>
      </c>
      <c r="AN15" s="31"/>
      <c r="AO15" s="31"/>
      <c r="AP15" s="31"/>
      <c r="AQ15" s="31"/>
      <c r="AR15" s="31"/>
      <c r="AS15" s="31"/>
      <c r="AU15" s="81">
        <f t="shared" si="7"/>
        <v>8500</v>
      </c>
      <c r="AV15" s="31">
        <f>($P$7*9.81)*('Zx6r Predicted Values'!$M$20/'Zx6r Predicted Values'!$M$21)-('Zx6r Power Map + Gearing'!M75*('Zx6r Predicted Values'!$M$22/'Zx6r Predicted Values'!$M$21))</f>
        <v>-360.69384497708438</v>
      </c>
      <c r="AW15" s="31">
        <f>251*9.81*('Zx6r Predicted Values'!$M$20/'Zx6r Predicted Values'!$M$21)-('Zx6r Power Map + Gearing'!N75*('Zx6r Predicted Values'!$M$22/'Zx6r Predicted Values'!$M$21))</f>
        <v>111.74082685091003</v>
      </c>
      <c r="AX15" s="31">
        <f>251*9.81*('Zx6r Predicted Values'!$M$20/'Zx6r Predicted Values'!$M$21)-('Zx6r Power Map + Gearing'!O75*('Zx6r Predicted Values'!$M$22/'Zx6r Predicted Values'!$M$21))</f>
        <v>323.52188663587265</v>
      </c>
      <c r="AY15" s="31">
        <f>251*9.81*('Zx6r Predicted Values'!$M$20/'Zx6r Predicted Values'!$M$21)-('Zx6r Power Map + Gearing'!P75*('Zx6r Predicted Values'!$M$22/'Zx6r Predicted Values'!$M$21))</f>
        <v>441.51419137320954</v>
      </c>
      <c r="AZ15" s="31">
        <f>251*9.81*('Zx6r Predicted Values'!$M$20/'Zx6r Predicted Values'!$M$21)-('Zx6r Power Map + Gearing'!Q75*('Zx6r Predicted Values'!$M$22/'Zx6r Predicted Values'!$M$21))</f>
        <v>538.05334979466647</v>
      </c>
      <c r="BA15" s="31">
        <f>251*9.81*('Zx6r Predicted Values'!$M$20/'Zx6r Predicted Values'!$M$21)-('Zx6r Power Map + Gearing'!R75*('Zx6r Predicted Values'!$M$22/'Zx6r Predicted Values'!$M$21))</f>
        <v>602.79361382483501</v>
      </c>
      <c r="BC15" s="81">
        <f t="shared" si="8"/>
        <v>8500</v>
      </c>
      <c r="BD15" s="31">
        <f>'Zx6r Power Map + Gearing'!$P$7*9.81*('Zx6r Predicted Values'!$M$21-'Zx6r Predicted Values'!$M$20)/'Zx6r Predicted Values'!$M$21+'Zx6r Power Map + Gearing'!M75*('Zx6r Predicted Values'!$M$22/'Zx6r Predicted Values'!$M$21)</f>
        <v>2823.0038449770846</v>
      </c>
      <c r="BE15" s="31">
        <f>$P$7*9.81*(('Zx6r Predicted Values'!$M$21-'Zx6r Predicted Values'!$M$20)/'Zx6r Predicted Values'!$M$21)+'Zx6r Power Map + Gearing'!N75*('Zx6r Predicted Values'!$M$22/'Zx6r Predicted Values'!$M$21)</f>
        <v>2350.5691731490897</v>
      </c>
      <c r="BF15" s="31">
        <f>$P$7*9.81*(('Zx6r Predicted Values'!$M$21-'Zx6r Predicted Values'!$M$20)/'Zx6r Predicted Values'!$M$21)+'Zx6r Power Map + Gearing'!N76*('Zx6r Predicted Values'!$M$22/'Zx6r Predicted Values'!$M$21)</f>
        <v>2387.4942934439387</v>
      </c>
      <c r="BG15" s="31">
        <f>$P$7*9.81*(('Zx6r Predicted Values'!$M$21-'Zx6r Predicted Values'!$M$20)/'Zx6r Predicted Values'!$M$21)+'Zx6r Power Map + Gearing'!N77*('Zx6r Predicted Values'!$M$22/'Zx6r Predicted Values'!$M$21)</f>
        <v>2373.5834448010037</v>
      </c>
      <c r="BH15" s="31">
        <f>$P$7*9.81*(('Zx6r Predicted Values'!$M$21-'Zx6r Predicted Values'!$M$20)/'Zx6r Predicted Values'!$M$21)+'Zx6r Power Map + Gearing'!N78*('Zx6r Predicted Values'!$M$22/'Zx6r Predicted Values'!$M$21)</f>
        <v>2420.5325589709082</v>
      </c>
      <c r="BI15" s="31">
        <f>$P$7*9.81*(('Zx6r Predicted Values'!$M$21-'Zx6r Predicted Values'!$M$20)/'Zx6r Predicted Values'!$M$21)+'Zx6r Power Map + Gearing'!N79*('Zx6r Predicted Values'!$M$22/'Zx6r Predicted Values'!$M$21)</f>
        <v>2463.010328934155</v>
      </c>
      <c r="BL15" s="81">
        <f t="shared" si="9"/>
        <v>8500</v>
      </c>
      <c r="BM15" s="31">
        <f t="shared" si="1"/>
        <v>245.47789107582253</v>
      </c>
      <c r="BN15" s="31">
        <f t="shared" si="2"/>
        <v>330.81661255901582</v>
      </c>
      <c r="BO15" s="31">
        <f t="shared" si="3"/>
        <v>404.17676657856862</v>
      </c>
      <c r="BP15" s="31">
        <f t="shared" si="4"/>
        <v>471.37469232789658</v>
      </c>
      <c r="BQ15" s="31">
        <f t="shared" si="5"/>
        <v>557.74986183896203</v>
      </c>
      <c r="BR15" s="31">
        <f t="shared" si="6"/>
        <v>648.39412860342611</v>
      </c>
    </row>
    <row r="16" spans="1:70" x14ac:dyDescent="0.25">
      <c r="A16" s="22" t="s">
        <v>116</v>
      </c>
      <c r="B16" s="23">
        <v>2.0550000000000002</v>
      </c>
      <c r="C16" s="22">
        <v>37</v>
      </c>
      <c r="D16" s="22">
        <v>18</v>
      </c>
      <c r="E16" s="23">
        <f>18/37</f>
        <v>0.48648648648648651</v>
      </c>
      <c r="O16" s="106" t="s">
        <v>464</v>
      </c>
      <c r="P16" s="62">
        <f>U9</f>
        <v>0.72222222222222221</v>
      </c>
      <c r="Q16" s="62"/>
      <c r="R16" s="62" t="s">
        <v>486</v>
      </c>
      <c r="T16" s="17" t="s">
        <v>516</v>
      </c>
      <c r="U16" s="17">
        <v>97</v>
      </c>
      <c r="V16" s="17" t="s">
        <v>392</v>
      </c>
      <c r="W16" s="35">
        <f>U16/(U15+U16)</f>
        <v>0.50520833333333337</v>
      </c>
      <c r="X16" s="17" t="s">
        <v>518</v>
      </c>
      <c r="AN16" s="31"/>
      <c r="AO16" s="31"/>
      <c r="AP16" s="31"/>
      <c r="AQ16" s="31"/>
      <c r="AR16" s="31"/>
      <c r="AS16" s="31"/>
      <c r="AU16" s="81">
        <f t="shared" si="7"/>
        <v>9000</v>
      </c>
      <c r="AV16" s="31">
        <f>($P$7*9.81)*('Zx6r Predicted Values'!$M$20/'Zx6r Predicted Values'!$M$21)-('Zx6r Power Map + Gearing'!M76*('Zx6r Predicted Values'!$M$22/'Zx6r Predicted Values'!$M$21))</f>
        <v>-413.2027478495927</v>
      </c>
      <c r="AW16" s="31">
        <f>251*9.81*('Zx6r Predicted Values'!$M$20/'Zx6r Predicted Values'!$M$21)-('Zx6r Power Map + Gearing'!N76*('Zx6r Predicted Values'!$M$22/'Zx6r Predicted Values'!$M$21))</f>
        <v>74.815706556061514</v>
      </c>
      <c r="AX16" s="31">
        <f>251*9.81*('Zx6r Predicted Values'!$M$20/'Zx6r Predicted Values'!$M$21)-('Zx6r Power Map + Gearing'!O76*('Zx6r Predicted Values'!$M$22/'Zx6r Predicted Values'!$M$21))</f>
        <v>293.58259991031991</v>
      </c>
      <c r="AY16" s="31">
        <f>251*9.81*('Zx6r Predicted Values'!$M$20/'Zx6r Predicted Values'!$M$21)-('Zx6r Power Map + Gearing'!P76*('Zx6r Predicted Values'!$M$22/'Zx6r Predicted Values'!$M$21))</f>
        <v>415.46701192197838</v>
      </c>
      <c r="AZ16" s="31">
        <f>251*9.81*('Zx6r Predicted Values'!$M$20/'Zx6r Predicted Values'!$M$21)-('Zx6r Power Map + Gearing'!Q76*('Zx6r Predicted Values'!$M$22/'Zx6r Predicted Values'!$M$21))</f>
        <v>515.19062174969872</v>
      </c>
      <c r="BA16" s="31">
        <f>251*9.81*('Zx6r Predicted Values'!$M$20/'Zx6r Predicted Values'!$M$21)-('Zx6r Power Map + Gearing'!R76*('Zx6r Predicted Values'!$M$22/'Zx6r Predicted Values'!$M$21))</f>
        <v>582.06641532252934</v>
      </c>
      <c r="BC16" s="81">
        <f t="shared" si="8"/>
        <v>9000</v>
      </c>
      <c r="BD16" s="31">
        <f>'Zx6r Power Map + Gearing'!$P$7*9.81*('Zx6r Predicted Values'!$M$21-'Zx6r Predicted Values'!$M$20)/'Zx6r Predicted Values'!$M$21+'Zx6r Power Map + Gearing'!M76*('Zx6r Predicted Values'!$M$22/'Zx6r Predicted Values'!$M$21)</f>
        <v>2875.5127478495924</v>
      </c>
      <c r="BE16" s="31">
        <f>$P$7*9.81*(('Zx6r Predicted Values'!$M$21-'Zx6r Predicted Values'!$M$20)/'Zx6r Predicted Values'!$M$21)+'Zx6r Power Map + Gearing'!N76*('Zx6r Predicted Values'!$M$22/'Zx6r Predicted Values'!$M$21)</f>
        <v>2387.4942934439387</v>
      </c>
      <c r="BF16" s="31">
        <f>$P$7*9.81*(('Zx6r Predicted Values'!$M$21-'Zx6r Predicted Values'!$M$20)/'Zx6r Predicted Values'!$M$21)+'Zx6r Power Map + Gearing'!N77*('Zx6r Predicted Values'!$M$22/'Zx6r Predicted Values'!$M$21)</f>
        <v>2373.5834448010037</v>
      </c>
      <c r="BG16" s="31">
        <f>$P$7*9.81*(('Zx6r Predicted Values'!$M$21-'Zx6r Predicted Values'!$M$20)/'Zx6r Predicted Values'!$M$21)+'Zx6r Power Map + Gearing'!N78*('Zx6r Predicted Values'!$M$22/'Zx6r Predicted Values'!$M$21)</f>
        <v>2420.5325589709082</v>
      </c>
      <c r="BH16" s="31">
        <f>$P$7*9.81*(('Zx6r Predicted Values'!$M$21-'Zx6r Predicted Values'!$M$20)/'Zx6r Predicted Values'!$M$21)+'Zx6r Power Map + Gearing'!N79*('Zx6r Predicted Values'!$M$22/'Zx6r Predicted Values'!$M$21)</f>
        <v>2463.010328934155</v>
      </c>
      <c r="BI16" s="31">
        <f>$P$7*9.81*(('Zx6r Predicted Values'!$M$21-'Zx6r Predicted Values'!$M$20)/'Zx6r Predicted Values'!$M$21)+'Zx6r Power Map + Gearing'!N80*('Zx6r Predicted Values'!$M$22/'Zx6r Predicted Values'!$M$21)</f>
        <v>2501.6264834461972</v>
      </c>
      <c r="BL16" s="81">
        <f t="shared" si="9"/>
        <v>9000</v>
      </c>
      <c r="BM16" s="31">
        <f t="shared" si="1"/>
        <v>240.18483113631527</v>
      </c>
      <c r="BN16" s="31">
        <f t="shared" si="2"/>
        <v>323.22593910939844</v>
      </c>
      <c r="BO16" s="31">
        <f t="shared" si="3"/>
        <v>395.36264320033649</v>
      </c>
      <c r="BP16" s="31">
        <f t="shared" si="4"/>
        <v>462.17759316966044</v>
      </c>
      <c r="BQ16" s="31">
        <f t="shared" si="5"/>
        <v>549.29477015756993</v>
      </c>
      <c r="BR16" s="31">
        <f t="shared" si="6"/>
        <v>642.37558880342385</v>
      </c>
    </row>
    <row r="17" spans="1:78" x14ac:dyDescent="0.25">
      <c r="A17" s="22" t="s">
        <v>117</v>
      </c>
      <c r="B17" s="23">
        <v>1.6659999999999999</v>
      </c>
      <c r="C17" s="22">
        <v>35</v>
      </c>
      <c r="D17" s="22">
        <v>21</v>
      </c>
      <c r="E17" s="23">
        <f>D17/C17</f>
        <v>0.6</v>
      </c>
      <c r="O17" s="106" t="s">
        <v>465</v>
      </c>
      <c r="P17" s="62">
        <f>U12</f>
        <v>1.891</v>
      </c>
      <c r="Q17" s="62"/>
      <c r="R17" s="62" t="s">
        <v>490</v>
      </c>
      <c r="AN17" s="31"/>
      <c r="AO17" s="31"/>
      <c r="AP17" s="31"/>
      <c r="AQ17" s="31"/>
      <c r="AR17" s="31"/>
      <c r="AS17" s="31"/>
      <c r="AU17" s="81">
        <f t="shared" si="7"/>
        <v>9500</v>
      </c>
      <c r="AV17" s="31">
        <f>($P$7*9.81)*('Zx6r Predicted Values'!$M$20/'Zx6r Predicted Values'!$M$21)-('Zx6r Power Map + Gearing'!M77*('Zx6r Predicted Values'!$M$22/'Zx6r Predicted Values'!$M$21))</f>
        <v>-393.42100050704107</v>
      </c>
      <c r="AW17" s="31">
        <f>251*9.81*('Zx6r Predicted Values'!$M$20/'Zx6r Predicted Values'!$M$21)-('Zx6r Power Map + Gearing'!N77*('Zx6r Predicted Values'!$M$22/'Zx6r Predicted Values'!$M$21))</f>
        <v>88.726555198996266</v>
      </c>
      <c r="AX17" s="31">
        <f>251*9.81*('Zx6r Predicted Values'!$M$20/'Zx6r Predicted Values'!$M$21)-('Zx6r Power Map + Gearing'!O77*('Zx6r Predicted Values'!$M$22/'Zx6r Predicted Values'!$M$21))</f>
        <v>304.86166637756423</v>
      </c>
      <c r="AY17" s="31">
        <f>251*9.81*('Zx6r Predicted Values'!$M$20/'Zx6r Predicted Values'!$M$21)-('Zx6r Power Map + Gearing'!P77*('Zx6r Predicted Values'!$M$22/'Zx6r Predicted Values'!$M$21))</f>
        <v>425.27979974848108</v>
      </c>
      <c r="AZ17" s="31">
        <f>251*9.81*('Zx6r Predicted Values'!$M$20/'Zx6r Predicted Values'!$M$21)-('Zx6r Power Map + Gearing'!Q77*('Zx6r Predicted Values'!$M$22/'Zx6r Predicted Values'!$M$21))</f>
        <v>523.80372705195816</v>
      </c>
      <c r="BA17" s="31">
        <f>251*9.81*('Zx6r Predicted Values'!$M$20/'Zx6r Predicted Values'!$M$21)-('Zx6r Power Map + Gearing'!R77*('Zx6r Predicted Values'!$M$22/'Zx6r Predicted Values'!$M$21))</f>
        <v>589.87499979985216</v>
      </c>
      <c r="BC17" s="81">
        <f t="shared" si="8"/>
        <v>9500</v>
      </c>
      <c r="BD17" s="31">
        <f>'Zx6r Power Map + Gearing'!$P$7*9.81*('Zx6r Predicted Values'!$M$21-'Zx6r Predicted Values'!$M$20)/'Zx6r Predicted Values'!$M$21+'Zx6r Power Map + Gearing'!M77*('Zx6r Predicted Values'!$M$22/'Zx6r Predicted Values'!$M$21)</f>
        <v>2855.7310005070412</v>
      </c>
      <c r="BE17" s="31">
        <f>$P$7*9.81*(('Zx6r Predicted Values'!$M$21-'Zx6r Predicted Values'!$M$20)/'Zx6r Predicted Values'!$M$21)+'Zx6r Power Map + Gearing'!N77*('Zx6r Predicted Values'!$M$22/'Zx6r Predicted Values'!$M$21)</f>
        <v>2373.5834448010037</v>
      </c>
      <c r="BF17" s="31">
        <f>$P$7*9.81*(('Zx6r Predicted Values'!$M$21-'Zx6r Predicted Values'!$M$20)/'Zx6r Predicted Values'!$M$21)+'Zx6r Power Map + Gearing'!N78*('Zx6r Predicted Values'!$M$22/'Zx6r Predicted Values'!$M$21)</f>
        <v>2420.5325589709082</v>
      </c>
      <c r="BG17" s="31">
        <f>$P$7*9.81*(('Zx6r Predicted Values'!$M$21-'Zx6r Predicted Values'!$M$20)/'Zx6r Predicted Values'!$M$21)+'Zx6r Power Map + Gearing'!N79*('Zx6r Predicted Values'!$M$22/'Zx6r Predicted Values'!$M$21)</f>
        <v>2463.010328934155</v>
      </c>
      <c r="BH17" s="31">
        <f>$P$7*9.81*(('Zx6r Predicted Values'!$M$21-'Zx6r Predicted Values'!$M$20)/'Zx6r Predicted Values'!$M$21)+'Zx6r Power Map + Gearing'!N80*('Zx6r Predicted Values'!$M$22/'Zx6r Predicted Values'!$M$21)</f>
        <v>2501.6264834461972</v>
      </c>
      <c r="BI17" s="31">
        <f>$P$7*9.81*(('Zx6r Predicted Values'!$M$21-'Zx6r Predicted Values'!$M$20)/'Zx6r Predicted Values'!$M$21)+'Zx6r Power Map + Gearing'!N81*('Zx6r Predicted Values'!$M$22/'Zx6r Predicted Values'!$M$21)</f>
        <v>2485.1726436975882</v>
      </c>
      <c r="BL17" s="81">
        <f t="shared" si="9"/>
        <v>9500</v>
      </c>
      <c r="BM17" s="31">
        <f t="shared" si="1"/>
        <v>242.51027239105505</v>
      </c>
      <c r="BN17" s="31">
        <f t="shared" si="2"/>
        <v>327.72180065849523</v>
      </c>
      <c r="BO17" s="31">
        <f t="shared" si="3"/>
        <v>402.91851236952374</v>
      </c>
      <c r="BP17" s="31">
        <f t="shared" si="4"/>
        <v>473.90674305358658</v>
      </c>
      <c r="BQ17" s="31">
        <f t="shared" si="5"/>
        <v>568.75851987512033</v>
      </c>
      <c r="BR17" s="31">
        <f t="shared" si="6"/>
        <v>673.30224708047012</v>
      </c>
    </row>
    <row r="18" spans="1:78" x14ac:dyDescent="0.25">
      <c r="A18" s="22" t="s">
        <v>118</v>
      </c>
      <c r="B18" s="23">
        <v>1.45</v>
      </c>
      <c r="C18" s="22">
        <v>29</v>
      </c>
      <c r="D18" s="22">
        <v>20</v>
      </c>
      <c r="E18" s="23">
        <f>D18/C18</f>
        <v>0.68965517241379315</v>
      </c>
      <c r="O18" s="2" t="s">
        <v>446</v>
      </c>
      <c r="P18" s="2" t="s">
        <v>453</v>
      </c>
      <c r="Q18">
        <f>W20+T20</f>
        <v>587.79999999999995</v>
      </c>
      <c r="R18" t="s">
        <v>449</v>
      </c>
      <c r="S18" s="2">
        <f>Q18/1000</f>
        <v>0.58779999999999999</v>
      </c>
      <c r="T18" t="s">
        <v>442</v>
      </c>
      <c r="W18" s="38"/>
      <c r="X18" t="s">
        <v>454</v>
      </c>
      <c r="Y18">
        <f>S18/2</f>
        <v>0.29389999999999999</v>
      </c>
      <c r="Z18" t="s">
        <v>442</v>
      </c>
      <c r="AN18" s="31"/>
      <c r="AO18" s="31"/>
      <c r="AP18" s="31"/>
      <c r="AQ18" s="31"/>
      <c r="AR18" s="31"/>
      <c r="AS18" s="31"/>
      <c r="AU18" s="81">
        <f t="shared" si="7"/>
        <v>10000</v>
      </c>
      <c r="AV18" s="31">
        <f>($P$7*9.81)*('Zx6r Predicted Values'!$M$20/'Zx6r Predicted Values'!$M$21)-('Zx6r Power Map + Gearing'!M78*('Zx6r Predicted Values'!$M$22/'Zx6r Predicted Values'!$M$21))</f>
        <v>-460.18439778815195</v>
      </c>
      <c r="AW18" s="31">
        <f>251*9.81*('Zx6r Predicted Values'!$M$20/'Zx6r Predicted Values'!$M$21)-('Zx6r Power Map + Gearing'!N78*('Zx6r Predicted Values'!$M$22/'Zx6r Predicted Values'!$M$21))</f>
        <v>41.777441029091733</v>
      </c>
      <c r="AX18" s="31">
        <f>251*9.81*('Zx6r Predicted Values'!$M$20/'Zx6r Predicted Values'!$M$21)-('Zx6r Power Map + Gearing'!O78*('Zx6r Predicted Values'!$M$22/'Zx6r Predicted Values'!$M$21))</f>
        <v>266.79481705061482</v>
      </c>
      <c r="AY18" s="31">
        <f>251*9.81*('Zx6r Predicted Values'!$M$20/'Zx6r Predicted Values'!$M$21)-('Zx6r Power Map + Gearing'!P78*('Zx6r Predicted Values'!$M$22/'Zx6r Predicted Values'!$M$21))</f>
        <v>392.16164083403476</v>
      </c>
      <c r="AZ18" s="31">
        <f>251*9.81*('Zx6r Predicted Values'!$M$20/'Zx6r Predicted Values'!$M$21)-('Zx6r Power Map + Gearing'!Q78*('Zx6r Predicted Values'!$M$22/'Zx6r Predicted Values'!$M$21))</f>
        <v>494.73449665683324</v>
      </c>
      <c r="BA18" s="31">
        <f>251*9.81*('Zx6r Predicted Values'!$M$20/'Zx6r Predicted Values'!$M$21)-('Zx6r Power Map + Gearing'!R78*('Zx6r Predicted Values'!$M$22/'Zx6r Predicted Values'!$M$21))</f>
        <v>563.52102718888727</v>
      </c>
      <c r="BC18" s="81">
        <f t="shared" si="8"/>
        <v>10000</v>
      </c>
      <c r="BD18" s="31">
        <f>'Zx6r Power Map + Gearing'!$P$7*9.81*('Zx6r Predicted Values'!$M$21-'Zx6r Predicted Values'!$M$20)/'Zx6r Predicted Values'!$M$21+'Zx6r Power Map + Gearing'!M78*('Zx6r Predicted Values'!$M$22/'Zx6r Predicted Values'!$M$21)</f>
        <v>2922.4943977881521</v>
      </c>
      <c r="BE18" s="31">
        <f>$P$7*9.81*(('Zx6r Predicted Values'!$M$21-'Zx6r Predicted Values'!$M$20)/'Zx6r Predicted Values'!$M$21)+'Zx6r Power Map + Gearing'!N78*('Zx6r Predicted Values'!$M$22/'Zx6r Predicted Values'!$M$21)</f>
        <v>2420.5325589709082</v>
      </c>
      <c r="BF18" s="31">
        <f>$P$7*9.81*(('Zx6r Predicted Values'!$M$21-'Zx6r Predicted Values'!$M$20)/'Zx6r Predicted Values'!$M$21)+'Zx6r Power Map + Gearing'!N79*('Zx6r Predicted Values'!$M$22/'Zx6r Predicted Values'!$M$21)</f>
        <v>2463.010328934155</v>
      </c>
      <c r="BG18" s="31">
        <f>$P$7*9.81*(('Zx6r Predicted Values'!$M$21-'Zx6r Predicted Values'!$M$20)/'Zx6r Predicted Values'!$M$21)+'Zx6r Power Map + Gearing'!N80*('Zx6r Predicted Values'!$M$22/'Zx6r Predicted Values'!$M$21)</f>
        <v>2501.6264834461972</v>
      </c>
      <c r="BH18" s="31">
        <f>$P$7*9.81*(('Zx6r Predicted Values'!$M$21-'Zx6r Predicted Values'!$M$20)/'Zx6r Predicted Values'!$M$21)+'Zx6r Power Map + Gearing'!N81*('Zx6r Predicted Values'!$M$22/'Zx6r Predicted Values'!$M$21)</f>
        <v>2485.1726436975882</v>
      </c>
      <c r="BI18" s="31">
        <f>$P$7*9.81*(('Zx6r Predicted Values'!$M$21-'Zx6r Predicted Values'!$M$20)/'Zx6r Predicted Values'!$M$21)+'Zx6r Power Map + Gearing'!N82*('Zx6r Predicted Values'!$M$22/'Zx6r Predicted Values'!$M$21)</f>
        <v>2470.0899572613625</v>
      </c>
      <c r="BL18" s="81">
        <f t="shared" si="9"/>
        <v>10000</v>
      </c>
      <c r="BM18" s="31">
        <f t="shared" si="1"/>
        <v>236.02328251297297</v>
      </c>
      <c r="BN18" s="31">
        <f t="shared" si="2"/>
        <v>318.19964851676212</v>
      </c>
      <c r="BO18" s="31">
        <f t="shared" si="3"/>
        <v>391.43095810914457</v>
      </c>
      <c r="BP18" s="31">
        <f t="shared" si="4"/>
        <v>461.26469325774519</v>
      </c>
      <c r="BQ18" s="31">
        <f t="shared" si="5"/>
        <v>555.81186987325123</v>
      </c>
      <c r="BR18" s="31">
        <f t="shared" si="6"/>
        <v>661.80715692405693</v>
      </c>
    </row>
    <row r="19" spans="1:78" x14ac:dyDescent="0.25">
      <c r="A19" s="22" t="s">
        <v>119</v>
      </c>
      <c r="B19" s="23">
        <v>1.272</v>
      </c>
      <c r="C19" s="22">
        <v>28</v>
      </c>
      <c r="D19" s="22">
        <v>22</v>
      </c>
      <c r="E19" s="23">
        <f>D19/C19</f>
        <v>0.7857142857142857</v>
      </c>
      <c r="O19" s="2" t="s">
        <v>445</v>
      </c>
      <c r="P19" s="2" t="s">
        <v>453</v>
      </c>
      <c r="Q19">
        <f>W20+T21</f>
        <v>629.80000000000007</v>
      </c>
      <c r="R19" t="s">
        <v>449</v>
      </c>
      <c r="S19" s="2">
        <f>Q19/1000</f>
        <v>0.62980000000000003</v>
      </c>
      <c r="T19" t="s">
        <v>442</v>
      </c>
      <c r="W19" s="38"/>
      <c r="X19" t="s">
        <v>455</v>
      </c>
      <c r="Y19">
        <f>S19/2</f>
        <v>0.31490000000000001</v>
      </c>
      <c r="Z19" t="s">
        <v>442</v>
      </c>
      <c r="AN19" s="31"/>
      <c r="AO19" s="31"/>
      <c r="AP19" s="31"/>
      <c r="AQ19" s="31"/>
      <c r="AR19" s="31"/>
      <c r="AS19" s="31"/>
      <c r="AU19" s="81">
        <f t="shared" si="7"/>
        <v>10500</v>
      </c>
      <c r="AV19" s="31">
        <f>($P$7*9.81)*('Zx6r Predicted Values'!$M$20/'Zx6r Predicted Values'!$M$21)-('Zx6r Power Map + Gearing'!M79*('Zx6r Predicted Values'!$M$22/'Zx6r Predicted Values'!$M$21))</f>
        <v>-520.58937628058629</v>
      </c>
      <c r="AW19" s="31">
        <f>251*9.81*('Zx6r Predicted Values'!$M$20/'Zx6r Predicted Values'!$M$21)-('Zx6r Power Map + Gearing'!N79*('Zx6r Predicted Values'!$M$22/'Zx6r Predicted Values'!$M$21))</f>
        <v>-0.70032893415486797</v>
      </c>
      <c r="AX19" s="31">
        <f>251*9.81*('Zx6r Predicted Values'!$M$20/'Zx6r Predicted Values'!$M$21)-('Zx6r Power Map + Gearing'!O79*('Zx6r Predicted Values'!$M$22/'Zx6r Predicted Values'!$M$21))</f>
        <v>232.35338194527969</v>
      </c>
      <c r="AY19" s="31">
        <f>251*9.81*('Zx6r Predicted Values'!$M$20/'Zx6r Predicted Values'!$M$21)-('Zx6r Power Map + Gearing'!P79*('Zx6r Predicted Values'!$M$22/'Zx6r Predicted Values'!$M$21))</f>
        <v>362.19759229239344</v>
      </c>
      <c r="AZ19" s="31">
        <f>251*9.81*('Zx6r Predicted Values'!$M$20/'Zx6r Predicted Values'!$M$21)-('Zx6r Power Map + Gearing'!Q79*('Zx6r Predicted Values'!$M$22/'Zx6r Predicted Values'!$M$21))</f>
        <v>468.43376439457722</v>
      </c>
      <c r="BA19" s="31">
        <f>251*9.81*('Zx6r Predicted Values'!$M$20/'Zx6r Predicted Values'!$M$21)-('Zx6r Power Map + Gearing'!R79*('Zx6r Predicted Values'!$M$22/'Zx6r Predicted Values'!$M$21))</f>
        <v>539.67695673134756</v>
      </c>
      <c r="BC19" s="81">
        <f t="shared" si="8"/>
        <v>10500</v>
      </c>
      <c r="BD19" s="31">
        <f>'Zx6r Power Map + Gearing'!$P$7*9.81*('Zx6r Predicted Values'!$M$21-'Zx6r Predicted Values'!$M$20)/'Zx6r Predicted Values'!$M$21+'Zx6r Power Map + Gearing'!M79*('Zx6r Predicted Values'!$M$22/'Zx6r Predicted Values'!$M$21)</f>
        <v>2982.8993762805862</v>
      </c>
      <c r="BE19" s="31">
        <f>$P$7*9.81*(('Zx6r Predicted Values'!$M$21-'Zx6r Predicted Values'!$M$20)/'Zx6r Predicted Values'!$M$21)+'Zx6r Power Map + Gearing'!N79*('Zx6r Predicted Values'!$M$22/'Zx6r Predicted Values'!$M$21)</f>
        <v>2463.010328934155</v>
      </c>
      <c r="BF19" s="31">
        <f>$P$7*9.81*(('Zx6r Predicted Values'!$M$21-'Zx6r Predicted Values'!$M$20)/'Zx6r Predicted Values'!$M$21)+'Zx6r Power Map + Gearing'!N80*('Zx6r Predicted Values'!$M$22/'Zx6r Predicted Values'!$M$21)</f>
        <v>2501.6264834461972</v>
      </c>
      <c r="BG19" s="31">
        <f>$P$7*9.81*(('Zx6r Predicted Values'!$M$21-'Zx6r Predicted Values'!$M$20)/'Zx6r Predicted Values'!$M$21)+'Zx6r Power Map + Gearing'!N81*('Zx6r Predicted Values'!$M$22/'Zx6r Predicted Values'!$M$21)</f>
        <v>2485.1726436975882</v>
      </c>
      <c r="BH19" s="31">
        <f>$P$7*9.81*(('Zx6r Predicted Values'!$M$21-'Zx6r Predicted Values'!$M$20)/'Zx6r Predicted Values'!$M$21)+'Zx6r Power Map + Gearing'!N82*('Zx6r Predicted Values'!$M$22/'Zx6r Predicted Values'!$M$21)</f>
        <v>2470.0899572613625</v>
      </c>
      <c r="BI19" s="31">
        <f>$P$7*9.81*(('Zx6r Predicted Values'!$M$21-'Zx6r Predicted Values'!$M$20)/'Zx6r Predicted Values'!$M$21)+'Zx6r Power Map + Gearing'!N83*('Zx6r Predicted Values'!$M$22/'Zx6r Predicted Values'!$M$21)</f>
        <v>2468.1076613297446</v>
      </c>
      <c r="BL19" s="81">
        <f t="shared" si="9"/>
        <v>10500</v>
      </c>
      <c r="BM19" s="31">
        <f t="shared" si="1"/>
        <v>230.60644236500485</v>
      </c>
      <c r="BN19" s="31">
        <f t="shared" si="2"/>
        <v>310.34792288451155</v>
      </c>
      <c r="BO19" s="31">
        <f t="shared" si="3"/>
        <v>382.14156513521823</v>
      </c>
      <c r="BP19" s="31">
        <f t="shared" si="4"/>
        <v>451.35513541266607</v>
      </c>
      <c r="BQ19" s="31">
        <f t="shared" si="5"/>
        <v>546.41334130740302</v>
      </c>
      <c r="BR19" s="31">
        <f t="shared" si="6"/>
        <v>654.98513544708339</v>
      </c>
    </row>
    <row r="20" spans="1:78" x14ac:dyDescent="0.25">
      <c r="A20" s="22" t="s">
        <v>120</v>
      </c>
      <c r="B20" s="23">
        <v>1.153</v>
      </c>
      <c r="C20" s="22">
        <v>30</v>
      </c>
      <c r="D20" s="22">
        <v>26</v>
      </c>
      <c r="E20" s="23">
        <f>D20/C20</f>
        <v>0.8666666666666667</v>
      </c>
      <c r="O20" t="s">
        <v>447</v>
      </c>
      <c r="P20">
        <f>120*0.65</f>
        <v>78</v>
      </c>
      <c r="Q20" t="s">
        <v>449</v>
      </c>
      <c r="R20" t="s">
        <v>450</v>
      </c>
      <c r="S20" t="s">
        <v>451</v>
      </c>
      <c r="T20">
        <f>P20*2</f>
        <v>156</v>
      </c>
      <c r="U20" t="s">
        <v>449</v>
      </c>
      <c r="V20" t="s">
        <v>452</v>
      </c>
      <c r="W20">
        <v>431.8</v>
      </c>
      <c r="X20" t="s">
        <v>449</v>
      </c>
      <c r="Y20">
        <f>W20/1000</f>
        <v>0.43180000000000002</v>
      </c>
      <c r="Z20" t="s">
        <v>442</v>
      </c>
      <c r="AN20" s="31"/>
      <c r="AO20" s="31"/>
      <c r="AP20" s="31"/>
      <c r="AQ20" s="31"/>
      <c r="AR20" s="31"/>
      <c r="AS20" s="31"/>
      <c r="AU20" s="81">
        <f t="shared" si="7"/>
        <v>11000</v>
      </c>
      <c r="AV20" s="31">
        <f>($P$7*9.81)*('Zx6r Predicted Values'!$M$20/'Zx6r Predicted Values'!$M$21)-('Zx6r Power Map + Gearing'!M80*('Zx6r Predicted Values'!$M$22/'Zx6r Predicted Values'!$M$21))</f>
        <v>-575.50299309188949</v>
      </c>
      <c r="AW20" s="31">
        <f>251*9.81*('Zx6r Predicted Values'!$M$20/'Zx6r Predicted Values'!$M$21)-('Zx6r Power Map + Gearing'!N80*('Zx6r Predicted Values'!$M$22/'Zx6r Predicted Values'!$M$21))</f>
        <v>-39.316483446197253</v>
      </c>
      <c r="AX20" s="31">
        <f>251*9.81*('Zx6r Predicted Values'!$M$20/'Zx6r Predicted Values'!$M$21)-('Zx6r Power Map + Gearing'!O80*('Zx6r Predicted Values'!$M$22/'Zx6r Predicted Values'!$M$21))</f>
        <v>201.04298639497483</v>
      </c>
      <c r="AY20" s="31">
        <f>251*9.81*('Zx6r Predicted Values'!$M$20/'Zx6r Predicted Values'!$M$21)-('Zx6r Power Map + Gearing'!P80*('Zx6r Predicted Values'!$M$22/'Zx6r Predicted Values'!$M$21))</f>
        <v>334.9575481636283</v>
      </c>
      <c r="AZ20" s="31">
        <f>251*9.81*('Zx6r Predicted Values'!$M$20/'Zx6r Predicted Values'!$M$21)-('Zx6r Power Map + Gearing'!Q80*('Zx6r Predicted Values'!$M$22/'Zx6r Predicted Values'!$M$21))</f>
        <v>444.52400779252628</v>
      </c>
      <c r="BA20" s="31">
        <f>251*9.81*('Zx6r Predicted Values'!$M$20/'Zx6r Predicted Values'!$M$21)-('Zx6r Power Map + Gearing'!R80*('Zx6r Predicted Values'!$M$22/'Zx6r Predicted Values'!$M$21))</f>
        <v>518.000529042675</v>
      </c>
      <c r="BC20" s="81">
        <f t="shared" si="8"/>
        <v>11000</v>
      </c>
      <c r="BD20" s="31">
        <f>'Zx6r Power Map + Gearing'!$P$7*9.81*('Zx6r Predicted Values'!$M$21-'Zx6r Predicted Values'!$M$20)/'Zx6r Predicted Values'!$M$21+'Zx6r Power Map + Gearing'!M80*('Zx6r Predicted Values'!$M$22/'Zx6r Predicted Values'!$M$21)</f>
        <v>3037.8129930918894</v>
      </c>
      <c r="BE20" s="31">
        <f>$P$7*9.81*(('Zx6r Predicted Values'!$M$21-'Zx6r Predicted Values'!$M$20)/'Zx6r Predicted Values'!$M$21)+'Zx6r Power Map + Gearing'!N80*('Zx6r Predicted Values'!$M$22/'Zx6r Predicted Values'!$M$21)</f>
        <v>2501.6264834461972</v>
      </c>
      <c r="BF20" s="31">
        <f>$P$7*9.81*(('Zx6r Predicted Values'!$M$21-'Zx6r Predicted Values'!$M$20)/'Zx6r Predicted Values'!$M$21)+'Zx6r Power Map + Gearing'!N81*('Zx6r Predicted Values'!$M$22/'Zx6r Predicted Values'!$M$21)</f>
        <v>2485.1726436975882</v>
      </c>
      <c r="BG20" s="31">
        <f>$P$7*9.81*(('Zx6r Predicted Values'!$M$21-'Zx6r Predicted Values'!$M$20)/'Zx6r Predicted Values'!$M$21)+'Zx6r Power Map + Gearing'!N82*('Zx6r Predicted Values'!$M$22/'Zx6r Predicted Values'!$M$21)</f>
        <v>2470.0899572613625</v>
      </c>
      <c r="BH20" s="31">
        <f>$P$7*9.81*(('Zx6r Predicted Values'!$M$21-'Zx6r Predicted Values'!$M$20)/'Zx6r Predicted Values'!$M$21)+'Zx6r Power Map + Gearing'!N83*('Zx6r Predicted Values'!$M$22/'Zx6r Predicted Values'!$M$21)</f>
        <v>2468.1076613297446</v>
      </c>
      <c r="BI20" s="31">
        <f>$P$7*9.81*(('Zx6r Predicted Values'!$M$21-'Zx6r Predicted Values'!$M$20)/'Zx6r Predicted Values'!$M$21)+'Zx6r Power Map + Gearing'!N84*('Zx6r Predicted Values'!$M$22/'Zx6r Predicted Values'!$M$21)</f>
        <v>2443.4052043357333</v>
      </c>
      <c r="BL20" s="81">
        <f t="shared" si="9"/>
        <v>11000</v>
      </c>
      <c r="BM20" s="31">
        <f t="shared" si="1"/>
        <v>226.0215146668528</v>
      </c>
      <c r="BN20" s="31">
        <f t="shared" si="2"/>
        <v>303.79479064186728</v>
      </c>
      <c r="BO20" s="31">
        <f t="shared" si="3"/>
        <v>374.56999995011967</v>
      </c>
      <c r="BP20" s="31">
        <f t="shared" si="4"/>
        <v>443.60241072887555</v>
      </c>
      <c r="BQ20" s="31">
        <f t="shared" si="5"/>
        <v>539.88265598145983</v>
      </c>
      <c r="BR20" s="31">
        <f t="shared" si="6"/>
        <v>652.09958753948376</v>
      </c>
    </row>
    <row r="21" spans="1:78" x14ac:dyDescent="0.25">
      <c r="O21" t="s">
        <v>448</v>
      </c>
      <c r="P21">
        <f>180*0.55</f>
        <v>99.000000000000014</v>
      </c>
      <c r="Q21" t="s">
        <v>449</v>
      </c>
      <c r="R21" t="s">
        <v>450</v>
      </c>
      <c r="S21" t="s">
        <v>451</v>
      </c>
      <c r="T21">
        <f>P21*2</f>
        <v>198.00000000000003</v>
      </c>
      <c r="U21" t="s">
        <v>449</v>
      </c>
      <c r="AN21" s="31"/>
      <c r="AO21" s="31"/>
      <c r="AP21" s="31"/>
      <c r="AQ21" s="31"/>
      <c r="AR21" s="31"/>
      <c r="AS21" s="31"/>
      <c r="AU21" s="81">
        <f t="shared" si="7"/>
        <v>11500</v>
      </c>
      <c r="AV21" s="31">
        <f>($P$7*9.81)*('Zx6r Predicted Values'!$M$20/'Zx6r Predicted Values'!$M$21)-('Zx6r Power Map + Gearing'!M81*('Zx6r Predicted Values'!$M$22/'Zx6r Predicted Values'!$M$21))</f>
        <v>-552.10501723316042</v>
      </c>
      <c r="AW21" s="31">
        <f>251*9.81*('Zx6r Predicted Values'!$M$20/'Zx6r Predicted Values'!$M$21)-('Zx6r Power Map + Gearing'!N81*('Zx6r Predicted Values'!$M$22/'Zx6r Predicted Values'!$M$21))</f>
        <v>-22.862643697588283</v>
      </c>
      <c r="AX21" s="31">
        <f>251*9.81*('Zx6r Predicted Values'!$M$20/'Zx6r Predicted Values'!$M$21)-('Zx6r Power Map + Gearing'!O81*('Zx6r Predicted Values'!$M$22/'Zx6r Predicted Values'!$M$21))</f>
        <v>214.38393754249614</v>
      </c>
      <c r="AY21" s="31">
        <f>251*9.81*('Zx6r Predicted Values'!$M$20/'Zx6r Predicted Values'!$M$21)-('Zx6r Power Map + Gearing'!P81*('Zx6r Predicted Values'!$M$22/'Zx6r Predicted Values'!$M$21))</f>
        <v>346.5641756619716</v>
      </c>
      <c r="AZ21" s="31">
        <f>251*9.81*('Zx6r Predicted Values'!$M$20/'Zx6r Predicted Values'!$M$21)-('Zx6r Power Map + Gearing'!Q81*('Zx6r Predicted Values'!$M$22/'Zx6r Predicted Values'!$M$21))</f>
        <v>454.71164321426977</v>
      </c>
      <c r="BA21" s="31">
        <f>251*9.81*('Zx6r Predicted Values'!$M$20/'Zx6r Predicted Values'!$M$21)-('Zx6r Power Map + Gearing'!R81*('Zx6r Predicted Values'!$M$22/'Zx6r Predicted Values'!$M$21))</f>
        <v>527.23657214480477</v>
      </c>
      <c r="BC21" s="81">
        <f t="shared" si="8"/>
        <v>11500</v>
      </c>
      <c r="BD21" s="31">
        <f>'Zx6r Power Map + Gearing'!$P$7*9.81*('Zx6r Predicted Values'!$M$21-'Zx6r Predicted Values'!$M$20)/'Zx6r Predicted Values'!$M$21+'Zx6r Power Map + Gearing'!M81*('Zx6r Predicted Values'!$M$22/'Zx6r Predicted Values'!$M$21)</f>
        <v>3014.4150172331601</v>
      </c>
      <c r="BE21" s="31">
        <f>$P$7*9.81*(('Zx6r Predicted Values'!$M$21-'Zx6r Predicted Values'!$M$20)/'Zx6r Predicted Values'!$M$21)+'Zx6r Power Map + Gearing'!N81*('Zx6r Predicted Values'!$M$22/'Zx6r Predicted Values'!$M$21)</f>
        <v>2485.1726436975882</v>
      </c>
      <c r="BF21" s="31">
        <f>$P$7*9.81*(('Zx6r Predicted Values'!$M$21-'Zx6r Predicted Values'!$M$20)/'Zx6r Predicted Values'!$M$21)+'Zx6r Power Map + Gearing'!N82*('Zx6r Predicted Values'!$M$22/'Zx6r Predicted Values'!$M$21)</f>
        <v>2470.0899572613625</v>
      </c>
      <c r="BG21" s="31">
        <f>$P$7*9.81*(('Zx6r Predicted Values'!$M$21-'Zx6r Predicted Values'!$M$20)/'Zx6r Predicted Values'!$M$21)+'Zx6r Power Map + Gearing'!N83*('Zx6r Predicted Values'!$M$22/'Zx6r Predicted Values'!$M$21)</f>
        <v>2468.1076613297446</v>
      </c>
      <c r="BH21" s="31">
        <f>$P$7*9.81*(('Zx6r Predicted Values'!$M$21-'Zx6r Predicted Values'!$M$20)/'Zx6r Predicted Values'!$M$21)+'Zx6r Power Map + Gearing'!N84*('Zx6r Predicted Values'!$M$22/'Zx6r Predicted Values'!$M$21)</f>
        <v>2443.4052043357333</v>
      </c>
      <c r="BI21" s="31">
        <f>$P$7*9.81*(('Zx6r Predicted Values'!$M$21-'Zx6r Predicted Values'!$M$20)/'Zx6r Predicted Values'!$M$21)+'Zx6r Power Map + Gearing'!N85*('Zx6r Predicted Values'!$M$22/'Zx6r Predicted Values'!$M$21)</f>
        <v>2420.5325589709082</v>
      </c>
      <c r="BL21" s="81">
        <f t="shared" si="9"/>
        <v>11500</v>
      </c>
      <c r="BM21" s="31">
        <f t="shared" si="1"/>
        <v>228.33352809312436</v>
      </c>
      <c r="BN21" s="31">
        <f t="shared" si="2"/>
        <v>308.35880221955676</v>
      </c>
      <c r="BO21" s="31">
        <f t="shared" si="3"/>
        <v>382.50184221731399</v>
      </c>
      <c r="BP21" s="31">
        <f t="shared" si="4"/>
        <v>456.41908720247176</v>
      </c>
      <c r="BQ21" s="31">
        <f t="shared" si="5"/>
        <v>562.55190385488322</v>
      </c>
      <c r="BR21" s="31">
        <f t="shared" si="6"/>
        <v>691.1505666162152</v>
      </c>
    </row>
    <row r="22" spans="1:78" x14ac:dyDescent="0.25">
      <c r="A22" s="19" t="s">
        <v>121</v>
      </c>
      <c r="AN22" s="31"/>
      <c r="AO22" s="31"/>
      <c r="AP22" s="31"/>
      <c r="AQ22" s="31"/>
      <c r="AR22" s="31"/>
      <c r="AS22" s="31"/>
      <c r="AU22" s="81">
        <f t="shared" si="7"/>
        <v>12000</v>
      </c>
      <c r="AV22" s="31">
        <f>($P$7*9.81)*('Zx6r Predicted Values'!$M$20/'Zx6r Predicted Values'!$M$21)-('Zx6r Power Map + Gearing'!M82*('Zx6r Predicted Values'!$M$22/'Zx6r Predicted Values'!$M$21))</f>
        <v>-530.65687269599243</v>
      </c>
      <c r="AW22" s="31">
        <f>251*9.81*('Zx6r Predicted Values'!$M$20/'Zx6r Predicted Values'!$M$21)-('Zx6r Power Map + Gearing'!N82*('Zx6r Predicted Values'!$M$22/'Zx6r Predicted Values'!$M$21))</f>
        <v>-7.7799572613628243</v>
      </c>
      <c r="AX22" s="31">
        <f>251*9.81*('Zx6r Predicted Values'!$M$20/'Zx6r Predicted Values'!$M$21)-('Zx6r Power Map + Gearing'!O82*('Zx6r Predicted Values'!$M$22/'Zx6r Predicted Values'!$M$21))</f>
        <v>226.61314276105713</v>
      </c>
      <c r="AY22" s="31">
        <f>251*9.81*('Zx6r Predicted Values'!$M$20/'Zx6r Predicted Values'!$M$21)-('Zx6r Power Map + Gearing'!P82*('Zx6r Predicted Values'!$M$22/'Zx6r Predicted Values'!$M$21))</f>
        <v>357.2035842021196</v>
      </c>
      <c r="AZ22" s="31">
        <f>251*9.81*('Zx6r Predicted Values'!$M$20/'Zx6r Predicted Values'!$M$21)-('Zx6r Power Map + Gearing'!Q82*('Zx6r Predicted Values'!$M$22/'Zx6r Predicted Values'!$M$21))</f>
        <v>464.05030901753469</v>
      </c>
      <c r="BA22" s="31">
        <f>251*9.81*('Zx6r Predicted Values'!$M$20/'Zx6r Predicted Values'!$M$21)-('Zx6r Power Map + Gearing'!R82*('Zx6r Predicted Values'!$M$22/'Zx6r Predicted Values'!$M$21))</f>
        <v>535.70294498842395</v>
      </c>
      <c r="BC22" s="81">
        <f t="shared" si="8"/>
        <v>12000</v>
      </c>
      <c r="BD22" s="31">
        <f>'Zx6r Power Map + Gearing'!$P$7*9.81*('Zx6r Predicted Values'!$M$21-'Zx6r Predicted Values'!$M$20)/'Zx6r Predicted Values'!$M$21+'Zx6r Power Map + Gearing'!M82*('Zx6r Predicted Values'!$M$22/'Zx6r Predicted Values'!$M$21)</f>
        <v>2992.9668726959926</v>
      </c>
      <c r="BE22" s="31">
        <f>$P$7*9.81*(('Zx6r Predicted Values'!$M$21-'Zx6r Predicted Values'!$M$20)/'Zx6r Predicted Values'!$M$21)+'Zx6r Power Map + Gearing'!N82*('Zx6r Predicted Values'!$M$22/'Zx6r Predicted Values'!$M$21)</f>
        <v>2470.0899572613625</v>
      </c>
      <c r="BF22" s="31">
        <f>$P$7*9.81*(('Zx6r Predicted Values'!$M$21-'Zx6r Predicted Values'!$M$20)/'Zx6r Predicted Values'!$M$21)+'Zx6r Power Map + Gearing'!N83*('Zx6r Predicted Values'!$M$22/'Zx6r Predicted Values'!$M$21)</f>
        <v>2468.1076613297446</v>
      </c>
      <c r="BG22" s="31">
        <f>$P$7*9.81*(('Zx6r Predicted Values'!$M$21-'Zx6r Predicted Values'!$M$20)/'Zx6r Predicted Values'!$M$21)+'Zx6r Power Map + Gearing'!N84*('Zx6r Predicted Values'!$M$22/'Zx6r Predicted Values'!$M$21)</f>
        <v>2443.4052043357333</v>
      </c>
      <c r="BH22" s="31">
        <f>$P$7*9.81*(('Zx6r Predicted Values'!$M$21-'Zx6r Predicted Values'!$M$20)/'Zx6r Predicted Values'!$M$21)+'Zx6r Power Map + Gearing'!N85*('Zx6r Predicted Values'!$M$22/'Zx6r Predicted Values'!$M$21)</f>
        <v>2420.5325589709082</v>
      </c>
      <c r="BI22" s="31">
        <f>$P$7*9.81*(('Zx6r Predicted Values'!$M$21-'Zx6r Predicted Values'!$M$20)/'Zx6r Predicted Values'!$M$21)+'Zx6r Power Map + Gearing'!N86*('Zx6r Predicted Values'!$M$22/'Zx6r Predicted Values'!$M$21)</f>
        <v>2367.4353465168497</v>
      </c>
      <c r="BL22" s="81">
        <f t="shared" si="9"/>
        <v>12000</v>
      </c>
      <c r="BM22" s="31">
        <f t="shared" si="1"/>
        <v>230.55220321577318</v>
      </c>
      <c r="BN22" s="31">
        <f t="shared" si="2"/>
        <v>312.87730042009264</v>
      </c>
      <c r="BO22" s="31">
        <f t="shared" si="3"/>
        <v>390.61046036996714</v>
      </c>
      <c r="BP22" s="31">
        <f t="shared" si="4"/>
        <v>469.92551129126088</v>
      </c>
      <c r="BQ22" s="31">
        <f t="shared" si="5"/>
        <v>587.4335957386794</v>
      </c>
      <c r="BR22" s="31">
        <f t="shared" si="6"/>
        <v>736.07227413827582</v>
      </c>
    </row>
    <row r="23" spans="1:78" ht="15.75" x14ac:dyDescent="0.25">
      <c r="A23" s="20" t="s">
        <v>108</v>
      </c>
      <c r="B23" s="20" t="s">
        <v>122</v>
      </c>
      <c r="C23" s="20"/>
      <c r="D23" s="20"/>
      <c r="E23" s="18" t="s">
        <v>152</v>
      </c>
      <c r="N23" s="148" t="s">
        <v>431</v>
      </c>
      <c r="O23" s="56" t="s">
        <v>147</v>
      </c>
      <c r="P23" s="54">
        <v>3500</v>
      </c>
      <c r="Q23" s="54">
        <f t="shared" ref="Q23:AL23" si="10">P23+500</f>
        <v>4000</v>
      </c>
      <c r="R23" s="54">
        <f t="shared" si="10"/>
        <v>4500</v>
      </c>
      <c r="S23" s="54">
        <f t="shared" si="10"/>
        <v>5000</v>
      </c>
      <c r="T23" s="54">
        <f t="shared" si="10"/>
        <v>5500</v>
      </c>
      <c r="U23" s="54">
        <f t="shared" si="10"/>
        <v>6000</v>
      </c>
      <c r="V23" s="54">
        <f t="shared" si="10"/>
        <v>6500</v>
      </c>
      <c r="W23" s="54">
        <f t="shared" si="10"/>
        <v>7000</v>
      </c>
      <c r="X23" s="54">
        <f t="shared" si="10"/>
        <v>7500</v>
      </c>
      <c r="Y23" s="54">
        <f t="shared" si="10"/>
        <v>8000</v>
      </c>
      <c r="Z23" s="54">
        <f t="shared" si="10"/>
        <v>8500</v>
      </c>
      <c r="AA23" s="54">
        <f t="shared" si="10"/>
        <v>9000</v>
      </c>
      <c r="AB23" s="54">
        <f t="shared" si="10"/>
        <v>9500</v>
      </c>
      <c r="AC23" s="54">
        <f t="shared" si="10"/>
        <v>10000</v>
      </c>
      <c r="AD23" s="54">
        <f t="shared" si="10"/>
        <v>10500</v>
      </c>
      <c r="AE23" s="54">
        <f t="shared" si="10"/>
        <v>11000</v>
      </c>
      <c r="AF23" s="54">
        <f t="shared" si="10"/>
        <v>11500</v>
      </c>
      <c r="AG23" s="54">
        <f t="shared" si="10"/>
        <v>12000</v>
      </c>
      <c r="AH23" s="54">
        <f t="shared" si="10"/>
        <v>12500</v>
      </c>
      <c r="AI23" s="54">
        <f t="shared" si="10"/>
        <v>13000</v>
      </c>
      <c r="AJ23" s="54">
        <f t="shared" si="10"/>
        <v>13500</v>
      </c>
      <c r="AK23" s="54">
        <f t="shared" si="10"/>
        <v>14000</v>
      </c>
      <c r="AL23" s="54">
        <f t="shared" si="10"/>
        <v>14500</v>
      </c>
      <c r="AN23" s="31"/>
      <c r="AO23" s="31"/>
      <c r="AP23" s="31"/>
      <c r="AQ23" s="31"/>
      <c r="AR23" s="31"/>
      <c r="AS23" s="31"/>
      <c r="AU23" s="81">
        <f t="shared" si="7"/>
        <v>12500</v>
      </c>
      <c r="AV23" s="31">
        <f>($P$7*9.81)*('Zx6r Predicted Values'!$M$20/'Zx6r Predicted Values'!$M$21)-('Zx6r Power Map + Gearing'!M83*('Zx6r Predicted Values'!$M$22/'Zx6r Predicted Values'!$M$21))</f>
        <v>-527.83797369967783</v>
      </c>
      <c r="AW23" s="31">
        <f>251*9.81*('Zx6r Predicted Values'!$M$20/'Zx6r Predicted Values'!$M$21)-('Zx6r Power Map + Gearing'!N83*('Zx6r Predicted Values'!$M$22/'Zx6r Predicted Values'!$M$21))</f>
        <v>-5.7976613297444146</v>
      </c>
      <c r="AX23" s="31">
        <f>251*9.81*('Zx6r Predicted Values'!$M$20/'Zx6r Predicted Values'!$M$21)-('Zx6r Power Map + Gearing'!O83*('Zx6r Predicted Values'!$M$22/'Zx6r Predicted Values'!$M$21))</f>
        <v>228.22040973263938</v>
      </c>
      <c r="AY23" s="31">
        <f>251*9.81*('Zx6r Predicted Values'!$M$20/'Zx6r Predicted Values'!$M$21)-('Zx6r Power Map + Gearing'!P83*('Zx6r Predicted Values'!$M$22/'Zx6r Predicted Values'!$M$21))</f>
        <v>358.60190646739647</v>
      </c>
      <c r="AZ23" s="31">
        <f>251*9.81*('Zx6r Predicted Values'!$M$20/'Zx6r Predicted Values'!$M$21)-('Zx6r Power Map + Gearing'!Q83*('Zx6r Predicted Values'!$M$22/'Zx6r Predicted Values'!$M$21))</f>
        <v>465.27767652310649</v>
      </c>
      <c r="BA23" s="31">
        <f>251*9.81*('Zx6r Predicted Values'!$M$20/'Zx6r Predicted Values'!$M$21)-('Zx6r Power Map + Gearing'!R83*('Zx6r Predicted Values'!$M$22/'Zx6r Predicted Values'!$M$21))</f>
        <v>536.81566827644292</v>
      </c>
      <c r="BC23" s="81">
        <f t="shared" si="8"/>
        <v>12500</v>
      </c>
      <c r="BD23" s="31">
        <f>'Zx6r Power Map + Gearing'!$P$7*9.81*('Zx6r Predicted Values'!$M$21-'Zx6r Predicted Values'!$M$20)/'Zx6r Predicted Values'!$M$21+'Zx6r Power Map + Gearing'!M83*('Zx6r Predicted Values'!$M$22/'Zx6r Predicted Values'!$M$21)</f>
        <v>2990.147973699678</v>
      </c>
      <c r="BE23" s="31">
        <f>$P$7*9.81*(('Zx6r Predicted Values'!$M$21-'Zx6r Predicted Values'!$M$20)/'Zx6r Predicted Values'!$M$21)+'Zx6r Power Map + Gearing'!N83*('Zx6r Predicted Values'!$M$22/'Zx6r Predicted Values'!$M$21)</f>
        <v>2468.1076613297446</v>
      </c>
      <c r="BF23" s="31">
        <f>$P$7*9.81*(('Zx6r Predicted Values'!$M$21-'Zx6r Predicted Values'!$M$20)/'Zx6r Predicted Values'!$M$21)+'Zx6r Power Map + Gearing'!N84*('Zx6r Predicted Values'!$M$22/'Zx6r Predicted Values'!$M$21)</f>
        <v>2443.4052043357333</v>
      </c>
      <c r="BG23" s="31">
        <f>$P$7*9.81*(('Zx6r Predicted Values'!$M$21-'Zx6r Predicted Values'!$M$20)/'Zx6r Predicted Values'!$M$21)+'Zx6r Power Map + Gearing'!N85*('Zx6r Predicted Values'!$M$22/'Zx6r Predicted Values'!$M$21)</f>
        <v>2420.5325589709082</v>
      </c>
      <c r="BH23" s="31">
        <f>$P$7*9.81*(('Zx6r Predicted Values'!$M$21-'Zx6r Predicted Values'!$M$20)/'Zx6r Predicted Values'!$M$21)+'Zx6r Power Map + Gearing'!N86*('Zx6r Predicted Values'!$M$22/'Zx6r Predicted Values'!$M$21)</f>
        <v>2367.4353465168497</v>
      </c>
      <c r="BI23" s="31">
        <f>$P$7*9.81*(('Zx6r Predicted Values'!$M$21-'Zx6r Predicted Values'!$M$20)/'Zx6r Predicted Values'!$M$21)+'Zx6r Power Map + Gearing'!N87*('Zx6r Predicted Values'!$M$22/'Zx6r Predicted Values'!$M$21)</f>
        <v>2256.4804818714729</v>
      </c>
      <c r="BL23" s="81">
        <f t="shared" si="9"/>
        <v>12500</v>
      </c>
      <c r="BM23" s="31">
        <f t="shared" si="1"/>
        <v>231.12331022980456</v>
      </c>
      <c r="BN23" s="31">
        <f t="shared" si="2"/>
        <v>314.78414848294057</v>
      </c>
      <c r="BO23" s="31">
        <f t="shared" si="3"/>
        <v>395.20748229186768</v>
      </c>
      <c r="BP23" s="31">
        <f t="shared" si="4"/>
        <v>479.07183007270959</v>
      </c>
      <c r="BQ23" s="31">
        <f t="shared" si="5"/>
        <v>607.09745365649803</v>
      </c>
      <c r="BR23" s="31">
        <f t="shared" si="6"/>
        <v>776.04332225693599</v>
      </c>
    </row>
    <row r="24" spans="1:78" ht="15.75" x14ac:dyDescent="0.25">
      <c r="A24" s="26" t="s">
        <v>143</v>
      </c>
      <c r="B24" s="27">
        <v>2.8660000000000001</v>
      </c>
      <c r="C24" s="27">
        <v>43</v>
      </c>
      <c r="D24" s="27">
        <v>15</v>
      </c>
      <c r="E24" s="28">
        <f>D24/C24</f>
        <v>0.34883720930232559</v>
      </c>
      <c r="N24" s="148"/>
      <c r="O24" s="55" t="s">
        <v>160</v>
      </c>
      <c r="P24" s="10">
        <v>18</v>
      </c>
      <c r="Q24" s="10">
        <v>21</v>
      </c>
      <c r="R24" s="10">
        <v>27</v>
      </c>
      <c r="S24" s="10">
        <v>31</v>
      </c>
      <c r="T24" s="10">
        <v>35</v>
      </c>
      <c r="U24" s="10">
        <v>38</v>
      </c>
      <c r="V24" s="10">
        <v>42</v>
      </c>
      <c r="W24" s="10">
        <v>47</v>
      </c>
      <c r="X24" s="10">
        <v>51</v>
      </c>
      <c r="Y24" s="10">
        <v>57</v>
      </c>
      <c r="Z24" s="10">
        <v>64</v>
      </c>
      <c r="AA24" s="10">
        <v>70</v>
      </c>
      <c r="AB24" s="10">
        <v>73</v>
      </c>
      <c r="AC24" s="10">
        <v>80</v>
      </c>
      <c r="AD24" s="10">
        <v>87</v>
      </c>
      <c r="AE24" s="10">
        <v>94</v>
      </c>
      <c r="AF24" s="10">
        <v>97</v>
      </c>
      <c r="AG24" s="10">
        <v>100</v>
      </c>
      <c r="AH24" s="10">
        <v>104</v>
      </c>
      <c r="AI24" s="10">
        <v>106</v>
      </c>
      <c r="AJ24" s="10">
        <v>108</v>
      </c>
      <c r="AK24" s="10">
        <v>107</v>
      </c>
      <c r="AL24" s="10">
        <v>100</v>
      </c>
      <c r="AN24" s="31"/>
      <c r="AO24" s="31"/>
      <c r="AP24" s="31"/>
      <c r="AQ24" s="31"/>
      <c r="AR24" s="31"/>
      <c r="AS24" s="31"/>
      <c r="AU24" s="81">
        <f t="shared" si="7"/>
        <v>13000</v>
      </c>
      <c r="AV24" s="31">
        <f>($P$7*9.81)*('Zx6r Predicted Values'!$M$20/'Zx6r Predicted Values'!$M$21)-('Zx6r Power Map + Gearing'!M84*('Zx6r Predicted Values'!$M$22/'Zx6r Predicted Values'!$M$21))</f>
        <v>-492.71015543792419</v>
      </c>
      <c r="AW24" s="31">
        <f>251*9.81*('Zx6r Predicted Values'!$M$20/'Zx6r Predicted Values'!$M$21)-('Zx6r Power Map + Gearing'!N84*('Zx6r Predicted Values'!$M$22/'Zx6r Predicted Values'!$M$21))</f>
        <v>18.90479566426643</v>
      </c>
      <c r="AX24" s="31">
        <f>251*9.81*('Zx6r Predicted Values'!$M$20/'Zx6r Predicted Values'!$M$21)-('Zx6r Power Map + Gearing'!O84*('Zx6r Predicted Values'!$M$22/'Zx6r Predicted Values'!$M$21))</f>
        <v>248.24942891697322</v>
      </c>
      <c r="AY24" s="31">
        <f>251*9.81*('Zx6r Predicted Values'!$M$20/'Zx6r Predicted Values'!$M$21)-('Zx6r Power Map + Gearing'!P84*('Zx6r Predicted Values'!$M$22/'Zx6r Predicted Values'!$M$21))</f>
        <v>376.02715315776663</v>
      </c>
      <c r="AZ24" s="31">
        <f>251*9.81*('Zx6r Predicted Values'!$M$20/'Zx6r Predicted Values'!$M$21)-('Zx6r Power Map + Gearing'!Q84*('Zx6r Predicted Values'!$M$22/'Zx6r Predicted Values'!$M$21))</f>
        <v>480.57256390023406</v>
      </c>
      <c r="BA24" s="31">
        <f>251*9.81*('Zx6r Predicted Values'!$M$20/'Zx6r Predicted Values'!$M$21)-('Zx6r Power Map + Gearing'!R84*('Zx6r Predicted Values'!$M$22/'Zx6r Predicted Values'!$M$21))</f>
        <v>550.68191232713525</v>
      </c>
      <c r="BC24" s="81">
        <f t="shared" si="8"/>
        <v>13000</v>
      </c>
      <c r="BD24" s="31">
        <f>'Zx6r Power Map + Gearing'!$P$7*9.81*('Zx6r Predicted Values'!$M$21-'Zx6r Predicted Values'!$M$20)/'Zx6r Predicted Values'!$M$21+'Zx6r Power Map + Gearing'!M84*('Zx6r Predicted Values'!$M$22/'Zx6r Predicted Values'!$M$21)</f>
        <v>2955.0201554379241</v>
      </c>
      <c r="BE24" s="31">
        <f>$P$7*9.81*(('Zx6r Predicted Values'!$M$21-'Zx6r Predicted Values'!$M$20)/'Zx6r Predicted Values'!$M$21)+'Zx6r Power Map + Gearing'!N84*('Zx6r Predicted Values'!$M$22/'Zx6r Predicted Values'!$M$21)</f>
        <v>2443.4052043357333</v>
      </c>
      <c r="BF24" s="31">
        <f>$P$7*9.81*(('Zx6r Predicted Values'!$M$21-'Zx6r Predicted Values'!$M$20)/'Zx6r Predicted Values'!$M$21)+'Zx6r Power Map + Gearing'!N85*('Zx6r Predicted Values'!$M$22/'Zx6r Predicted Values'!$M$21)</f>
        <v>2420.5325589709082</v>
      </c>
      <c r="BG24" s="31">
        <f>$P$7*9.81*(('Zx6r Predicted Values'!$M$21-'Zx6r Predicted Values'!$M$20)/'Zx6r Predicted Values'!$M$21)+'Zx6r Power Map + Gearing'!N86*('Zx6r Predicted Values'!$M$22/'Zx6r Predicted Values'!$M$21)</f>
        <v>2367.4353465168497</v>
      </c>
      <c r="BH24" s="31">
        <f>$P$7*9.81*(('Zx6r Predicted Values'!$M$21-'Zx6r Predicted Values'!$M$20)/'Zx6r Predicted Values'!$M$21)+'Zx6r Power Map + Gearing'!N87*('Zx6r Predicted Values'!$M$22/'Zx6r Predicted Values'!$M$21)</f>
        <v>2256.4804818714729</v>
      </c>
      <c r="BI24" s="31">
        <f>$P$7*9.81*(('Zx6r Predicted Values'!$M$21-'Zx6r Predicted Values'!$M$20)/'Zx6r Predicted Values'!$M$21)+'Zx6r Power Map + Gearing'!N88*('Zx6r Predicted Values'!$M$22/'Zx6r Predicted Values'!$M$21)</f>
        <v>1231.155</v>
      </c>
      <c r="BL24" s="81">
        <f t="shared" si="9"/>
        <v>13000</v>
      </c>
      <c r="BM24" s="31">
        <f t="shared" si="1"/>
        <v>234.75114578855579</v>
      </c>
      <c r="BN24" s="31">
        <f t="shared" si="2"/>
        <v>321.8570949508312</v>
      </c>
      <c r="BO24" s="31">
        <f t="shared" si="3"/>
        <v>407.54566826973189</v>
      </c>
      <c r="BP24" s="31">
        <f t="shared" si="4"/>
        <v>499.51715960562672</v>
      </c>
      <c r="BQ24" s="31">
        <f t="shared" si="5"/>
        <v>645.74168632759427</v>
      </c>
      <c r="BR24" s="31">
        <f t="shared" si="6"/>
        <v>850.54652357863245</v>
      </c>
    </row>
    <row r="25" spans="1:78" ht="15.75" x14ac:dyDescent="0.25">
      <c r="A25" s="20"/>
      <c r="B25" s="20"/>
      <c r="C25" s="20"/>
      <c r="D25" s="20"/>
      <c r="E25" s="20"/>
      <c r="N25" s="148"/>
      <c r="O25" s="55" t="s">
        <v>159</v>
      </c>
      <c r="P25" s="11">
        <f t="shared" ref="P25:AL25" si="11">(P24*5252)/P23</f>
        <v>27.010285714285715</v>
      </c>
      <c r="Q25" s="11">
        <f t="shared" si="11"/>
        <v>27.573</v>
      </c>
      <c r="R25" s="11">
        <f t="shared" si="11"/>
        <v>31.512</v>
      </c>
      <c r="S25" s="11">
        <f t="shared" si="11"/>
        <v>32.562399999999997</v>
      </c>
      <c r="T25" s="11">
        <f t="shared" si="11"/>
        <v>33.421818181818182</v>
      </c>
      <c r="U25" s="11">
        <f t="shared" si="11"/>
        <v>33.262666666666668</v>
      </c>
      <c r="V25" s="11">
        <f t="shared" si="11"/>
        <v>33.936</v>
      </c>
      <c r="W25" s="11">
        <f t="shared" si="11"/>
        <v>35.26342857142857</v>
      </c>
      <c r="X25" s="11">
        <f t="shared" si="11"/>
        <v>35.7136</v>
      </c>
      <c r="Y25" s="11">
        <f t="shared" si="11"/>
        <v>37.420499999999997</v>
      </c>
      <c r="Z25" s="11">
        <f t="shared" si="11"/>
        <v>39.544470588235292</v>
      </c>
      <c r="AA25" s="11">
        <f t="shared" si="11"/>
        <v>40.848888888888887</v>
      </c>
      <c r="AB25" s="11">
        <f t="shared" si="11"/>
        <v>40.357473684210525</v>
      </c>
      <c r="AC25" s="11">
        <f t="shared" si="11"/>
        <v>42.015999999999998</v>
      </c>
      <c r="AD25" s="11">
        <f t="shared" si="11"/>
        <v>43.516571428571432</v>
      </c>
      <c r="AE25" s="11">
        <f t="shared" si="11"/>
        <v>44.88072727272727</v>
      </c>
      <c r="AF25" s="11">
        <f t="shared" si="11"/>
        <v>44.299478260869563</v>
      </c>
      <c r="AG25" s="11">
        <f t="shared" si="11"/>
        <v>43.766666666666666</v>
      </c>
      <c r="AH25" s="11">
        <f t="shared" si="11"/>
        <v>43.696640000000002</v>
      </c>
      <c r="AI25" s="11">
        <f t="shared" si="11"/>
        <v>42.823999999999998</v>
      </c>
      <c r="AJ25" s="11">
        <f t="shared" si="11"/>
        <v>42.015999999999998</v>
      </c>
      <c r="AK25" s="11">
        <f t="shared" si="11"/>
        <v>40.140285714285717</v>
      </c>
      <c r="AL25" s="11">
        <f t="shared" si="11"/>
        <v>36.220689655172414</v>
      </c>
      <c r="AN25" s="31"/>
      <c r="AO25" s="31"/>
      <c r="AP25" s="31"/>
      <c r="AQ25" s="31"/>
      <c r="AR25" s="31"/>
      <c r="AS25" s="31"/>
      <c r="AU25" s="81">
        <f t="shared" si="7"/>
        <v>13500</v>
      </c>
      <c r="AV25" s="31">
        <f>($P$7*9.81)*('Zx6r Predicted Values'!$M$20/'Zx6r Predicted Values'!$M$21)-('Zx6r Power Map + Gearing'!M85*('Zx6r Predicted Values'!$M$22/'Zx6r Predicted Values'!$M$21))</f>
        <v>-460.18439778815218</v>
      </c>
      <c r="AW25" s="31">
        <f>251*9.81*('Zx6r Predicted Values'!$M$20/'Zx6r Predicted Values'!$M$21)-('Zx6r Power Map + Gearing'!N85*('Zx6r Predicted Values'!$M$22/'Zx6r Predicted Values'!$M$21))</f>
        <v>41.77744102909196</v>
      </c>
      <c r="AX25" s="31">
        <f>251*9.81*('Zx6r Predicted Values'!$M$20/'Zx6r Predicted Values'!$M$21)-('Zx6r Power Map + Gearing'!O85*('Zx6r Predicted Values'!$M$22/'Zx6r Predicted Values'!$M$21))</f>
        <v>266.79481705061505</v>
      </c>
      <c r="AY25" s="31">
        <f>251*9.81*('Zx6r Predicted Values'!$M$20/'Zx6r Predicted Values'!$M$21)-('Zx6r Power Map + Gearing'!P85*('Zx6r Predicted Values'!$M$22/'Zx6r Predicted Values'!$M$21))</f>
        <v>392.16164083403498</v>
      </c>
      <c r="AZ25" s="31">
        <f>251*9.81*('Zx6r Predicted Values'!$M$20/'Zx6r Predicted Values'!$M$21)-('Zx6r Power Map + Gearing'!Q85*('Zx6r Predicted Values'!$M$22/'Zx6r Predicted Values'!$M$21))</f>
        <v>494.73449665683313</v>
      </c>
      <c r="BA25" s="31">
        <f>251*9.81*('Zx6r Predicted Values'!$M$20/'Zx6r Predicted Values'!$M$21)-('Zx6r Power Map + Gearing'!R85*('Zx6r Predicted Values'!$M$22/'Zx6r Predicted Values'!$M$21))</f>
        <v>563.52102718888727</v>
      </c>
      <c r="BC25" s="81">
        <f t="shared" si="8"/>
        <v>13500</v>
      </c>
      <c r="BD25" s="31">
        <f>'Zx6r Power Map + Gearing'!$P$7*9.81*('Zx6r Predicted Values'!$M$21-'Zx6r Predicted Values'!$M$20)/'Zx6r Predicted Values'!$M$21+'Zx6r Power Map + Gearing'!M85*('Zx6r Predicted Values'!$M$22/'Zx6r Predicted Values'!$M$21)</f>
        <v>2922.4943977881521</v>
      </c>
      <c r="BE25" s="31">
        <f>$P$7*9.81*(('Zx6r Predicted Values'!$M$21-'Zx6r Predicted Values'!$M$20)/'Zx6r Predicted Values'!$M$21)+'Zx6r Power Map + Gearing'!N85*('Zx6r Predicted Values'!$M$22/'Zx6r Predicted Values'!$M$21)</f>
        <v>2420.5325589709082</v>
      </c>
      <c r="BF25" s="31">
        <f>$P$7*9.81*(('Zx6r Predicted Values'!$M$21-'Zx6r Predicted Values'!$M$20)/'Zx6r Predicted Values'!$M$21)+'Zx6r Power Map + Gearing'!N86*('Zx6r Predicted Values'!$M$22/'Zx6r Predicted Values'!$M$21)</f>
        <v>2367.4353465168497</v>
      </c>
      <c r="BG25" s="31">
        <f>$P$7*9.81*(('Zx6r Predicted Values'!$M$21-'Zx6r Predicted Values'!$M$20)/'Zx6r Predicted Values'!$M$21)+'Zx6r Power Map + Gearing'!N87*('Zx6r Predicted Values'!$M$22/'Zx6r Predicted Values'!$M$21)</f>
        <v>2256.4804818714729</v>
      </c>
      <c r="BH25" s="31">
        <f>$P$7*9.81*(('Zx6r Predicted Values'!$M$21-'Zx6r Predicted Values'!$M$20)/'Zx6r Predicted Values'!$M$21)+'Zx6r Power Map + Gearing'!N88*('Zx6r Predicted Values'!$M$22/'Zx6r Predicted Values'!$M$21)</f>
        <v>1231.155</v>
      </c>
      <c r="BI25" s="31">
        <f>$P$7*9.81*(('Zx6r Predicted Values'!$M$21-'Zx6r Predicted Values'!$M$20)/'Zx6r Predicted Values'!$M$21)+'Zx6r Power Map + Gearing'!N89*('Zx6r Predicted Values'!$M$22/'Zx6r Predicted Values'!$M$21)</f>
        <v>3037.8129930918894</v>
      </c>
      <c r="BL25" s="81">
        <f t="shared" si="9"/>
        <v>13500</v>
      </c>
      <c r="BM25" s="31">
        <f t="shared" si="1"/>
        <v>238.30347950267068</v>
      </c>
      <c r="BN25" s="31">
        <f t="shared" si="2"/>
        <v>328.98458069583012</v>
      </c>
      <c r="BO25" s="31">
        <f t="shared" si="3"/>
        <v>420.40050541495998</v>
      </c>
      <c r="BP25" s="31">
        <f t="shared" si="4"/>
        <v>521.5997554666933</v>
      </c>
      <c r="BQ25" s="31">
        <f t="shared" si="5"/>
        <v>689.8730031516609</v>
      </c>
      <c r="BR25" s="31">
        <f t="shared" si="6"/>
        <v>942.38554780686547</v>
      </c>
    </row>
    <row r="26" spans="1:78" ht="15.75" x14ac:dyDescent="0.25">
      <c r="A26" s="20" t="s">
        <v>123</v>
      </c>
      <c r="B26" s="20">
        <v>6.2549999999999999</v>
      </c>
      <c r="C26" s="21" t="s">
        <v>124</v>
      </c>
      <c r="D26" s="20"/>
      <c r="E26" s="20"/>
      <c r="N26" s="148"/>
      <c r="O26" s="55" t="s">
        <v>161</v>
      </c>
      <c r="P26" s="11">
        <f t="shared" ref="P26:AL26" si="12">0.7457*P24</f>
        <v>13.422600000000001</v>
      </c>
      <c r="Q26" s="11">
        <f t="shared" si="12"/>
        <v>15.659700000000001</v>
      </c>
      <c r="R26" s="11">
        <f t="shared" si="12"/>
        <v>20.133900000000001</v>
      </c>
      <c r="S26" s="11">
        <f t="shared" si="12"/>
        <v>23.116700000000002</v>
      </c>
      <c r="T26" s="11">
        <f t="shared" si="12"/>
        <v>26.099500000000003</v>
      </c>
      <c r="U26" s="11">
        <f t="shared" si="12"/>
        <v>28.336600000000001</v>
      </c>
      <c r="V26" s="11">
        <f t="shared" si="12"/>
        <v>31.319400000000002</v>
      </c>
      <c r="W26" s="11">
        <f t="shared" si="12"/>
        <v>35.047899999999998</v>
      </c>
      <c r="X26" s="11">
        <f t="shared" si="12"/>
        <v>38.030700000000003</v>
      </c>
      <c r="Y26" s="11">
        <f t="shared" si="12"/>
        <v>42.504899999999999</v>
      </c>
      <c r="Z26" s="11">
        <f t="shared" si="12"/>
        <v>47.724800000000002</v>
      </c>
      <c r="AA26" s="11">
        <f t="shared" si="12"/>
        <v>52.199000000000005</v>
      </c>
      <c r="AB26" s="11">
        <f t="shared" si="12"/>
        <v>54.436100000000003</v>
      </c>
      <c r="AC26" s="11">
        <f t="shared" si="12"/>
        <v>59.656000000000006</v>
      </c>
      <c r="AD26" s="11">
        <f t="shared" si="12"/>
        <v>64.875900000000001</v>
      </c>
      <c r="AE26" s="11">
        <f t="shared" si="12"/>
        <v>70.095799999999997</v>
      </c>
      <c r="AF26" s="11">
        <f t="shared" si="12"/>
        <v>72.332900000000009</v>
      </c>
      <c r="AG26" s="11">
        <f t="shared" si="12"/>
        <v>74.570000000000007</v>
      </c>
      <c r="AH26" s="11">
        <f t="shared" si="12"/>
        <v>77.552800000000005</v>
      </c>
      <c r="AI26" s="11">
        <f t="shared" si="12"/>
        <v>79.044200000000004</v>
      </c>
      <c r="AJ26" s="11">
        <f t="shared" si="12"/>
        <v>80.535600000000002</v>
      </c>
      <c r="AK26" s="11">
        <f t="shared" si="12"/>
        <v>79.789900000000003</v>
      </c>
      <c r="AL26" s="11">
        <f t="shared" si="12"/>
        <v>74.570000000000007</v>
      </c>
      <c r="AU26" s="81">
        <f t="shared" si="7"/>
        <v>14000</v>
      </c>
      <c r="AV26" s="31">
        <f>($P$7*9.81)*('Zx6r Predicted Values'!$M$20/'Zx6r Predicted Values'!$M$21)-('Zx6r Power Map + Gearing'!M86*('Zx6r Predicted Values'!$M$22/'Zx6r Predicted Values'!$M$21))</f>
        <v>-384.67817467261011</v>
      </c>
      <c r="AW26" s="31">
        <f>251*9.81*('Zx6r Predicted Values'!$M$20/'Zx6r Predicted Values'!$M$21)-('Zx6r Power Map + Gearing'!N86*('Zx6r Predicted Values'!$M$22/'Zx6r Predicted Values'!$M$21))</f>
        <v>94.874653483150269</v>
      </c>
      <c r="AX26" s="31">
        <f>251*9.81*('Zx6r Predicted Values'!$M$20/'Zx6r Predicted Values'!$M$21)-('Zx6r Power Map + Gearing'!O86*('Zx6r Predicted Values'!$M$22/'Zx6r Predicted Values'!$M$21))</f>
        <v>309.84661093228397</v>
      </c>
      <c r="AY26" s="31">
        <f>251*9.81*('Zx6r Predicted Values'!$M$20/'Zx6r Predicted Values'!$M$21)-('Zx6r Power Map + Gearing'!P86*('Zx6r Predicted Values'!$M$22/'Zx6r Predicted Values'!$M$21))</f>
        <v>429.61670151108694</v>
      </c>
      <c r="AZ26" s="31">
        <f>251*9.81*('Zx6r Predicted Values'!$M$20/'Zx6r Predicted Values'!$M$21)-('Zx6r Power Map + Gearing'!Q86*('Zx6r Predicted Values'!$M$22/'Zx6r Predicted Values'!$M$21))</f>
        <v>527.61041198465307</v>
      </c>
      <c r="BA26" s="31">
        <f>251*9.81*('Zx6r Predicted Values'!$M$20/'Zx6r Predicted Values'!$M$21)-('Zx6r Power Map + Gearing'!R86*('Zx6r Predicted Values'!$M$22/'Zx6r Predicted Values'!$M$21))</f>
        <v>593.32611526081189</v>
      </c>
      <c r="BC26" s="81">
        <f t="shared" si="8"/>
        <v>14000</v>
      </c>
      <c r="BD26" s="31">
        <f>'Zx6r Power Map + Gearing'!$P$7*9.81*('Zx6r Predicted Values'!$M$21-'Zx6r Predicted Values'!$M$20)/'Zx6r Predicted Values'!$M$21+'Zx6r Power Map + Gearing'!M86*('Zx6r Predicted Values'!$M$22/'Zx6r Predicted Values'!$M$21)</f>
        <v>2846.9881746726101</v>
      </c>
      <c r="BE26" s="31">
        <f>$P$7*9.81*(('Zx6r Predicted Values'!$M$21-'Zx6r Predicted Values'!$M$20)/'Zx6r Predicted Values'!$M$21)+'Zx6r Power Map + Gearing'!N86*('Zx6r Predicted Values'!$M$22/'Zx6r Predicted Values'!$M$21)</f>
        <v>2367.4353465168497</v>
      </c>
      <c r="BF26" s="31">
        <f>$P$7*9.81*(('Zx6r Predicted Values'!$M$21-'Zx6r Predicted Values'!$M$20)/'Zx6r Predicted Values'!$M$21)+'Zx6r Power Map + Gearing'!N87*('Zx6r Predicted Values'!$M$22/'Zx6r Predicted Values'!$M$21)</f>
        <v>2256.4804818714729</v>
      </c>
      <c r="BG26" s="31">
        <f>$P$7*9.81*(('Zx6r Predicted Values'!$M$21-'Zx6r Predicted Values'!$M$20)/'Zx6r Predicted Values'!$M$21)+'Zx6r Power Map + Gearing'!N88*('Zx6r Predicted Values'!$M$22/'Zx6r Predicted Values'!$M$21)</f>
        <v>1231.155</v>
      </c>
      <c r="BH26" s="31">
        <f>$P$7*9.81*(('Zx6r Predicted Values'!$M$21-'Zx6r Predicted Values'!$M$20)/'Zx6r Predicted Values'!$M$21)+'Zx6r Power Map + Gearing'!N89*('Zx6r Predicted Values'!$M$22/'Zx6r Predicted Values'!$M$21)</f>
        <v>3037.8129930918894</v>
      </c>
      <c r="BI26" s="31">
        <f>$P$7*9.81*(('Zx6r Predicted Values'!$M$21-'Zx6r Predicted Values'!$M$20)/'Zx6r Predicted Values'!$M$21)+'Zx6r Power Map + Gearing'!N90*('Zx6r Predicted Values'!$M$22/'Zx6r Predicted Values'!$M$21)</f>
        <v>2146.5497594628637</v>
      </c>
      <c r="BL26" s="81">
        <f t="shared" si="9"/>
        <v>14000</v>
      </c>
      <c r="BM26" s="31">
        <f t="shared" si="1"/>
        <v>246.65829339705789</v>
      </c>
      <c r="BN26" s="31">
        <f t="shared" si="2"/>
        <v>344.57594671527613</v>
      </c>
      <c r="BO26" s="31">
        <f t="shared" si="3"/>
        <v>446.71210441334773</v>
      </c>
      <c r="BP26" s="31">
        <f t="shared" si="4"/>
        <v>564.9260265193036</v>
      </c>
      <c r="BQ26" s="31">
        <f t="shared" si="5"/>
        <v>775.16687659617446</v>
      </c>
      <c r="BR26" s="31">
        <f t="shared" si="6"/>
        <v>1127.6563012709516</v>
      </c>
    </row>
    <row r="27" spans="1:78" ht="15.75" x14ac:dyDescent="0.25">
      <c r="N27" s="57"/>
      <c r="O27" s="56" t="s">
        <v>456</v>
      </c>
      <c r="P27" s="64">
        <f>P23*((2*PI())/60)</f>
        <v>366.51914291880917</v>
      </c>
      <c r="Q27" s="64">
        <f t="shared" ref="Q27:AL27" si="13">Q23*((2*PI())/60)</f>
        <v>418.87902047863906</v>
      </c>
      <c r="R27" s="64">
        <f t="shared" si="13"/>
        <v>471.23889803846896</v>
      </c>
      <c r="S27" s="64">
        <f>S23*((2*PI())/60)</f>
        <v>523.59877559829886</v>
      </c>
      <c r="T27" s="64">
        <f t="shared" si="13"/>
        <v>575.95865315812875</v>
      </c>
      <c r="U27" s="64">
        <f t="shared" si="13"/>
        <v>628.31853071795865</v>
      </c>
      <c r="V27" s="64">
        <f t="shared" si="13"/>
        <v>680.67840827778844</v>
      </c>
      <c r="W27" s="64">
        <f t="shared" si="13"/>
        <v>733.03828583761833</v>
      </c>
      <c r="X27" s="64">
        <f t="shared" si="13"/>
        <v>785.39816339744823</v>
      </c>
      <c r="Y27" s="64">
        <f t="shared" si="13"/>
        <v>837.75804095727813</v>
      </c>
      <c r="Z27" s="64">
        <f t="shared" si="13"/>
        <v>890.11791851710802</v>
      </c>
      <c r="AA27" s="64">
        <f t="shared" si="13"/>
        <v>942.47779607693792</v>
      </c>
      <c r="AB27" s="64">
        <f t="shared" si="13"/>
        <v>994.83767363676782</v>
      </c>
      <c r="AC27" s="64">
        <f t="shared" si="13"/>
        <v>1047.1975511965977</v>
      </c>
      <c r="AD27" s="64">
        <f t="shared" si="13"/>
        <v>1099.5574287564275</v>
      </c>
      <c r="AE27" s="64">
        <f t="shared" si="13"/>
        <v>1151.9173063162575</v>
      </c>
      <c r="AF27" s="64">
        <f t="shared" si="13"/>
        <v>1204.2771838760873</v>
      </c>
      <c r="AG27" s="64">
        <f t="shared" si="13"/>
        <v>1256.6370614359173</v>
      </c>
      <c r="AH27" s="64">
        <f t="shared" si="13"/>
        <v>1308.9969389957471</v>
      </c>
      <c r="AI27" s="64">
        <f t="shared" si="13"/>
        <v>1361.3568165555769</v>
      </c>
      <c r="AJ27" s="64">
        <f t="shared" si="13"/>
        <v>1413.7166941154069</v>
      </c>
      <c r="AK27" s="64">
        <f t="shared" si="13"/>
        <v>1466.0765716752367</v>
      </c>
      <c r="AL27" s="64">
        <f t="shared" si="13"/>
        <v>1518.4364492350667</v>
      </c>
      <c r="AU27" s="81">
        <f t="shared" si="7"/>
        <v>14500</v>
      </c>
      <c r="AV27" s="31">
        <f>($P$7*9.81)*('Zx6r Predicted Values'!$M$20/'Zx6r Predicted Values'!$M$21)-('Zx6r Power Map + Gearing'!M87*('Zx6r Predicted Values'!$M$22/'Zx6r Predicted Values'!$M$21))</f>
        <v>-226.89620498978638</v>
      </c>
      <c r="AW27" s="31">
        <f>251*9.81*('Zx6r Predicted Values'!$M$20/'Zx6r Predicted Values'!$M$21)-('Zx6r Power Map + Gearing'!N87*('Zx6r Predicted Values'!$M$22/'Zx6r Predicted Values'!$M$21))</f>
        <v>205.8295181285273</v>
      </c>
      <c r="AX27" s="31">
        <f>251*9.81*('Zx6r Predicted Values'!$M$20/'Zx6r Predicted Values'!$M$21)-('Zx6r Power Map + Gearing'!O87*('Zx6r Predicted Values'!$M$22/'Zx6r Predicted Values'!$M$21))</f>
        <v>399.81001469880596</v>
      </c>
      <c r="AY27" s="31">
        <f>251*9.81*('Zx6r Predicted Values'!$M$20/'Zx6r Predicted Values'!$M$21)-('Zx6r Power Map + Gearing'!P87*('Zx6r Predicted Values'!$M$22/'Zx6r Predicted Values'!$M$21))</f>
        <v>507.88486278796086</v>
      </c>
      <c r="AZ27" s="31">
        <f>251*9.81*('Zx6r Predicted Values'!$M$20/'Zx6r Predicted Values'!$M$21)-('Zx6r Power Map + Gearing'!Q87*('Zx6r Predicted Values'!$M$22/'Zx6r Predicted Values'!$M$21))</f>
        <v>596.3097384972699</v>
      </c>
      <c r="BA27" s="31">
        <f>251*9.81*('Zx6r Predicted Values'!$M$20/'Zx6r Predicted Values'!$M$21)-('Zx6r Power Map + Gearing'!R87*('Zx6r Predicted Values'!$M$22/'Zx6r Predicted Values'!$M$21))</f>
        <v>655.60847171455794</v>
      </c>
      <c r="BC27" s="81">
        <f t="shared" si="8"/>
        <v>14500</v>
      </c>
      <c r="BD27" s="31">
        <f>'Zx6r Power Map + Gearing'!$P$7*9.81*('Zx6r Predicted Values'!$M$21-'Zx6r Predicted Values'!$M$20)/'Zx6r Predicted Values'!$M$21+'Zx6r Power Map + Gearing'!M87*('Zx6r Predicted Values'!$M$22/'Zx6r Predicted Values'!$M$21)</f>
        <v>2689.2062049897863</v>
      </c>
      <c r="BE27" s="31">
        <f>$P$7*9.81*(('Zx6r Predicted Values'!$M$21-'Zx6r Predicted Values'!$M$20)/'Zx6r Predicted Values'!$M$21)+'Zx6r Power Map + Gearing'!N87*('Zx6r Predicted Values'!$M$22/'Zx6r Predicted Values'!$M$21)</f>
        <v>2256.4804818714729</v>
      </c>
      <c r="BF27" s="31">
        <f>$P$7*9.81*(('Zx6r Predicted Values'!$M$21-'Zx6r Predicted Values'!$M$20)/'Zx6r Predicted Values'!$M$21)+'Zx6r Power Map + Gearing'!N88*('Zx6r Predicted Values'!$M$22/'Zx6r Predicted Values'!$M$21)</f>
        <v>1231.155</v>
      </c>
      <c r="BG27" s="31">
        <f>$P$7*9.81*(('Zx6r Predicted Values'!$M$21-'Zx6r Predicted Values'!$M$20)/'Zx6r Predicted Values'!$M$21)+'Zx6r Power Map + Gearing'!N89*('Zx6r Predicted Values'!$M$22/'Zx6r Predicted Values'!$M$21)</f>
        <v>3037.8129930918894</v>
      </c>
      <c r="BH27" s="31">
        <f>$P$7*9.81*(('Zx6r Predicted Values'!$M$21-'Zx6r Predicted Values'!$M$20)/'Zx6r Predicted Values'!$M$21)+'Zx6r Power Map + Gearing'!N90*('Zx6r Predicted Values'!$M$22/'Zx6r Predicted Values'!$M$21)</f>
        <v>2146.5497594628637</v>
      </c>
      <c r="BI27" s="31">
        <f>$P$7*9.81*(('Zx6r Predicted Values'!$M$21-'Zx6r Predicted Values'!$M$20)/'Zx6r Predicted Values'!$M$21)+'Zx6r Power Map + Gearing'!N91*('Zx6r Predicted Values'!$M$22/'Zx6r Predicted Values'!$M$21)</f>
        <v>1231.155</v>
      </c>
      <c r="BL27" s="81">
        <f t="shared" si="9"/>
        <v>14500</v>
      </c>
      <c r="BM27" s="31">
        <f t="shared" si="1"/>
        <v>266.62462340712324</v>
      </c>
      <c r="BN27" s="31">
        <f t="shared" si="2"/>
        <v>381.30579271005701</v>
      </c>
      <c r="BO27" s="31">
        <f t="shared" si="3"/>
        <v>508.10976259144707</v>
      </c>
      <c r="BP27" s="31">
        <f t="shared" si="4"/>
        <v>667.03686515188485</v>
      </c>
      <c r="BQ27" s="31">
        <f t="shared" si="5"/>
        <v>988.91027240814333</v>
      </c>
      <c r="BR27" s="31">
        <f t="shared" si="6"/>
        <v>1679.8100877610195</v>
      </c>
    </row>
    <row r="28" spans="1:78" x14ac:dyDescent="0.25">
      <c r="A28" s="29" t="s">
        <v>136</v>
      </c>
      <c r="B28" s="29">
        <v>95.5</v>
      </c>
      <c r="C28" s="29" t="s">
        <v>131</v>
      </c>
      <c r="D28" t="s">
        <v>171</v>
      </c>
    </row>
    <row r="29" spans="1:78" ht="15.75" customHeight="1" x14ac:dyDescent="0.25">
      <c r="D29" t="s">
        <v>172</v>
      </c>
      <c r="N29" s="147" t="s">
        <v>432</v>
      </c>
      <c r="O29" s="55" t="s">
        <v>181</v>
      </c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P29" s="164" t="s">
        <v>479</v>
      </c>
      <c r="AQ29" s="165"/>
      <c r="AR29" s="165"/>
      <c r="AS29" s="165"/>
      <c r="AT29" s="165"/>
      <c r="AU29" s="166"/>
    </row>
    <row r="30" spans="1:78" ht="15.75" customHeight="1" x14ac:dyDescent="0.25">
      <c r="A30" s="29" t="s">
        <v>137</v>
      </c>
      <c r="B30" s="29">
        <v>70.5</v>
      </c>
      <c r="C30" s="29" t="s">
        <v>132</v>
      </c>
      <c r="N30" s="147"/>
      <c r="O30" s="55" t="s">
        <v>163</v>
      </c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P30" s="167"/>
      <c r="AQ30" s="168"/>
      <c r="AR30" s="168"/>
      <c r="AS30" s="168"/>
      <c r="AT30" s="168"/>
      <c r="AU30" s="169"/>
      <c r="AW30" s="128" t="s">
        <v>474</v>
      </c>
      <c r="AX30" s="128"/>
      <c r="AY30" s="128"/>
      <c r="AZ30" s="128"/>
      <c r="BA30" s="128"/>
      <c r="BB30" s="128"/>
      <c r="BE30" s="119" t="s">
        <v>482</v>
      </c>
      <c r="BF30" s="120"/>
      <c r="BG30" s="120"/>
      <c r="BH30" s="120"/>
      <c r="BI30" s="120"/>
      <c r="BJ30" s="121"/>
      <c r="BM30" s="119" t="s">
        <v>519</v>
      </c>
      <c r="BN30" s="120"/>
      <c r="BO30" s="120"/>
      <c r="BP30" s="120"/>
      <c r="BQ30" s="120"/>
      <c r="BR30" s="121"/>
      <c r="BU30" s="119" t="s">
        <v>520</v>
      </c>
      <c r="BV30" s="120"/>
      <c r="BW30" s="120"/>
      <c r="BX30" s="120"/>
      <c r="BY30" s="120"/>
      <c r="BZ30" s="121"/>
    </row>
    <row r="31" spans="1:78" ht="15.75" customHeight="1" x14ac:dyDescent="0.25">
      <c r="N31" s="147"/>
      <c r="O31" s="55" t="s">
        <v>164</v>
      </c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P31" s="170"/>
      <c r="AQ31" s="171"/>
      <c r="AR31" s="171"/>
      <c r="AS31" s="171"/>
      <c r="AT31" s="171"/>
      <c r="AU31" s="172"/>
      <c r="AW31" s="128"/>
      <c r="AX31" s="128"/>
      <c r="AY31" s="128"/>
      <c r="AZ31" s="128"/>
      <c r="BA31" s="128"/>
      <c r="BB31" s="128"/>
      <c r="BE31" s="122"/>
      <c r="BF31" s="123"/>
      <c r="BG31" s="123"/>
      <c r="BH31" s="123"/>
      <c r="BI31" s="123"/>
      <c r="BJ31" s="124"/>
      <c r="BM31" s="122"/>
      <c r="BN31" s="123"/>
      <c r="BO31" s="123"/>
      <c r="BP31" s="123"/>
      <c r="BQ31" s="123"/>
      <c r="BR31" s="124"/>
      <c r="BU31" s="122"/>
      <c r="BV31" s="123"/>
      <c r="BW31" s="123"/>
      <c r="BX31" s="123"/>
      <c r="BY31" s="123"/>
      <c r="BZ31" s="124"/>
    </row>
    <row r="32" spans="1:78" ht="15.75" customHeight="1" x14ac:dyDescent="0.25">
      <c r="A32" t="s">
        <v>133</v>
      </c>
      <c r="B32" s="7">
        <v>175</v>
      </c>
      <c r="C32" t="s">
        <v>59</v>
      </c>
      <c r="N32" s="147"/>
      <c r="O32" s="55" t="s">
        <v>165</v>
      </c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O32" s="81" t="s">
        <v>478</v>
      </c>
      <c r="AP32" s="30" t="s">
        <v>181</v>
      </c>
      <c r="AQ32" s="30" t="s">
        <v>163</v>
      </c>
      <c r="AR32" s="30" t="s">
        <v>164</v>
      </c>
      <c r="AS32" s="30" t="s">
        <v>165</v>
      </c>
      <c r="AT32" s="30" t="s">
        <v>166</v>
      </c>
      <c r="AU32" s="30" t="s">
        <v>167</v>
      </c>
      <c r="AW32" s="30" t="s">
        <v>181</v>
      </c>
      <c r="AX32" s="30" t="s">
        <v>163</v>
      </c>
      <c r="AY32" s="30" t="s">
        <v>164</v>
      </c>
      <c r="AZ32" s="30" t="s">
        <v>165</v>
      </c>
      <c r="BA32" s="30" t="s">
        <v>166</v>
      </c>
      <c r="BB32" s="30" t="s">
        <v>167</v>
      </c>
      <c r="BE32" s="125"/>
      <c r="BF32" s="126"/>
      <c r="BG32" s="126"/>
      <c r="BH32" s="126"/>
      <c r="BI32" s="126"/>
      <c r="BJ32" s="127"/>
      <c r="BM32" s="125"/>
      <c r="BN32" s="126"/>
      <c r="BO32" s="126"/>
      <c r="BP32" s="126"/>
      <c r="BQ32" s="126"/>
      <c r="BR32" s="127"/>
      <c r="BU32" s="125"/>
      <c r="BV32" s="126"/>
      <c r="BW32" s="126"/>
      <c r="BX32" s="126"/>
      <c r="BY32" s="126"/>
      <c r="BZ32" s="127"/>
    </row>
    <row r="33" spans="1:78" ht="15.75" x14ac:dyDescent="0.25">
      <c r="B33" s="7">
        <f>B32*1.609</f>
        <v>281.57499999999999</v>
      </c>
      <c r="C33" t="s">
        <v>134</v>
      </c>
      <c r="N33" s="147"/>
      <c r="O33" s="55" t="s">
        <v>166</v>
      </c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O33" s="81">
        <v>3500</v>
      </c>
      <c r="AP33" s="31">
        <f>AA65/$Y$19*(2*PI()/60)</f>
        <v>2.4237828891197588</v>
      </c>
      <c r="AQ33" s="31">
        <f>AB65/$Y$19*(2*PI()/60)</f>
        <v>3.446709971222278</v>
      </c>
      <c r="AR33" s="31">
        <f>AC65/$Y$19*(2*PI()/60)</f>
        <v>4.2509422978408091</v>
      </c>
      <c r="AS33" s="31">
        <f>AD65/$Y$19*(2*PI()/60)</f>
        <v>4.8861405722308158</v>
      </c>
      <c r="AT33" s="31">
        <f>AE65/$Y$19*(2*PI()/60)</f>
        <v>5.5667101519343936</v>
      </c>
      <c r="AU33" s="31">
        <f t="shared" ref="AU33:AU55" si="14">AF65/$Y$19*(2*PI()/60)</f>
        <v>6.1402499857700574</v>
      </c>
      <c r="AW33" s="31">
        <f t="shared" ref="AW33:BB33" si="15">LOG(AP65)</f>
        <v>0.73331436113844983</v>
      </c>
      <c r="AX33" s="31">
        <f t="shared" si="15"/>
        <v>0.58040333579216519</v>
      </c>
      <c r="AY33" s="31">
        <f t="shared" si="15"/>
        <v>0.48932286644483269</v>
      </c>
      <c r="AZ33" s="31">
        <f t="shared" si="15"/>
        <v>0.42884211906345121</v>
      </c>
      <c r="BA33" s="31">
        <f t="shared" si="15"/>
        <v>0.37220946734848931</v>
      </c>
      <c r="BB33" s="31">
        <f t="shared" si="15"/>
        <v>0.32962202357732079</v>
      </c>
      <c r="BD33" s="81" t="s">
        <v>478</v>
      </c>
      <c r="BE33" s="30" t="s">
        <v>181</v>
      </c>
      <c r="BF33" s="30" t="s">
        <v>163</v>
      </c>
      <c r="BG33" s="30" t="s">
        <v>164</v>
      </c>
      <c r="BH33" s="30" t="s">
        <v>165</v>
      </c>
      <c r="BI33" s="30" t="s">
        <v>166</v>
      </c>
      <c r="BJ33" s="30" t="s">
        <v>167</v>
      </c>
      <c r="BL33" s="81" t="s">
        <v>478</v>
      </c>
      <c r="BM33" s="30" t="s">
        <v>181</v>
      </c>
      <c r="BN33" s="30" t="s">
        <v>163</v>
      </c>
      <c r="BO33" s="30" t="s">
        <v>164</v>
      </c>
      <c r="BP33" s="30" t="s">
        <v>165</v>
      </c>
      <c r="BQ33" s="30" t="s">
        <v>166</v>
      </c>
      <c r="BR33" s="30" t="s">
        <v>167</v>
      </c>
      <c r="BT33" s="81" t="s">
        <v>478</v>
      </c>
      <c r="BU33" s="30" t="s">
        <v>181</v>
      </c>
      <c r="BV33" s="30" t="s">
        <v>163</v>
      </c>
      <c r="BW33" s="30" t="s">
        <v>164</v>
      </c>
      <c r="BX33" s="30" t="s">
        <v>165</v>
      </c>
      <c r="BY33" s="30" t="s">
        <v>166</v>
      </c>
      <c r="BZ33" s="30" t="s">
        <v>167</v>
      </c>
    </row>
    <row r="34" spans="1:78" ht="15.75" x14ac:dyDescent="0.25">
      <c r="B34" s="7">
        <f>B33*(1000/3600)</f>
        <v>78.215277777777771</v>
      </c>
      <c r="C34" t="s">
        <v>60</v>
      </c>
      <c r="N34" s="147"/>
      <c r="O34" s="55" t="s">
        <v>167</v>
      </c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O34" s="81">
        <f>AO33+500</f>
        <v>4000</v>
      </c>
      <c r="AP34" s="31">
        <f t="shared" ref="AP34:AP55" si="16">AA66/$Y$19*(2*PI()/60)</f>
        <v>2.7700375875654397</v>
      </c>
      <c r="AQ34" s="31">
        <f t="shared" ref="AQ34:AQ55" si="17">AB66/$Y$19*(2*PI()/60)</f>
        <v>3.9390971099683174</v>
      </c>
      <c r="AR34" s="31">
        <f t="shared" ref="AR34:AR55" si="18">AC66/$Y$19*(2*PI()/60)</f>
        <v>4.8582197689609252</v>
      </c>
      <c r="AS34" s="31">
        <f t="shared" ref="AS34:AS55" si="19">AD66/$Y$19*(2*PI()/60)</f>
        <v>5.584160653978075</v>
      </c>
      <c r="AT34" s="31">
        <f t="shared" ref="AT34:AT55" si="20">AE66/$Y$19*(2*PI()/60)</f>
        <v>6.3619544593535933</v>
      </c>
      <c r="AU34" s="31">
        <f t="shared" si="14"/>
        <v>7.0174285551657798</v>
      </c>
      <c r="AW34" s="31">
        <f t="shared" ref="AW34:AW55" si="21">LOG(AP66)</f>
        <v>0.74226920379137618</v>
      </c>
      <c r="AX34" s="31">
        <f t="shared" ref="AX34:AX55" si="22">LOG(AQ66)</f>
        <v>0.58935817844509164</v>
      </c>
      <c r="AY34" s="31">
        <f t="shared" ref="AY34:AY55" si="23">LOG(AR66)</f>
        <v>0.49827770909775909</v>
      </c>
      <c r="AZ34" s="31">
        <f t="shared" ref="AZ34:AZ55" si="24">LOG(AS66)</f>
        <v>0.43779696171637766</v>
      </c>
      <c r="BA34" s="31">
        <f t="shared" ref="BA34:BA55" si="25">LOG(AT66)</f>
        <v>0.38116431000141565</v>
      </c>
      <c r="BB34" s="31">
        <f t="shared" ref="BB34:BB55" si="26">LOG(AU66)</f>
        <v>0.3385768662302473</v>
      </c>
      <c r="BD34" s="81">
        <v>3500</v>
      </c>
      <c r="BE34" s="31">
        <f t="shared" ref="BE34:BJ34" si="27">AV5/($P$7*0.55)</f>
        <v>1.042125223731891</v>
      </c>
      <c r="BF34" s="31">
        <f t="shared" si="27"/>
        <v>3.3796098562952488</v>
      </c>
      <c r="BG34" s="31">
        <f t="shared" si="27"/>
        <v>4.4274477950305453</v>
      </c>
      <c r="BH34" s="31">
        <f t="shared" si="27"/>
        <v>5.0112432180402102</v>
      </c>
      <c r="BI34" s="31">
        <f t="shared" si="27"/>
        <v>5.4888940186844817</v>
      </c>
      <c r="BJ34" s="31">
        <f t="shared" si="27"/>
        <v>5.809212109846321</v>
      </c>
      <c r="BL34" s="81">
        <v>3500</v>
      </c>
      <c r="BM34" s="31">
        <f t="shared" ref="BM34:BR34" si="28">((($U$15*9.81)-($U$15*BK65))*$Y$18)/(BK65/$Y$18)</f>
        <v>3.0945795353642116</v>
      </c>
      <c r="BN34" s="31">
        <f t="shared" si="28"/>
        <v>8.1539485509784875</v>
      </c>
      <c r="BO34" s="31">
        <f t="shared" si="28"/>
        <v>12.334013828055914</v>
      </c>
      <c r="BP34" s="31">
        <f t="shared" si="28"/>
        <v>15.809774889953919</v>
      </c>
      <c r="BQ34" s="31">
        <f t="shared" si="28"/>
        <v>19.759670810153661</v>
      </c>
      <c r="BR34" s="31">
        <f t="shared" si="28"/>
        <v>23.321127556712298</v>
      </c>
      <c r="BT34" s="81">
        <v>3500</v>
      </c>
      <c r="BU34" s="31">
        <f t="shared" ref="BU34:BZ34" si="29">((($U$16*9.81)-($U$16*BK65))*$Y$18)/(BK65/$Y$19)</f>
        <v>3.3855002697502004</v>
      </c>
      <c r="BV34" s="31">
        <f t="shared" si="29"/>
        <v>8.9204994421376131</v>
      </c>
      <c r="BW34" s="31">
        <f t="shared" si="29"/>
        <v>13.493531726943155</v>
      </c>
      <c r="BX34" s="31">
        <f t="shared" si="29"/>
        <v>17.296048313823515</v>
      </c>
      <c r="BY34" s="31">
        <f t="shared" si="29"/>
        <v>21.61727307166371</v>
      </c>
      <c r="BZ34" s="31">
        <f t="shared" si="29"/>
        <v>25.513541575474804</v>
      </c>
    </row>
    <row r="35" spans="1:78" x14ac:dyDescent="0.25"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O35" s="81">
        <f t="shared" ref="AO35:AO55" si="30">AO34+500</f>
        <v>4500</v>
      </c>
      <c r="AP35" s="31">
        <f t="shared" si="16"/>
        <v>3.1162922860111193</v>
      </c>
      <c r="AQ35" s="31">
        <f t="shared" si="17"/>
        <v>4.4314842487143578</v>
      </c>
      <c r="AR35" s="31">
        <f t="shared" si="18"/>
        <v>5.4654972400810395</v>
      </c>
      <c r="AS35" s="31">
        <f t="shared" si="19"/>
        <v>6.2821807357253334</v>
      </c>
      <c r="AT35" s="31">
        <f t="shared" si="20"/>
        <v>7.1571987667727903</v>
      </c>
      <c r="AU35" s="31">
        <f t="shared" si="14"/>
        <v>7.8946071245615048</v>
      </c>
      <c r="AW35" s="31">
        <f t="shared" si="21"/>
        <v>0.80026115076906301</v>
      </c>
      <c r="AX35" s="31">
        <f t="shared" si="22"/>
        <v>0.64735012542277837</v>
      </c>
      <c r="AY35" s="31">
        <f t="shared" si="23"/>
        <v>0.55626965607544598</v>
      </c>
      <c r="AZ35" s="31">
        <f t="shared" si="24"/>
        <v>0.49578890869406439</v>
      </c>
      <c r="BA35" s="31">
        <f t="shared" si="25"/>
        <v>0.4391562569791026</v>
      </c>
      <c r="BB35" s="31">
        <f t="shared" si="26"/>
        <v>0.39656881320793397</v>
      </c>
      <c r="BD35" s="81">
        <f>BD34+500</f>
        <v>4000</v>
      </c>
      <c r="BE35" s="31">
        <f t="shared" ref="BE35:BE56" si="31">AV6/($P$7*0.55)</f>
        <v>0.87804071134751849</v>
      </c>
      <c r="BF35" s="31">
        <f t="shared" ref="BF35:BF56" si="32">AW6/($P$7*0.55)</f>
        <v>3.2642229404226115</v>
      </c>
      <c r="BG35" s="31">
        <f t="shared" ref="BG35:BG56" si="33">AX6/($P$7*0.55)</f>
        <v>4.3338908362148922</v>
      </c>
      <c r="BH35" s="31">
        <f t="shared" ref="BH35:BH56" si="34">AY6/($P$7*0.55)</f>
        <v>4.929848663870593</v>
      </c>
      <c r="BI35" s="31">
        <f t="shared" ref="BI35:BI56" si="35">AZ6/($P$7*0.55)</f>
        <v>5.4174505228616212</v>
      </c>
      <c r="BJ35" s="31">
        <f t="shared" ref="BJ35:BJ56" si="36">BA6/($P$7*0.55)</f>
        <v>5.7444419075893309</v>
      </c>
      <c r="BL35" s="81">
        <f>BL34+500</f>
        <v>4000</v>
      </c>
      <c r="BM35" s="31">
        <f t="shared" ref="BM35:BM56" si="37">((($U$15*9.81)-($U$15*BK66))*$Y$18)/(BK66/$Y$18)</f>
        <v>2.5768003666038064</v>
      </c>
      <c r="BN35" s="31">
        <f t="shared" ref="BN35:BN56" si="38">((($U$15*9.81)-($U$15*BL66))*$Y$18)/(BL66/$Y$18)</f>
        <v>7.8498223203729323</v>
      </c>
      <c r="BO35" s="31">
        <f t="shared" ref="BO35:BO56" si="39">((($U$15*9.81)-($U$15*BM66))*$Y$18)/(BM66/$Y$18)</f>
        <v>11.997073174573668</v>
      </c>
      <c r="BP35" s="31">
        <f t="shared" ref="BP35:BP56" si="40">((($U$15*9.81)-($U$15*BN66))*$Y$18)/(BN66/$Y$18)</f>
        <v>15.477673689004188</v>
      </c>
      <c r="BQ35" s="31">
        <f t="shared" ref="BQ35:BQ56" si="41">((($U$15*9.81)-($U$15*BO66))*$Y$18)/(BO66/$Y$18)</f>
        <v>19.479607253217612</v>
      </c>
      <c r="BR35" s="31">
        <f t="shared" ref="BR35:BR56" si="42">((($U$15*9.81)-($U$15*BP66))*$Y$18)/(BP66/$Y$18)</f>
        <v>23.1397549092773</v>
      </c>
      <c r="BT35" s="81">
        <f>BT34+500</f>
        <v>4000</v>
      </c>
      <c r="BU35" s="31">
        <f t="shared" ref="BU35:BU56" si="43">((($U$16*9.81)-($U$16*BK66))*$Y$18)/(BK66/$Y$19)</f>
        <v>2.8190447964049086</v>
      </c>
      <c r="BV35" s="31">
        <f t="shared" ref="BV35:BV56" si="44">((($U$16*9.81)-($U$16*BL66))*$Y$18)/(BL66/$Y$19)</f>
        <v>8.5877823721812767</v>
      </c>
      <c r="BW35" s="31">
        <f t="shared" ref="BW35:BW56" si="45">((($U$16*9.81)-($U$16*BM66))*$Y$18)/(BM66/$Y$19)</f>
        <v>13.124915357508105</v>
      </c>
      <c r="BX35" s="31">
        <f t="shared" ref="BX35:BX56" si="46">((($U$16*9.81)-($U$16*BN66))*$Y$18)/(BN66/$Y$19)</f>
        <v>16.932726352778054</v>
      </c>
      <c r="BY35" s="31">
        <f t="shared" ref="BY35:BY56" si="47">((($U$16*9.81)-($U$16*BO66))*$Y$18)/(BO66/$Y$19)</f>
        <v>21.3108808019809</v>
      </c>
      <c r="BZ35" s="31">
        <f t="shared" ref="BZ35:BZ56" si="48">((($U$16*9.81)-($U$16*BP66))*$Y$18)/(BP66/$Y$19)</f>
        <v>25.315118125762353</v>
      </c>
    </row>
    <row r="36" spans="1:78" ht="15.75" x14ac:dyDescent="0.25">
      <c r="A36" s="1" t="s">
        <v>138</v>
      </c>
      <c r="B36" s="1" t="s">
        <v>135</v>
      </c>
      <c r="C36" s="1" t="s">
        <v>144</v>
      </c>
      <c r="D36" s="1" t="s">
        <v>141</v>
      </c>
      <c r="N36" s="149" t="s">
        <v>433</v>
      </c>
      <c r="O36" s="55" t="s">
        <v>125</v>
      </c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O36" s="81">
        <f t="shared" si="30"/>
        <v>5000</v>
      </c>
      <c r="AP36" s="31">
        <f t="shared" si="16"/>
        <v>3.4625469844568002</v>
      </c>
      <c r="AQ36" s="31">
        <f t="shared" si="17"/>
        <v>4.9238713874603981</v>
      </c>
      <c r="AR36" s="31">
        <f t="shared" si="18"/>
        <v>6.0727747112011556</v>
      </c>
      <c r="AS36" s="31">
        <f t="shared" si="19"/>
        <v>6.9802008174725909</v>
      </c>
      <c r="AT36" s="31">
        <f t="shared" si="20"/>
        <v>7.95244307419199</v>
      </c>
      <c r="AU36" s="31">
        <f t="shared" si="14"/>
        <v>8.7717856939572272</v>
      </c>
      <c r="AW36" s="31">
        <f t="shared" si="21"/>
        <v>0.81450158988367305</v>
      </c>
      <c r="AX36" s="31">
        <f t="shared" si="22"/>
        <v>0.66159056453738851</v>
      </c>
      <c r="AY36" s="31">
        <f t="shared" si="23"/>
        <v>0.57051009519005613</v>
      </c>
      <c r="AZ36" s="31">
        <f t="shared" si="24"/>
        <v>0.5100293478086747</v>
      </c>
      <c r="BA36" s="31">
        <f t="shared" si="25"/>
        <v>0.45339669609371269</v>
      </c>
      <c r="BB36" s="31">
        <f t="shared" si="26"/>
        <v>0.41080925232254412</v>
      </c>
      <c r="BD36" s="81">
        <f t="shared" ref="BD36:BD56" si="49">BD35+500</f>
        <v>4500</v>
      </c>
      <c r="BE36" s="31">
        <f t="shared" si="31"/>
        <v>-0.27055087534309535</v>
      </c>
      <c r="BF36" s="31">
        <f t="shared" si="32"/>
        <v>2.4565145293141528</v>
      </c>
      <c r="BG36" s="31">
        <f t="shared" si="33"/>
        <v>3.6789921245053323</v>
      </c>
      <c r="BH36" s="31">
        <f t="shared" si="34"/>
        <v>4.3600867846832747</v>
      </c>
      <c r="BI36" s="31">
        <f t="shared" si="35"/>
        <v>4.9173460521015917</v>
      </c>
      <c r="BJ36" s="31">
        <f t="shared" si="36"/>
        <v>5.2910504917904042</v>
      </c>
      <c r="BL36" s="81">
        <f t="shared" ref="BL36:BL56" si="50">BL35+500</f>
        <v>4500</v>
      </c>
      <c r="BM36" s="31">
        <f t="shared" si="37"/>
        <v>1.2330893922210517</v>
      </c>
      <c r="BN36" s="31">
        <f t="shared" si="38"/>
        <v>5.7927820586963366</v>
      </c>
      <c r="BO36" s="31">
        <f t="shared" si="39"/>
        <v>9.4075903383001798</v>
      </c>
      <c r="BP36" s="31">
        <f t="shared" si="40"/>
        <v>12.448647132613317</v>
      </c>
      <c r="BQ36" s="31">
        <f t="shared" si="41"/>
        <v>15.9579077757208</v>
      </c>
      <c r="BR36" s="31">
        <f t="shared" si="42"/>
        <v>19.182955144969384</v>
      </c>
      <c r="BT36" s="81">
        <f t="shared" ref="BT36:BT56" si="51">BT35+500</f>
        <v>4500</v>
      </c>
      <c r="BU36" s="31">
        <f t="shared" si="43"/>
        <v>1.34901185194426</v>
      </c>
      <c r="BV36" s="31">
        <f t="shared" si="44"/>
        <v>6.3373602126572663</v>
      </c>
      <c r="BW36" s="31">
        <f t="shared" si="45"/>
        <v>10.291995815278394</v>
      </c>
      <c r="BX36" s="31">
        <f t="shared" si="46"/>
        <v>13.618941682986108</v>
      </c>
      <c r="BY36" s="31">
        <f t="shared" si="47"/>
        <v>17.458107139260562</v>
      </c>
      <c r="BZ36" s="31">
        <f t="shared" si="48"/>
        <v>20.986340494963677</v>
      </c>
    </row>
    <row r="37" spans="1:78" ht="15.75" x14ac:dyDescent="0.25">
      <c r="A37" t="s">
        <v>139</v>
      </c>
      <c r="B37">
        <f>B28*1000</f>
        <v>95500</v>
      </c>
      <c r="C37">
        <f>243*(1000/3600)</f>
        <v>67.5</v>
      </c>
      <c r="D37" s="3">
        <f>B37/C37</f>
        <v>1414.8148148148148</v>
      </c>
      <c r="E37" t="s">
        <v>140</v>
      </c>
      <c r="N37" s="149"/>
      <c r="O37" s="55" t="s">
        <v>163</v>
      </c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O37" s="81">
        <f t="shared" si="30"/>
        <v>5500</v>
      </c>
      <c r="AP37" s="31">
        <f t="shared" si="16"/>
        <v>3.8088016829024811</v>
      </c>
      <c r="AQ37" s="31">
        <f t="shared" si="17"/>
        <v>5.4162585262064376</v>
      </c>
      <c r="AR37" s="31">
        <f t="shared" si="18"/>
        <v>6.6800521823212708</v>
      </c>
      <c r="AS37" s="31">
        <f t="shared" si="19"/>
        <v>7.6782208992198528</v>
      </c>
      <c r="AT37" s="31">
        <f t="shared" si="20"/>
        <v>8.747687381611188</v>
      </c>
      <c r="AU37" s="31">
        <f t="shared" si="14"/>
        <v>9.6489642633529478</v>
      </c>
      <c r="AW37" s="31">
        <f t="shared" si="21"/>
        <v>0.82581525524145094</v>
      </c>
      <c r="AX37" s="31">
        <f t="shared" si="22"/>
        <v>0.67290422989516652</v>
      </c>
      <c r="AY37" s="31">
        <f t="shared" si="23"/>
        <v>0.58182376054783413</v>
      </c>
      <c r="AZ37" s="31">
        <f t="shared" si="24"/>
        <v>0.52134301316645248</v>
      </c>
      <c r="BA37" s="31">
        <f t="shared" si="25"/>
        <v>0.46471036145149075</v>
      </c>
      <c r="BB37" s="31">
        <f t="shared" si="26"/>
        <v>0.42212291768032217</v>
      </c>
      <c r="BD37" s="81">
        <f t="shared" si="49"/>
        <v>5000</v>
      </c>
      <c r="BE37" s="31">
        <f t="shared" si="31"/>
        <v>-0.57684196512725727</v>
      </c>
      <c r="BF37" s="31">
        <f t="shared" si="32"/>
        <v>2.2411256196852314</v>
      </c>
      <c r="BG37" s="31">
        <f t="shared" si="33"/>
        <v>3.5043524680494502</v>
      </c>
      <c r="BH37" s="31">
        <f t="shared" si="34"/>
        <v>4.2081502835666571</v>
      </c>
      <c r="BI37" s="31">
        <f t="shared" si="35"/>
        <v>4.7839848598989185</v>
      </c>
      <c r="BJ37" s="31">
        <f t="shared" si="36"/>
        <v>5.1701461142440239</v>
      </c>
      <c r="BL37" s="81">
        <f t="shared" si="50"/>
        <v>5000</v>
      </c>
      <c r="BM37" s="31">
        <f t="shared" si="37"/>
        <v>0.93662003930315951</v>
      </c>
      <c r="BN37" s="31">
        <f t="shared" si="38"/>
        <v>5.3619405666585518</v>
      </c>
      <c r="BO37" s="31">
        <f t="shared" si="39"/>
        <v>8.9017795719635906</v>
      </c>
      <c r="BP37" s="31">
        <f t="shared" si="40"/>
        <v>11.906453216813402</v>
      </c>
      <c r="BQ37" s="31">
        <f t="shared" si="41"/>
        <v>15.413068357891289</v>
      </c>
      <c r="BR37" s="31">
        <f t="shared" si="42"/>
        <v>18.680329309918339</v>
      </c>
      <c r="BT37" s="81">
        <f t="shared" si="51"/>
        <v>5000</v>
      </c>
      <c r="BU37" s="31">
        <f t="shared" si="43"/>
        <v>1.0246714810453541</v>
      </c>
      <c r="BV37" s="31">
        <f t="shared" si="44"/>
        <v>5.8660154077024202</v>
      </c>
      <c r="BW37" s="31">
        <f t="shared" si="45"/>
        <v>9.7386338912089503</v>
      </c>
      <c r="BX37" s="31">
        <f t="shared" si="46"/>
        <v>13.025776237658008</v>
      </c>
      <c r="BY37" s="31">
        <f t="shared" si="47"/>
        <v>16.862047488845</v>
      </c>
      <c r="BZ37" s="31">
        <f t="shared" si="48"/>
        <v>20.436462916862112</v>
      </c>
    </row>
    <row r="38" spans="1:78" ht="15.75" x14ac:dyDescent="0.25">
      <c r="N38" s="149"/>
      <c r="O38" s="55" t="s">
        <v>164</v>
      </c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O38" s="81">
        <f t="shared" si="30"/>
        <v>6000</v>
      </c>
      <c r="AP38" s="31">
        <f t="shared" si="16"/>
        <v>4.1550563813481594</v>
      </c>
      <c r="AQ38" s="31">
        <f t="shared" si="17"/>
        <v>5.9086456649524779</v>
      </c>
      <c r="AR38" s="31">
        <f t="shared" si="18"/>
        <v>7.2873296534413878</v>
      </c>
      <c r="AS38" s="31">
        <f t="shared" si="19"/>
        <v>8.3762409809671112</v>
      </c>
      <c r="AT38" s="31">
        <f t="shared" si="20"/>
        <v>9.5429316890303912</v>
      </c>
      <c r="AU38" s="31">
        <f t="shared" si="14"/>
        <v>10.526142832748668</v>
      </c>
      <c r="AW38" s="31">
        <f t="shared" si="21"/>
        <v>0.82374224661858586</v>
      </c>
      <c r="AX38" s="31">
        <f t="shared" si="22"/>
        <v>0.67083122127230133</v>
      </c>
      <c r="AY38" s="31">
        <f t="shared" si="23"/>
        <v>0.57975075192496883</v>
      </c>
      <c r="AZ38" s="31">
        <f t="shared" si="24"/>
        <v>0.5192700045435874</v>
      </c>
      <c r="BA38" s="31">
        <f t="shared" si="25"/>
        <v>0.46263735282862534</v>
      </c>
      <c r="BB38" s="31">
        <f t="shared" si="26"/>
        <v>0.42004990905745693</v>
      </c>
      <c r="BD38" s="81">
        <f t="shared" si="49"/>
        <v>5500</v>
      </c>
      <c r="BE38" s="31">
        <f t="shared" si="31"/>
        <v>-0.82744376585975443</v>
      </c>
      <c r="BF38" s="31">
        <f t="shared" si="32"/>
        <v>2.0648983299888393</v>
      </c>
      <c r="BG38" s="31">
        <f t="shared" si="33"/>
        <v>3.3614654764037257</v>
      </c>
      <c r="BH38" s="31">
        <f t="shared" si="34"/>
        <v>4.0838386008348797</v>
      </c>
      <c r="BI38" s="31">
        <f t="shared" si="35"/>
        <v>4.6748711571876385</v>
      </c>
      <c r="BJ38" s="31">
        <f t="shared" si="36"/>
        <v>5.0712243507969852</v>
      </c>
      <c r="BL38" s="81">
        <f t="shared" si="50"/>
        <v>5500</v>
      </c>
      <c r="BM38" s="31">
        <f t="shared" si="37"/>
        <v>0.71011093327161412</v>
      </c>
      <c r="BN38" s="31">
        <f t="shared" si="38"/>
        <v>5.0400563232765903</v>
      </c>
      <c r="BO38" s="31">
        <f t="shared" si="39"/>
        <v>8.5366827861611707</v>
      </c>
      <c r="BP38" s="31">
        <f t="shared" si="40"/>
        <v>11.534278308373709</v>
      </c>
      <c r="BQ38" s="31">
        <f t="shared" si="41"/>
        <v>15.076673741800048</v>
      </c>
      <c r="BR38" s="31">
        <f t="shared" si="42"/>
        <v>18.427968784206705</v>
      </c>
      <c r="BT38" s="81">
        <f t="shared" si="51"/>
        <v>5500</v>
      </c>
      <c r="BU38" s="31">
        <f t="shared" si="43"/>
        <v>0.77686830429474629</v>
      </c>
      <c r="BV38" s="31">
        <f t="shared" si="44"/>
        <v>5.5138708981350781</v>
      </c>
      <c r="BW38" s="31">
        <f t="shared" si="45"/>
        <v>9.3392144377116733</v>
      </c>
      <c r="BX38" s="31">
        <f t="shared" si="46"/>
        <v>12.618613248787362</v>
      </c>
      <c r="BY38" s="31">
        <f t="shared" si="47"/>
        <v>16.494028489654735</v>
      </c>
      <c r="BZ38" s="31">
        <f t="shared" si="48"/>
        <v>20.160378034212464</v>
      </c>
    </row>
    <row r="39" spans="1:78" ht="15.75" x14ac:dyDescent="0.25">
      <c r="N39" s="149"/>
      <c r="O39" s="55" t="s">
        <v>165</v>
      </c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O39" s="81">
        <f t="shared" si="30"/>
        <v>6500</v>
      </c>
      <c r="AP39" s="31">
        <f t="shared" si="16"/>
        <v>4.5013110797938394</v>
      </c>
      <c r="AQ39" s="31">
        <f t="shared" si="17"/>
        <v>6.4010328036985147</v>
      </c>
      <c r="AR39" s="31">
        <f t="shared" si="18"/>
        <v>7.8946071245615048</v>
      </c>
      <c r="AS39" s="31">
        <f t="shared" si="19"/>
        <v>9.0742610627143705</v>
      </c>
      <c r="AT39" s="31">
        <f t="shared" si="20"/>
        <v>10.338175996449589</v>
      </c>
      <c r="AU39" s="31">
        <f t="shared" si="14"/>
        <v>11.403321402144394</v>
      </c>
      <c r="AW39" s="31">
        <f t="shared" si="21"/>
        <v>0.83244583414046414</v>
      </c>
      <c r="AX39" s="31">
        <f t="shared" si="22"/>
        <v>0.67953480879417971</v>
      </c>
      <c r="AY39" s="31">
        <f t="shared" si="23"/>
        <v>0.58845433944684711</v>
      </c>
      <c r="AZ39" s="31">
        <f t="shared" si="24"/>
        <v>0.52797359206546568</v>
      </c>
      <c r="BA39" s="31">
        <f t="shared" si="25"/>
        <v>0.47134094035050367</v>
      </c>
      <c r="BB39" s="31">
        <f t="shared" si="26"/>
        <v>0.42875349657933509</v>
      </c>
      <c r="BD39" s="81">
        <f t="shared" si="49"/>
        <v>6000</v>
      </c>
      <c r="BE39" s="31">
        <f t="shared" si="31"/>
        <v>-0.7810360249833691</v>
      </c>
      <c r="BF39" s="31">
        <f t="shared" si="32"/>
        <v>2.09753301326595</v>
      </c>
      <c r="BG39" s="31">
        <f t="shared" si="33"/>
        <v>3.3879260304121948</v>
      </c>
      <c r="BH39" s="31">
        <f t="shared" si="34"/>
        <v>4.1068592828222448</v>
      </c>
      <c r="BI39" s="31">
        <f t="shared" si="35"/>
        <v>4.6950773984304703</v>
      </c>
      <c r="BJ39" s="31">
        <f t="shared" si="36"/>
        <v>5.0895431958797701</v>
      </c>
      <c r="BL39" s="81">
        <f t="shared" si="50"/>
        <v>6000</v>
      </c>
      <c r="BM39" s="31">
        <f t="shared" si="37"/>
        <v>0.7639217958804807</v>
      </c>
      <c r="BN39" s="31">
        <f t="shared" si="38"/>
        <v>5.1553986734727459</v>
      </c>
      <c r="BO39" s="31">
        <f t="shared" si="39"/>
        <v>8.7417942712723811</v>
      </c>
      <c r="BP39" s="31">
        <f t="shared" si="40"/>
        <v>11.85776770293686</v>
      </c>
      <c r="BQ39" s="31">
        <f t="shared" si="41"/>
        <v>15.602220659194655</v>
      </c>
      <c r="BR39" s="31">
        <f t="shared" si="42"/>
        <v>19.217498754894827</v>
      </c>
      <c r="BT39" s="81">
        <f t="shared" si="51"/>
        <v>6000</v>
      </c>
      <c r="BU39" s="31">
        <f t="shared" si="43"/>
        <v>0.83573791413864584</v>
      </c>
      <c r="BV39" s="31">
        <f t="shared" si="44"/>
        <v>5.6400565570397037</v>
      </c>
      <c r="BW39" s="31">
        <f t="shared" si="45"/>
        <v>9.5636084079545949</v>
      </c>
      <c r="BX39" s="31">
        <f t="shared" si="46"/>
        <v>12.972513809441713</v>
      </c>
      <c r="BY39" s="31">
        <f t="shared" si="47"/>
        <v>17.068981955957035</v>
      </c>
      <c r="BZ39" s="31">
        <f t="shared" si="48"/>
        <v>21.024131541981298</v>
      </c>
    </row>
    <row r="40" spans="1:78" ht="15.75" x14ac:dyDescent="0.25">
      <c r="N40" s="149"/>
      <c r="O40" s="55" t="s">
        <v>166</v>
      </c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O40" s="81">
        <f t="shared" si="30"/>
        <v>7000</v>
      </c>
      <c r="AP40" s="31">
        <f t="shared" si="16"/>
        <v>4.8475657782395176</v>
      </c>
      <c r="AQ40" s="31">
        <f t="shared" si="17"/>
        <v>6.8934199424445559</v>
      </c>
      <c r="AR40" s="31">
        <f t="shared" si="18"/>
        <v>8.5018845956816183</v>
      </c>
      <c r="AS40" s="31">
        <f t="shared" si="19"/>
        <v>9.7722811444616315</v>
      </c>
      <c r="AT40" s="31">
        <f t="shared" si="20"/>
        <v>11.133420303868787</v>
      </c>
      <c r="AU40" s="31">
        <f t="shared" si="14"/>
        <v>12.280499971540115</v>
      </c>
      <c r="AW40" s="31">
        <f t="shared" si="21"/>
        <v>0.84910971830687998</v>
      </c>
      <c r="AX40" s="31">
        <f t="shared" si="22"/>
        <v>0.69619869296059533</v>
      </c>
      <c r="AY40" s="31">
        <f t="shared" si="23"/>
        <v>0.60511822361326284</v>
      </c>
      <c r="AZ40" s="31">
        <f t="shared" si="24"/>
        <v>0.54463747623188141</v>
      </c>
      <c r="BA40" s="31">
        <f t="shared" si="25"/>
        <v>0.48800482451691946</v>
      </c>
      <c r="BB40" s="31">
        <f t="shared" si="26"/>
        <v>0.44541738074575099</v>
      </c>
      <c r="BD40" s="81">
        <f t="shared" si="49"/>
        <v>6500</v>
      </c>
      <c r="BE40" s="31">
        <f t="shared" si="31"/>
        <v>-0.97737646715270388</v>
      </c>
      <c r="BF40" s="31">
        <f t="shared" si="32"/>
        <v>1.9594631994012541</v>
      </c>
      <c r="BG40" s="31">
        <f t="shared" si="33"/>
        <v>3.2759775326840659</v>
      </c>
      <c r="BH40" s="31">
        <f t="shared" si="34"/>
        <v>4.0094640897987732</v>
      </c>
      <c r="BI40" s="31">
        <f t="shared" si="35"/>
        <v>4.6095894547108065</v>
      </c>
      <c r="BJ40" s="31">
        <f t="shared" si="36"/>
        <v>5.0120403897602968</v>
      </c>
      <c r="BL40" s="81">
        <f t="shared" si="50"/>
        <v>6500</v>
      </c>
      <c r="BM40" s="31">
        <f t="shared" si="37"/>
        <v>0.59600958019642258</v>
      </c>
      <c r="BN40" s="31">
        <f t="shared" si="38"/>
        <v>4.9270192435607374</v>
      </c>
      <c r="BO40" s="31">
        <f t="shared" si="39"/>
        <v>8.5028167356247462</v>
      </c>
      <c r="BP40" s="31">
        <f t="shared" si="40"/>
        <v>11.646659538123906</v>
      </c>
      <c r="BQ40" s="31">
        <f t="shared" si="41"/>
        <v>15.481583174498629</v>
      </c>
      <c r="BR40" s="31">
        <f t="shared" si="42"/>
        <v>19.252698803990747</v>
      </c>
      <c r="BT40" s="81">
        <f t="shared" si="51"/>
        <v>6500</v>
      </c>
      <c r="BU40" s="31">
        <f t="shared" si="43"/>
        <v>0.65204030837462712</v>
      </c>
      <c r="BV40" s="31">
        <f t="shared" si="44"/>
        <v>5.3902072276762896</v>
      </c>
      <c r="BW40" s="31">
        <f t="shared" si="45"/>
        <v>9.3021646472906507</v>
      </c>
      <c r="BX40" s="31">
        <f t="shared" si="46"/>
        <v>12.741559412970977</v>
      </c>
      <c r="BY40" s="31">
        <f t="shared" si="47"/>
        <v>16.937003368134992</v>
      </c>
      <c r="BZ40" s="31">
        <f t="shared" si="48"/>
        <v>21.062640739869938</v>
      </c>
    </row>
    <row r="41" spans="1:78" ht="15.75" x14ac:dyDescent="0.25">
      <c r="D41" s="1" t="s">
        <v>153</v>
      </c>
      <c r="N41" s="149"/>
      <c r="O41" s="55" t="s">
        <v>167</v>
      </c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O41" s="81">
        <f t="shared" si="30"/>
        <v>7500</v>
      </c>
      <c r="AP41" s="31">
        <f t="shared" si="16"/>
        <v>5.1938204766851994</v>
      </c>
      <c r="AQ41" s="31">
        <f t="shared" si="17"/>
        <v>7.3858070811905954</v>
      </c>
      <c r="AR41" s="31">
        <f t="shared" si="18"/>
        <v>9.109162066801737</v>
      </c>
      <c r="AS41" s="31">
        <f t="shared" si="19"/>
        <v>10.470301226208889</v>
      </c>
      <c r="AT41" s="31">
        <f t="shared" si="20"/>
        <v>11.928664611287987</v>
      </c>
      <c r="AU41" s="31">
        <f t="shared" si="14"/>
        <v>13.157678540935837</v>
      </c>
      <c r="AW41" s="31">
        <f t="shared" si="21"/>
        <v>0.85461881309165555</v>
      </c>
      <c r="AX41" s="31">
        <f t="shared" si="22"/>
        <v>0.70170778774537113</v>
      </c>
      <c r="AY41" s="31">
        <f t="shared" si="23"/>
        <v>0.61062731839803852</v>
      </c>
      <c r="AZ41" s="31">
        <f t="shared" si="24"/>
        <v>0.55014657101665709</v>
      </c>
      <c r="BA41" s="31">
        <f t="shared" si="25"/>
        <v>0.49351391930169514</v>
      </c>
      <c r="BB41" s="31">
        <f t="shared" si="26"/>
        <v>0.45092647553052673</v>
      </c>
      <c r="BD41" s="81">
        <f t="shared" si="49"/>
        <v>7000</v>
      </c>
      <c r="BE41" s="31">
        <f t="shared" si="31"/>
        <v>-1.3644476245722534</v>
      </c>
      <c r="BF41" s="31">
        <f t="shared" si="32"/>
        <v>1.6872684234965745</v>
      </c>
      <c r="BG41" s="31">
        <f t="shared" si="33"/>
        <v>3.0552790657343234</v>
      </c>
      <c r="BH41" s="31">
        <f t="shared" si="34"/>
        <v>3.8174564235524966</v>
      </c>
      <c r="BI41" s="31">
        <f t="shared" si="35"/>
        <v>4.4410560799491838</v>
      </c>
      <c r="BJ41" s="31">
        <f t="shared" si="36"/>
        <v>4.8592491434104748</v>
      </c>
      <c r="BL41" s="81">
        <f t="shared" si="50"/>
        <v>7000</v>
      </c>
      <c r="BM41" s="31">
        <f t="shared" si="37"/>
        <v>0.27329936787330883</v>
      </c>
      <c r="BN41" s="31">
        <f t="shared" si="38"/>
        <v>4.4562364057293751</v>
      </c>
      <c r="BO41" s="31">
        <f t="shared" si="39"/>
        <v>7.9449584893081964</v>
      </c>
      <c r="BP41" s="31">
        <f t="shared" si="40"/>
        <v>11.043649745024309</v>
      </c>
      <c r="BQ41" s="31">
        <f t="shared" si="41"/>
        <v>14.872793472913491</v>
      </c>
      <c r="BR41" s="31">
        <f t="shared" si="42"/>
        <v>18.698868108575962</v>
      </c>
      <c r="BT41" s="81">
        <f t="shared" si="51"/>
        <v>7000</v>
      </c>
      <c r="BU41" s="31">
        <f t="shared" si="43"/>
        <v>0.29899218070953537</v>
      </c>
      <c r="BV41" s="31">
        <f t="shared" si="44"/>
        <v>4.8751661998863023</v>
      </c>
      <c r="BW41" s="31">
        <f t="shared" si="45"/>
        <v>8.6918622712152587</v>
      </c>
      <c r="BX41" s="31">
        <f t="shared" si="46"/>
        <v>12.081860803233861</v>
      </c>
      <c r="BY41" s="31">
        <f t="shared" si="47"/>
        <v>16.270981482000124</v>
      </c>
      <c r="BZ41" s="31">
        <f t="shared" si="48"/>
        <v>20.456744543861515</v>
      </c>
    </row>
    <row r="42" spans="1:78" x14ac:dyDescent="0.25">
      <c r="A42" t="s">
        <v>146</v>
      </c>
      <c r="B42">
        <v>87</v>
      </c>
      <c r="C42">
        <v>46</v>
      </c>
      <c r="D42">
        <f>C42/B42</f>
        <v>0.52873563218390807</v>
      </c>
      <c r="AO42" s="81">
        <f t="shared" si="30"/>
        <v>8000</v>
      </c>
      <c r="AP42" s="31">
        <f t="shared" si="16"/>
        <v>5.5400751751308794</v>
      </c>
      <c r="AQ42" s="31">
        <f t="shared" si="17"/>
        <v>7.8781942199366348</v>
      </c>
      <c r="AR42" s="31">
        <f t="shared" si="18"/>
        <v>9.7164395379218504</v>
      </c>
      <c r="AS42" s="31">
        <f t="shared" si="19"/>
        <v>11.16832130795615</v>
      </c>
      <c r="AT42" s="31">
        <f t="shared" si="20"/>
        <v>12.723908918707187</v>
      </c>
      <c r="AU42" s="31">
        <f t="shared" si="14"/>
        <v>14.03485711033156</v>
      </c>
      <c r="AW42" s="31">
        <f t="shared" si="21"/>
        <v>0.87489476906596708</v>
      </c>
      <c r="AX42" s="31">
        <f t="shared" si="22"/>
        <v>0.72198374371968255</v>
      </c>
      <c r="AY42" s="31">
        <f t="shared" si="23"/>
        <v>0.63090327437235005</v>
      </c>
      <c r="AZ42" s="31">
        <f t="shared" si="24"/>
        <v>0.57042252699096851</v>
      </c>
      <c r="BA42" s="31">
        <f t="shared" si="25"/>
        <v>0.51378987527600661</v>
      </c>
      <c r="BB42" s="31">
        <f t="shared" si="26"/>
        <v>0.4712024315048382</v>
      </c>
      <c r="BD42" s="81">
        <f t="shared" si="49"/>
        <v>7500</v>
      </c>
      <c r="BE42" s="31">
        <f t="shared" si="31"/>
        <v>-1.4957152344797497</v>
      </c>
      <c r="BF42" s="31">
        <f t="shared" si="32"/>
        <v>1.5949588907984626</v>
      </c>
      <c r="BG42" s="31">
        <f t="shared" si="33"/>
        <v>2.9804334986818009</v>
      </c>
      <c r="BH42" s="31">
        <f t="shared" si="34"/>
        <v>3.752340780216803</v>
      </c>
      <c r="BI42" s="31">
        <f t="shared" si="35"/>
        <v>4.3839012832908972</v>
      </c>
      <c r="BJ42" s="31">
        <f t="shared" si="36"/>
        <v>4.8074329816048822</v>
      </c>
      <c r="BL42" s="81">
        <f t="shared" si="50"/>
        <v>7500</v>
      </c>
      <c r="BM42" s="31">
        <f t="shared" si="37"/>
        <v>0.17736604016478552</v>
      </c>
      <c r="BN42" s="31">
        <f t="shared" si="38"/>
        <v>4.341224298556126</v>
      </c>
      <c r="BO42" s="31">
        <f t="shared" si="39"/>
        <v>7.856290982998777</v>
      </c>
      <c r="BP42" s="31">
        <f t="shared" si="40"/>
        <v>11.021267040347494</v>
      </c>
      <c r="BQ42" s="31">
        <f t="shared" si="41"/>
        <v>15.00048394875304</v>
      </c>
      <c r="BR42" s="31">
        <f t="shared" si="42"/>
        <v>19.06226823336825</v>
      </c>
      <c r="BT42" s="81">
        <f t="shared" si="51"/>
        <v>7500</v>
      </c>
      <c r="BU42" s="31">
        <f t="shared" si="43"/>
        <v>0.19404018218317876</v>
      </c>
      <c r="BV42" s="31">
        <f t="shared" si="44"/>
        <v>4.7493418300777721</v>
      </c>
      <c r="BW42" s="31">
        <f t="shared" si="45"/>
        <v>8.5948591523429929</v>
      </c>
      <c r="BX42" s="31">
        <f t="shared" si="46"/>
        <v>12.05737390546467</v>
      </c>
      <c r="BY42" s="31">
        <f t="shared" si="47"/>
        <v>16.410676111095654</v>
      </c>
      <c r="BZ42" s="31">
        <f t="shared" si="48"/>
        <v>20.854307833624155</v>
      </c>
    </row>
    <row r="43" spans="1:78" x14ac:dyDescent="0.25">
      <c r="A43" t="s">
        <v>178</v>
      </c>
      <c r="B43">
        <v>43</v>
      </c>
      <c r="C43">
        <v>15</v>
      </c>
      <c r="D43">
        <f>C43/B43</f>
        <v>0.34883720930232559</v>
      </c>
      <c r="AO43" s="81">
        <f t="shared" si="30"/>
        <v>8500</v>
      </c>
      <c r="AP43" s="31">
        <f t="shared" si="16"/>
        <v>5.8863298735765586</v>
      </c>
      <c r="AQ43" s="31">
        <f t="shared" si="17"/>
        <v>8.3705813586826743</v>
      </c>
      <c r="AR43" s="31">
        <f t="shared" si="18"/>
        <v>10.323717009041964</v>
      </c>
      <c r="AS43" s="31">
        <f t="shared" si="19"/>
        <v>11.866341389703409</v>
      </c>
      <c r="AT43" s="31">
        <f t="shared" si="20"/>
        <v>13.519153226126383</v>
      </c>
      <c r="AU43" s="31">
        <f t="shared" si="14"/>
        <v>14.912035679727284</v>
      </c>
      <c r="AW43" s="31">
        <f t="shared" si="21"/>
        <v>0.89887094865501371</v>
      </c>
      <c r="AX43" s="31">
        <f t="shared" si="22"/>
        <v>0.74595992330872918</v>
      </c>
      <c r="AY43" s="31">
        <f t="shared" si="23"/>
        <v>0.65487945396139668</v>
      </c>
      <c r="AZ43" s="31">
        <f t="shared" si="24"/>
        <v>0.59439870658001515</v>
      </c>
      <c r="BA43" s="31">
        <f t="shared" si="25"/>
        <v>0.53776605486505324</v>
      </c>
      <c r="BB43" s="31">
        <f t="shared" si="26"/>
        <v>0.49517861109388484</v>
      </c>
      <c r="BD43" s="81">
        <f t="shared" si="49"/>
        <v>8000</v>
      </c>
      <c r="BE43" s="31">
        <f t="shared" si="31"/>
        <v>-1.9934382553790186</v>
      </c>
      <c r="BF43" s="31">
        <f t="shared" si="32"/>
        <v>1.2449519126514679</v>
      </c>
      <c r="BG43" s="31">
        <f t="shared" si="33"/>
        <v>2.696644056940992</v>
      </c>
      <c r="BH43" s="31">
        <f t="shared" si="34"/>
        <v>3.5054439659022987</v>
      </c>
      <c r="BI43" s="31">
        <f t="shared" si="35"/>
        <v>4.1671893459615514</v>
      </c>
      <c r="BJ43" s="31">
        <f t="shared" si="36"/>
        <v>4.6109633680920137</v>
      </c>
      <c r="BL43" s="81">
        <f t="shared" si="50"/>
        <v>8000</v>
      </c>
      <c r="BM43" s="31">
        <f t="shared" si="37"/>
        <v>-0.19739002336190209</v>
      </c>
      <c r="BN43" s="31">
        <f t="shared" si="38"/>
        <v>3.7867803674549108</v>
      </c>
      <c r="BO43" s="31">
        <f t="shared" si="39"/>
        <v>7.1826231274144634</v>
      </c>
      <c r="BP43" s="31">
        <f t="shared" si="40"/>
        <v>10.268930246626976</v>
      </c>
      <c r="BQ43" s="31">
        <f t="shared" si="41"/>
        <v>14.196031138687593</v>
      </c>
      <c r="BR43" s="31">
        <f t="shared" si="42"/>
        <v>18.265068042222907</v>
      </c>
      <c r="BT43" s="81">
        <f t="shared" si="51"/>
        <v>8000</v>
      </c>
      <c r="BU43" s="31">
        <f t="shared" si="43"/>
        <v>-0.21594661559056216</v>
      </c>
      <c r="BV43" s="31">
        <f t="shared" si="44"/>
        <v>4.1427747482323198</v>
      </c>
      <c r="BW43" s="31">
        <f t="shared" si="45"/>
        <v>7.85785993136989</v>
      </c>
      <c r="BX43" s="31">
        <f t="shared" si="46"/>
        <v>11.234310096964418</v>
      </c>
      <c r="BY43" s="31">
        <f t="shared" si="47"/>
        <v>15.530596871136051</v>
      </c>
      <c r="BZ43" s="31">
        <f t="shared" si="48"/>
        <v>19.982163029677526</v>
      </c>
    </row>
    <row r="44" spans="1:78" x14ac:dyDescent="0.25">
      <c r="AO44" s="81">
        <f t="shared" si="30"/>
        <v>9000</v>
      </c>
      <c r="AP44" s="31">
        <f t="shared" si="16"/>
        <v>6.2325845720222386</v>
      </c>
      <c r="AQ44" s="31">
        <f t="shared" si="17"/>
        <v>8.8629684974287155</v>
      </c>
      <c r="AR44" s="31">
        <f t="shared" si="18"/>
        <v>10.930994480162079</v>
      </c>
      <c r="AS44" s="31">
        <f t="shared" si="19"/>
        <v>12.564361471450667</v>
      </c>
      <c r="AT44" s="31">
        <f t="shared" si="20"/>
        <v>14.314397533545581</v>
      </c>
      <c r="AU44" s="31">
        <f t="shared" si="14"/>
        <v>15.78921424912301</v>
      </c>
      <c r="AW44" s="31">
        <f t="shared" si="21"/>
        <v>0.91296543096035132</v>
      </c>
      <c r="AX44" s="31">
        <f t="shared" si="22"/>
        <v>0.76005440561406667</v>
      </c>
      <c r="AY44" s="31">
        <f t="shared" si="23"/>
        <v>0.66897393626673418</v>
      </c>
      <c r="AZ44" s="31">
        <f t="shared" si="24"/>
        <v>0.60849318888535275</v>
      </c>
      <c r="BA44" s="31">
        <f t="shared" si="25"/>
        <v>0.55186053717039085</v>
      </c>
      <c r="BB44" s="31">
        <f t="shared" si="26"/>
        <v>0.50927309339922233</v>
      </c>
      <c r="BD44" s="81">
        <f t="shared" si="49"/>
        <v>8500</v>
      </c>
      <c r="BE44" s="31">
        <f t="shared" si="31"/>
        <v>-2.6127768560455222</v>
      </c>
      <c r="BF44" s="31">
        <f t="shared" si="32"/>
        <v>0.80942286744592551</v>
      </c>
      <c r="BG44" s="31">
        <f t="shared" si="33"/>
        <v>2.3435123986662267</v>
      </c>
      <c r="BH44" s="31">
        <f t="shared" si="34"/>
        <v>3.1982194232032559</v>
      </c>
      <c r="BI44" s="31">
        <f t="shared" si="35"/>
        <v>3.8975251705517309</v>
      </c>
      <c r="BJ44" s="31">
        <f t="shared" si="36"/>
        <v>4.3664876046710246</v>
      </c>
      <c r="BL44" s="81">
        <f t="shared" si="50"/>
        <v>8500</v>
      </c>
      <c r="BM44" s="31">
        <f t="shared" si="37"/>
        <v>-0.62128267607467769</v>
      </c>
      <c r="BN44" s="31">
        <f t="shared" si="38"/>
        <v>3.1531507466781021</v>
      </c>
      <c r="BO44" s="31">
        <f t="shared" si="39"/>
        <v>6.3977859183477852</v>
      </c>
      <c r="BP44" s="31">
        <f t="shared" si="40"/>
        <v>9.3698728266086988</v>
      </c>
      <c r="BQ44" s="31">
        <f t="shared" si="41"/>
        <v>13.190147152639112</v>
      </c>
      <c r="BR44" s="31">
        <f t="shared" si="42"/>
        <v>17.19923873627728</v>
      </c>
      <c r="BT44" s="81">
        <f t="shared" si="51"/>
        <v>8500</v>
      </c>
      <c r="BU44" s="31">
        <f t="shared" si="43"/>
        <v>-0.67968932237975221</v>
      </c>
      <c r="BV44" s="31">
        <f t="shared" si="44"/>
        <v>3.4495777476229534</v>
      </c>
      <c r="BW44" s="31">
        <f t="shared" si="45"/>
        <v>6.9992403506996146</v>
      </c>
      <c r="BX44" s="31">
        <f t="shared" si="46"/>
        <v>10.250732488695069</v>
      </c>
      <c r="BY44" s="31">
        <f t="shared" si="47"/>
        <v>14.430149955104937</v>
      </c>
      <c r="BZ44" s="31">
        <f t="shared" si="48"/>
        <v>18.816135347547878</v>
      </c>
    </row>
    <row r="45" spans="1:78" x14ac:dyDescent="0.25">
      <c r="A45" t="s">
        <v>173</v>
      </c>
      <c r="B45" t="s">
        <v>441</v>
      </c>
      <c r="C45" s="51">
        <f>(431.8+198)/1000</f>
        <v>0.62979999999999992</v>
      </c>
      <c r="D45" t="s">
        <v>442</v>
      </c>
      <c r="AO45" s="81">
        <f t="shared" si="30"/>
        <v>9500</v>
      </c>
      <c r="AP45" s="31">
        <f t="shared" si="16"/>
        <v>6.5788392704679186</v>
      </c>
      <c r="AQ45" s="31">
        <f t="shared" si="17"/>
        <v>9.3553556361747567</v>
      </c>
      <c r="AR45" s="31">
        <f t="shared" si="18"/>
        <v>11.538271951282196</v>
      </c>
      <c r="AS45" s="31">
        <f t="shared" si="19"/>
        <v>13.26238155319793</v>
      </c>
      <c r="AT45" s="31">
        <f t="shared" si="20"/>
        <v>15.109641840964782</v>
      </c>
      <c r="AU45" s="31">
        <f t="shared" si="14"/>
        <v>16.66639281851873</v>
      </c>
      <c r="AW45" s="31">
        <f t="shared" si="21"/>
        <v>0.90770915521702744</v>
      </c>
      <c r="AX45" s="31">
        <f t="shared" si="22"/>
        <v>0.7547981298707428</v>
      </c>
      <c r="AY45" s="31">
        <f t="shared" si="23"/>
        <v>0.66371766052341041</v>
      </c>
      <c r="AZ45" s="31">
        <f t="shared" si="24"/>
        <v>0.60323691314202876</v>
      </c>
      <c r="BA45" s="31">
        <f t="shared" si="25"/>
        <v>0.54660426142706697</v>
      </c>
      <c r="BB45" s="31">
        <f t="shared" si="26"/>
        <v>0.50401681765589856</v>
      </c>
      <c r="BD45" s="81">
        <f t="shared" si="49"/>
        <v>9000</v>
      </c>
      <c r="BE45" s="31">
        <f t="shared" si="31"/>
        <v>-2.9931383400912179</v>
      </c>
      <c r="BF45" s="31">
        <f t="shared" si="32"/>
        <v>0.54194644372373424</v>
      </c>
      <c r="BG45" s="31">
        <f t="shared" si="33"/>
        <v>2.126639622675262</v>
      </c>
      <c r="BH45" s="31">
        <f t="shared" si="34"/>
        <v>3.0095401080911146</v>
      </c>
      <c r="BI45" s="31">
        <f t="shared" si="35"/>
        <v>3.731913232522265</v>
      </c>
      <c r="BJ45" s="31">
        <f t="shared" si="36"/>
        <v>4.2163449136003575</v>
      </c>
      <c r="BL45" s="81">
        <f t="shared" si="50"/>
        <v>9000</v>
      </c>
      <c r="BM45" s="31">
        <f t="shared" si="37"/>
        <v>-0.85538862466502164</v>
      </c>
      <c r="BN45" s="31">
        <f t="shared" si="38"/>
        <v>2.817423997185136</v>
      </c>
      <c r="BO45" s="31">
        <f t="shared" si="39"/>
        <v>6.0079473867543873</v>
      </c>
      <c r="BP45" s="31">
        <f t="shared" si="40"/>
        <v>8.9630957170869134</v>
      </c>
      <c r="BQ45" s="31">
        <f t="shared" si="41"/>
        <v>12.816188179736397</v>
      </c>
      <c r="BR45" s="31">
        <f t="shared" si="42"/>
        <v>16.933045648515005</v>
      </c>
      <c r="BT45" s="81">
        <f t="shared" si="51"/>
        <v>9000</v>
      </c>
      <c r="BU45" s="31">
        <f t="shared" si="43"/>
        <v>-0.9358035191698022</v>
      </c>
      <c r="BV45" s="31">
        <f t="shared" si="44"/>
        <v>3.0822894010214412</v>
      </c>
      <c r="BW45" s="31">
        <f t="shared" si="45"/>
        <v>6.5727531853881143</v>
      </c>
      <c r="BX45" s="31">
        <f t="shared" si="46"/>
        <v>9.8057143535085292</v>
      </c>
      <c r="BY45" s="31">
        <f t="shared" si="47"/>
        <v>14.021035182267589</v>
      </c>
      <c r="BZ45" s="31">
        <f t="shared" si="48"/>
        <v>18.52491750676332</v>
      </c>
    </row>
    <row r="46" spans="1:78" x14ac:dyDescent="0.25">
      <c r="A46" s="58" t="s">
        <v>147</v>
      </c>
      <c r="B46" s="51">
        <v>14000</v>
      </c>
      <c r="AO46" s="81">
        <f t="shared" si="30"/>
        <v>10000</v>
      </c>
      <c r="AP46" s="31">
        <f t="shared" si="16"/>
        <v>6.9250939689136004</v>
      </c>
      <c r="AQ46" s="31">
        <f t="shared" si="17"/>
        <v>9.8477427749207962</v>
      </c>
      <c r="AR46" s="31">
        <f t="shared" si="18"/>
        <v>12.145549422402311</v>
      </c>
      <c r="AS46" s="31">
        <f t="shared" si="19"/>
        <v>13.960401634945182</v>
      </c>
      <c r="AT46" s="31">
        <f t="shared" si="20"/>
        <v>15.90488614838398</v>
      </c>
      <c r="AU46" s="31">
        <f t="shared" si="14"/>
        <v>17.543571387914454</v>
      </c>
      <c r="AW46" s="31">
        <f t="shared" si="21"/>
        <v>0.92519988737736292</v>
      </c>
      <c r="AX46" s="31">
        <f t="shared" si="22"/>
        <v>0.77228886203107838</v>
      </c>
      <c r="AY46" s="31">
        <f t="shared" si="23"/>
        <v>0.68120839268374589</v>
      </c>
      <c r="AZ46" s="31">
        <f t="shared" si="24"/>
        <v>0.62072764530236435</v>
      </c>
      <c r="BA46" s="31">
        <f t="shared" si="25"/>
        <v>0.56409499358740245</v>
      </c>
      <c r="BB46" s="31">
        <f t="shared" si="26"/>
        <v>0.52150754981623393</v>
      </c>
      <c r="BD46" s="81">
        <f t="shared" si="49"/>
        <v>9500</v>
      </c>
      <c r="BE46" s="31">
        <f t="shared" si="31"/>
        <v>-2.8498442629992109</v>
      </c>
      <c r="BF46" s="31">
        <f t="shared" si="32"/>
        <v>0.64271318507059949</v>
      </c>
      <c r="BG46" s="31">
        <f t="shared" si="33"/>
        <v>2.2083423859294764</v>
      </c>
      <c r="BH46" s="31">
        <f t="shared" si="34"/>
        <v>3.0806215121222822</v>
      </c>
      <c r="BI46" s="31">
        <f t="shared" si="35"/>
        <v>3.7943044335527571</v>
      </c>
      <c r="BJ46" s="31">
        <f t="shared" si="36"/>
        <v>4.2729083650840431</v>
      </c>
      <c r="BL46" s="81">
        <f t="shared" si="50"/>
        <v>9500</v>
      </c>
      <c r="BM46" s="31">
        <f t="shared" si="37"/>
        <v>-0.75253703464832911</v>
      </c>
      <c r="BN46" s="31">
        <f t="shared" si="38"/>
        <v>3.016270778576418</v>
      </c>
      <c r="BO46" s="31">
        <f t="shared" si="39"/>
        <v>6.3421347829851129</v>
      </c>
      <c r="BP46" s="31">
        <f t="shared" si="40"/>
        <v>9.4818625157093486</v>
      </c>
      <c r="BQ46" s="31">
        <f t="shared" si="41"/>
        <v>13.677047426151118</v>
      </c>
      <c r="BR46" s="31">
        <f t="shared" si="42"/>
        <v>18.30089614622754</v>
      </c>
      <c r="BT46" s="81">
        <f t="shared" si="51"/>
        <v>9500</v>
      </c>
      <c r="BU46" s="31">
        <f t="shared" si="43"/>
        <v>-0.82328287403318823</v>
      </c>
      <c r="BV46" s="31">
        <f t="shared" si="44"/>
        <v>3.2998297241399777</v>
      </c>
      <c r="BW46" s="31">
        <f t="shared" si="45"/>
        <v>6.9383574644693038</v>
      </c>
      <c r="BX46" s="31">
        <f t="shared" si="46"/>
        <v>10.373250303579692</v>
      </c>
      <c r="BY46" s="31">
        <f t="shared" si="47"/>
        <v>14.962823615122002</v>
      </c>
      <c r="BZ46" s="31">
        <f t="shared" si="48"/>
        <v>20.021359325777269</v>
      </c>
    </row>
    <row r="47" spans="1:78" x14ac:dyDescent="0.25">
      <c r="AO47" s="81">
        <f t="shared" si="30"/>
        <v>10500</v>
      </c>
      <c r="AP47" s="31">
        <f t="shared" si="16"/>
        <v>7.2713486673592787</v>
      </c>
      <c r="AQ47" s="31">
        <f t="shared" si="17"/>
        <v>10.340129913666834</v>
      </c>
      <c r="AR47" s="31">
        <f t="shared" si="18"/>
        <v>12.752826893522428</v>
      </c>
      <c r="AS47" s="31">
        <f t="shared" si="19"/>
        <v>14.658421716692445</v>
      </c>
      <c r="AT47" s="31">
        <f t="shared" si="20"/>
        <v>16.70013045580318</v>
      </c>
      <c r="AU47" s="31">
        <f t="shared" si="14"/>
        <v>18.420749957310175</v>
      </c>
      <c r="AW47" s="31">
        <f t="shared" si="21"/>
        <v>0.94043985393409968</v>
      </c>
      <c r="AX47" s="31">
        <f t="shared" si="22"/>
        <v>0.78752882858781525</v>
      </c>
      <c r="AY47" s="31">
        <f t="shared" si="23"/>
        <v>0.69644835924048265</v>
      </c>
      <c r="AZ47" s="31">
        <f t="shared" si="24"/>
        <v>0.63596761185910122</v>
      </c>
      <c r="BA47" s="31">
        <f t="shared" si="25"/>
        <v>0.57933496014413932</v>
      </c>
      <c r="BB47" s="31">
        <f t="shared" si="26"/>
        <v>0.5367475163729708</v>
      </c>
      <c r="BD47" s="81">
        <f t="shared" si="49"/>
        <v>10000</v>
      </c>
      <c r="BE47" s="31">
        <f t="shared" si="31"/>
        <v>-3.3334617731847294</v>
      </c>
      <c r="BF47" s="31">
        <f t="shared" si="32"/>
        <v>0.30262543302493106</v>
      </c>
      <c r="BG47" s="31">
        <f t="shared" si="33"/>
        <v>1.9325955599465034</v>
      </c>
      <c r="BH47" s="31">
        <f t="shared" si="34"/>
        <v>2.8407217735170933</v>
      </c>
      <c r="BI47" s="31">
        <f t="shared" si="35"/>
        <v>3.5837341300748511</v>
      </c>
      <c r="BJ47" s="31">
        <f t="shared" si="36"/>
        <v>4.0820067163266005</v>
      </c>
      <c r="BL47" s="81">
        <f t="shared" si="50"/>
        <v>10000</v>
      </c>
      <c r="BM47" s="31">
        <f t="shared" si="37"/>
        <v>-1.0394491301583857</v>
      </c>
      <c r="BN47" s="31">
        <f t="shared" si="38"/>
        <v>2.5951169497441846</v>
      </c>
      <c r="BO47" s="31">
        <f t="shared" si="39"/>
        <v>5.8340534807054629</v>
      </c>
      <c r="BP47" s="31">
        <f t="shared" si="40"/>
        <v>8.9227192047690043</v>
      </c>
      <c r="BQ47" s="31">
        <f t="shared" si="41"/>
        <v>13.104431998705783</v>
      </c>
      <c r="BR47" s="31">
        <f t="shared" si="42"/>
        <v>17.792481539940436</v>
      </c>
      <c r="BT47" s="81">
        <f t="shared" si="51"/>
        <v>10000</v>
      </c>
      <c r="BU47" s="31">
        <f t="shared" si="43"/>
        <v>-1.1371675118793336</v>
      </c>
      <c r="BV47" s="31">
        <f t="shared" si="44"/>
        <v>2.8390833174556711</v>
      </c>
      <c r="BW47" s="31">
        <f t="shared" si="45"/>
        <v>6.3825115518773892</v>
      </c>
      <c r="BX47" s="31">
        <f t="shared" si="46"/>
        <v>9.7615420542408149</v>
      </c>
      <c r="BY47" s="31">
        <f t="shared" si="47"/>
        <v>14.336376738599517</v>
      </c>
      <c r="BZ47" s="31">
        <f t="shared" si="48"/>
        <v>19.465148775342225</v>
      </c>
    </row>
    <row r="48" spans="1:78" x14ac:dyDescent="0.25">
      <c r="A48" s="45" t="s">
        <v>148</v>
      </c>
      <c r="E48" s="42" t="s">
        <v>149</v>
      </c>
      <c r="F48" s="43" t="s">
        <v>150</v>
      </c>
      <c r="G48" s="44" t="s">
        <v>151</v>
      </c>
      <c r="I48" s="46"/>
      <c r="AO48" s="81">
        <f t="shared" si="30"/>
        <v>11000</v>
      </c>
      <c r="AP48" s="31">
        <f t="shared" si="16"/>
        <v>7.6176033658049622</v>
      </c>
      <c r="AQ48" s="31">
        <f t="shared" si="17"/>
        <v>10.832517052412875</v>
      </c>
      <c r="AR48" s="31">
        <f t="shared" si="18"/>
        <v>13.360104364642542</v>
      </c>
      <c r="AS48" s="31">
        <f t="shared" si="19"/>
        <v>15.356441798439706</v>
      </c>
      <c r="AT48" s="31">
        <f t="shared" si="20"/>
        <v>17.495374763222376</v>
      </c>
      <c r="AU48" s="31">
        <f t="shared" si="14"/>
        <v>19.297928526705896</v>
      </c>
      <c r="AW48" s="31">
        <f t="shared" si="21"/>
        <v>0.95384506882689279</v>
      </c>
      <c r="AX48" s="31">
        <f t="shared" si="22"/>
        <v>0.80093404348060837</v>
      </c>
      <c r="AY48" s="31">
        <f t="shared" si="23"/>
        <v>0.70985357413327599</v>
      </c>
      <c r="AZ48" s="31">
        <f t="shared" si="24"/>
        <v>0.64937282675189434</v>
      </c>
      <c r="BA48" s="31">
        <f t="shared" si="25"/>
        <v>0.59274017503693255</v>
      </c>
      <c r="BB48" s="31">
        <f t="shared" si="26"/>
        <v>0.55015273126576403</v>
      </c>
      <c r="BD48" s="81">
        <f t="shared" si="49"/>
        <v>10500</v>
      </c>
      <c r="BE48" s="31">
        <f t="shared" si="31"/>
        <v>-3.7710204728763945</v>
      </c>
      <c r="BF48" s="31">
        <f t="shared" si="32"/>
        <v>-5.0730093020997314E-3</v>
      </c>
      <c r="BG48" s="31">
        <f t="shared" si="33"/>
        <v>1.6831103364380997</v>
      </c>
      <c r="BH48" s="31">
        <f t="shared" si="34"/>
        <v>2.6236696290647838</v>
      </c>
      <c r="BI48" s="31">
        <f t="shared" si="35"/>
        <v>3.3932181412138878</v>
      </c>
      <c r="BJ48" s="31">
        <f t="shared" si="36"/>
        <v>3.909286176974629</v>
      </c>
      <c r="BL48" s="81">
        <f t="shared" si="50"/>
        <v>10500</v>
      </c>
      <c r="BM48" s="31">
        <f t="shared" si="37"/>
        <v>-1.2790297348927391</v>
      </c>
      <c r="BN48" s="31">
        <f t="shared" si="38"/>
        <v>2.2478441626953676</v>
      </c>
      <c r="BO48" s="31">
        <f t="shared" si="39"/>
        <v>5.4231943219497554</v>
      </c>
      <c r="BP48" s="31">
        <f t="shared" si="40"/>
        <v>8.4844308675979914</v>
      </c>
      <c r="BQ48" s="31">
        <f t="shared" si="41"/>
        <v>12.688745898339013</v>
      </c>
      <c r="BR48" s="31">
        <f t="shared" si="42"/>
        <v>17.490751382446842</v>
      </c>
      <c r="BT48" s="81">
        <f t="shared" si="51"/>
        <v>10500</v>
      </c>
      <c r="BU48" s="31">
        <f t="shared" si="43"/>
        <v>-1.3992710360208154</v>
      </c>
      <c r="BV48" s="31">
        <f t="shared" si="44"/>
        <v>2.4591634928736523</v>
      </c>
      <c r="BW48" s="31">
        <f t="shared" si="45"/>
        <v>5.9330276149156305</v>
      </c>
      <c r="BX48" s="31">
        <f t="shared" si="46"/>
        <v>9.2820503278967408</v>
      </c>
      <c r="BY48" s="31">
        <f t="shared" si="47"/>
        <v>13.881612080318574</v>
      </c>
      <c r="BZ48" s="31">
        <f t="shared" si="48"/>
        <v>19.135053032798606</v>
      </c>
    </row>
    <row r="49" spans="1:78" x14ac:dyDescent="0.25">
      <c r="A49" s="39"/>
      <c r="B49" s="39"/>
      <c r="C49" s="39"/>
      <c r="D49" s="39"/>
      <c r="E49" s="40">
        <f>F49*60*(E15)*(D42)*((C45*PI())/1000)*D43</f>
        <v>26.217601737299027</v>
      </c>
      <c r="F49" s="41">
        <v>3500</v>
      </c>
      <c r="G49" s="41"/>
      <c r="I49" t="s">
        <v>149</v>
      </c>
      <c r="J49" t="s">
        <v>0</v>
      </c>
      <c r="K49" t="s">
        <v>187</v>
      </c>
      <c r="AO49" s="81">
        <f t="shared" si="30"/>
        <v>11500</v>
      </c>
      <c r="AP49" s="31">
        <f t="shared" si="16"/>
        <v>7.9638580642506396</v>
      </c>
      <c r="AQ49" s="31">
        <f t="shared" si="17"/>
        <v>11.324904191158913</v>
      </c>
      <c r="AR49" s="31">
        <f t="shared" si="18"/>
        <v>13.967381835762662</v>
      </c>
      <c r="AS49" s="31">
        <f t="shared" si="19"/>
        <v>16.054461880186967</v>
      </c>
      <c r="AT49" s="31">
        <f t="shared" si="20"/>
        <v>18.290619070641579</v>
      </c>
      <c r="AU49" s="31">
        <f t="shared" si="14"/>
        <v>20.175107096101613</v>
      </c>
      <c r="AW49" s="31">
        <f t="shared" si="21"/>
        <v>0.94818379429805233</v>
      </c>
      <c r="AX49" s="31">
        <f t="shared" si="22"/>
        <v>0.79527276895176791</v>
      </c>
      <c r="AY49" s="31">
        <f t="shared" si="23"/>
        <v>0.7041922996044353</v>
      </c>
      <c r="AZ49" s="31">
        <f t="shared" si="24"/>
        <v>0.64371155222305376</v>
      </c>
      <c r="BA49" s="31">
        <f t="shared" si="25"/>
        <v>0.58707890050809197</v>
      </c>
      <c r="BB49" s="31">
        <f t="shared" si="26"/>
        <v>0.54449145673692367</v>
      </c>
      <c r="BD49" s="81">
        <f t="shared" si="49"/>
        <v>11000</v>
      </c>
      <c r="BE49" s="31">
        <f t="shared" si="31"/>
        <v>-4.1688011089597206</v>
      </c>
      <c r="BF49" s="31">
        <f t="shared" si="32"/>
        <v>-0.28479886596303694</v>
      </c>
      <c r="BG49" s="31">
        <f t="shared" si="33"/>
        <v>1.4563055877940949</v>
      </c>
      <c r="BH49" s="31">
        <f t="shared" si="34"/>
        <v>2.4263494977445004</v>
      </c>
      <c r="BI49" s="31">
        <f t="shared" si="35"/>
        <v>3.2200217877039208</v>
      </c>
      <c r="BJ49" s="31">
        <f t="shared" si="36"/>
        <v>3.752267504836472</v>
      </c>
      <c r="BL49" s="81">
        <f t="shared" si="50"/>
        <v>11000</v>
      </c>
      <c r="BM49" s="31">
        <f t="shared" si="37"/>
        <v>-1.4818158095378606</v>
      </c>
      <c r="BN49" s="31">
        <f t="shared" si="38"/>
        <v>1.9580066665333633</v>
      </c>
      <c r="BO49" s="31">
        <f t="shared" si="39"/>
        <v>5.0883127090020439</v>
      </c>
      <c r="BP49" s="31">
        <f t="shared" si="40"/>
        <v>8.141536778545321</v>
      </c>
      <c r="BQ49" s="31">
        <f t="shared" si="41"/>
        <v>12.399901203465353</v>
      </c>
      <c r="BR49" s="31">
        <f t="shared" si="42"/>
        <v>17.363126919880415</v>
      </c>
      <c r="BT49" s="81">
        <f t="shared" si="51"/>
        <v>11000</v>
      </c>
      <c r="BU49" s="31">
        <f t="shared" si="43"/>
        <v>-1.6211209844765251</v>
      </c>
      <c r="BV49" s="31">
        <f t="shared" si="44"/>
        <v>2.1420784381104041</v>
      </c>
      <c r="BW49" s="31">
        <f t="shared" si="45"/>
        <v>5.566663855958172</v>
      </c>
      <c r="BX49" s="31">
        <f t="shared" si="46"/>
        <v>8.9069208417363708</v>
      </c>
      <c r="BY49" s="31">
        <f t="shared" si="47"/>
        <v>13.565613159872148</v>
      </c>
      <c r="BZ49" s="31">
        <f t="shared" si="48"/>
        <v>18.995430622869335</v>
      </c>
    </row>
    <row r="50" spans="1:78" x14ac:dyDescent="0.25">
      <c r="A50" s="39" t="s">
        <v>125</v>
      </c>
      <c r="B50" s="39">
        <v>38</v>
      </c>
      <c r="C50" s="39">
        <v>13</v>
      </c>
      <c r="D50" s="39">
        <v>2.923</v>
      </c>
      <c r="E50" s="40">
        <f>((B46*60*(C50/B50)*(C42/B42)*(C45*PI())/1000)*C43/B43)</f>
        <v>104.8704069491961</v>
      </c>
      <c r="F50" s="41">
        <f>B46</f>
        <v>14000</v>
      </c>
      <c r="G50" s="41"/>
      <c r="I50">
        <v>101.91</v>
      </c>
      <c r="J50">
        <v>1</v>
      </c>
      <c r="K50">
        <v>3500</v>
      </c>
      <c r="AO50" s="81">
        <f t="shared" si="30"/>
        <v>12000</v>
      </c>
      <c r="AP50" s="31">
        <f t="shared" si="16"/>
        <v>8.3101127626963187</v>
      </c>
      <c r="AQ50" s="31">
        <f t="shared" si="17"/>
        <v>11.817291329904956</v>
      </c>
      <c r="AR50" s="31">
        <f t="shared" si="18"/>
        <v>14.574659306882776</v>
      </c>
      <c r="AS50" s="31">
        <f t="shared" si="19"/>
        <v>16.752481961934222</v>
      </c>
      <c r="AT50" s="31">
        <f t="shared" si="20"/>
        <v>19.085863378060782</v>
      </c>
      <c r="AU50" s="31">
        <f t="shared" si="14"/>
        <v>21.052285665497337</v>
      </c>
      <c r="AW50" s="31">
        <f t="shared" si="21"/>
        <v>0.9429286543377946</v>
      </c>
      <c r="AX50" s="31">
        <f t="shared" si="22"/>
        <v>0.79001762899150996</v>
      </c>
      <c r="AY50" s="31">
        <f t="shared" si="23"/>
        <v>0.69893715964417735</v>
      </c>
      <c r="AZ50" s="31">
        <f t="shared" si="24"/>
        <v>0.63845641226279604</v>
      </c>
      <c r="BA50" s="31">
        <f t="shared" si="25"/>
        <v>0.58182376054783391</v>
      </c>
      <c r="BB50" s="31">
        <f t="shared" si="26"/>
        <v>0.53923631677666561</v>
      </c>
      <c r="BD50" s="81">
        <f t="shared" si="49"/>
        <v>11500</v>
      </c>
      <c r="BE50" s="31">
        <f t="shared" si="31"/>
        <v>-3.9993119683676954</v>
      </c>
      <c r="BF50" s="31">
        <f t="shared" si="32"/>
        <v>-0.16561132703794482</v>
      </c>
      <c r="BG50" s="31">
        <f t="shared" si="33"/>
        <v>1.5529441328684979</v>
      </c>
      <c r="BH50" s="31">
        <f t="shared" si="34"/>
        <v>2.5104250319592292</v>
      </c>
      <c r="BI50" s="31">
        <f t="shared" si="35"/>
        <v>3.2938184948516462</v>
      </c>
      <c r="BJ50" s="31">
        <f t="shared" si="36"/>
        <v>3.8191711129649022</v>
      </c>
      <c r="BL50" s="81">
        <f t="shared" si="50"/>
        <v>11500</v>
      </c>
      <c r="BM50" s="31">
        <f t="shared" si="37"/>
        <v>-1.3795581169183257</v>
      </c>
      <c r="BN50" s="31">
        <f t="shared" si="38"/>
        <v>2.1598676452457575</v>
      </c>
      <c r="BO50" s="31">
        <f t="shared" si="39"/>
        <v>5.439128962596814</v>
      </c>
      <c r="BP50" s="31">
        <f t="shared" si="40"/>
        <v>8.708403626440127</v>
      </c>
      <c r="BQ50" s="31">
        <f t="shared" si="41"/>
        <v>13.402535943651468</v>
      </c>
      <c r="BR50" s="31">
        <f t="shared" si="42"/>
        <v>19.090306775128923</v>
      </c>
      <c r="BT50" s="81">
        <f t="shared" si="51"/>
        <v>11500</v>
      </c>
      <c r="BU50" s="31">
        <f t="shared" si="43"/>
        <v>-1.5092500688993866</v>
      </c>
      <c r="BV50" s="31">
        <f t="shared" si="44"/>
        <v>2.3629163225703427</v>
      </c>
      <c r="BW50" s="31">
        <f t="shared" si="45"/>
        <v>5.9504602675886353</v>
      </c>
      <c r="BX50" s="31">
        <f t="shared" si="46"/>
        <v>9.5270787160223378</v>
      </c>
      <c r="BY50" s="31">
        <f t="shared" si="47"/>
        <v>14.662505369159476</v>
      </c>
      <c r="BZ50" s="31">
        <f t="shared" si="48"/>
        <v>20.884982272464512</v>
      </c>
    </row>
    <row r="51" spans="1:78" x14ac:dyDescent="0.25">
      <c r="A51" s="39"/>
      <c r="B51" s="39"/>
      <c r="C51" s="39"/>
      <c r="D51" s="39"/>
      <c r="E51" s="40"/>
      <c r="F51" s="41">
        <f>B46*(C50/B50)*(B52/C52)</f>
        <v>9845.0292397660814</v>
      </c>
      <c r="G51" s="41">
        <f>F50-F51</f>
        <v>4154.9707602339186</v>
      </c>
      <c r="I51">
        <v>144.91</v>
      </c>
      <c r="J51">
        <v>1</v>
      </c>
      <c r="K51">
        <v>14000</v>
      </c>
      <c r="AO51" s="81">
        <f t="shared" si="30"/>
        <v>12500</v>
      </c>
      <c r="AP51" s="31">
        <f t="shared" si="16"/>
        <v>8.6563674611420023</v>
      </c>
      <c r="AQ51" s="31">
        <f t="shared" si="17"/>
        <v>12.309678468650995</v>
      </c>
      <c r="AR51" s="31">
        <f t="shared" si="18"/>
        <v>15.181936778002889</v>
      </c>
      <c r="AS51" s="31">
        <f t="shared" si="19"/>
        <v>17.450502043681485</v>
      </c>
      <c r="AT51" s="31">
        <f t="shared" si="20"/>
        <v>19.881107685479975</v>
      </c>
      <c r="AU51" s="31">
        <f t="shared" si="14"/>
        <v>21.929464234893072</v>
      </c>
      <c r="AW51" s="31">
        <f t="shared" si="21"/>
        <v>0.94223322667614307</v>
      </c>
      <c r="AX51" s="31">
        <f t="shared" si="22"/>
        <v>0.78932220132985875</v>
      </c>
      <c r="AY51" s="31">
        <f t="shared" si="23"/>
        <v>0.69824173198252615</v>
      </c>
      <c r="AZ51" s="31">
        <f t="shared" si="24"/>
        <v>0.63776098460114472</v>
      </c>
      <c r="BA51" s="31">
        <f t="shared" si="25"/>
        <v>0.58112833288618282</v>
      </c>
      <c r="BB51" s="31">
        <f t="shared" si="26"/>
        <v>0.53854088911501419</v>
      </c>
      <c r="BD51" s="81">
        <f t="shared" si="49"/>
        <v>12000</v>
      </c>
      <c r="BE51" s="31">
        <f t="shared" si="31"/>
        <v>-3.8439469228250083</v>
      </c>
      <c r="BF51" s="31">
        <f t="shared" si="32"/>
        <v>-5.6356083023272899E-2</v>
      </c>
      <c r="BG51" s="31">
        <f t="shared" si="33"/>
        <v>1.6415294658533655</v>
      </c>
      <c r="BH51" s="31">
        <f t="shared" si="34"/>
        <v>2.5874942716560634</v>
      </c>
      <c r="BI51" s="31">
        <f t="shared" si="35"/>
        <v>3.3614654764037279</v>
      </c>
      <c r="BJ51" s="31">
        <f t="shared" si="36"/>
        <v>3.8804994204159646</v>
      </c>
      <c r="BL51" s="81">
        <f t="shared" si="50"/>
        <v>12000</v>
      </c>
      <c r="BM51" s="31">
        <f t="shared" si="37"/>
        <v>-1.2814286700317208</v>
      </c>
      <c r="BN51" s="31">
        <f t="shared" si="38"/>
        <v>2.3597156196744549</v>
      </c>
      <c r="BO51" s="31">
        <f t="shared" si="39"/>
        <v>5.7977638101289681</v>
      </c>
      <c r="BP51" s="31">
        <f t="shared" si="40"/>
        <v>9.3057772174264759</v>
      </c>
      <c r="BQ51" s="31">
        <f t="shared" si="41"/>
        <v>14.503024535800494</v>
      </c>
      <c r="BR51" s="31">
        <f t="shared" si="42"/>
        <v>21.077142192059597</v>
      </c>
      <c r="BT51" s="81">
        <f t="shared" si="51"/>
        <v>12000</v>
      </c>
      <c r="BU51" s="31">
        <f t="shared" si="43"/>
        <v>-1.4018954945190774</v>
      </c>
      <c r="BV51" s="31">
        <f t="shared" si="44"/>
        <v>2.5815519606612396</v>
      </c>
      <c r="BW51" s="31">
        <f t="shared" si="45"/>
        <v>6.3428102974349452</v>
      </c>
      <c r="BX51" s="31">
        <f t="shared" si="46"/>
        <v>10.180611265538115</v>
      </c>
      <c r="BY51" s="31">
        <f t="shared" si="47"/>
        <v>15.866450649285895</v>
      </c>
      <c r="BZ51" s="31">
        <f t="shared" si="48"/>
        <v>23.058599645390235</v>
      </c>
    </row>
    <row r="52" spans="1:78" x14ac:dyDescent="0.25">
      <c r="A52" s="39" t="s">
        <v>126</v>
      </c>
      <c r="B52" s="39">
        <v>37</v>
      </c>
      <c r="C52" s="39">
        <v>18</v>
      </c>
      <c r="D52" s="39">
        <v>2.0550000000000002</v>
      </c>
      <c r="E52" s="40">
        <f>((B46*60*(C52/B52)*(C42/B42)*C45*PI())/1000*C43/B43)</f>
        <v>149.12964314605023</v>
      </c>
      <c r="F52" s="41">
        <f>B46</f>
        <v>14000</v>
      </c>
      <c r="G52" s="41"/>
      <c r="I52">
        <v>178.73</v>
      </c>
      <c r="J52">
        <v>2</v>
      </c>
      <c r="K52">
        <v>9845</v>
      </c>
      <c r="AO52" s="81">
        <f t="shared" si="30"/>
        <v>13000</v>
      </c>
      <c r="AP52" s="31">
        <f t="shared" si="16"/>
        <v>9.0026221595876788</v>
      </c>
      <c r="AQ52" s="31">
        <f t="shared" si="17"/>
        <v>12.802065607397029</v>
      </c>
      <c r="AR52" s="31">
        <f t="shared" si="18"/>
        <v>15.78921424912301</v>
      </c>
      <c r="AS52" s="31">
        <f t="shared" si="19"/>
        <v>18.148522125428741</v>
      </c>
      <c r="AT52" s="31">
        <f t="shared" si="20"/>
        <v>20.676351992899178</v>
      </c>
      <c r="AU52" s="31">
        <f t="shared" si="14"/>
        <v>22.806642804288789</v>
      </c>
      <c r="AW52" s="31">
        <f t="shared" si="21"/>
        <v>0.93347241334335262</v>
      </c>
      <c r="AX52" s="31">
        <f t="shared" si="22"/>
        <v>0.78056138799706831</v>
      </c>
      <c r="AY52" s="31">
        <f t="shared" si="23"/>
        <v>0.6894809186497356</v>
      </c>
      <c r="AZ52" s="31">
        <f t="shared" si="24"/>
        <v>0.62900017126835417</v>
      </c>
      <c r="BA52" s="31">
        <f t="shared" si="25"/>
        <v>0.57236751955339227</v>
      </c>
      <c r="BB52" s="31">
        <f t="shared" si="26"/>
        <v>0.52978007578222364</v>
      </c>
      <c r="BD52" s="81">
        <f t="shared" si="49"/>
        <v>12500</v>
      </c>
      <c r="BE52" s="31">
        <f t="shared" si="31"/>
        <v>-3.8235275168393899</v>
      </c>
      <c r="BF52" s="31">
        <f t="shared" si="32"/>
        <v>-4.1996822381343092E-2</v>
      </c>
      <c r="BG52" s="31">
        <f t="shared" si="33"/>
        <v>1.6531721096170906</v>
      </c>
      <c r="BH52" s="31">
        <f t="shared" si="34"/>
        <v>2.5976233717305068</v>
      </c>
      <c r="BI52" s="31">
        <f t="shared" si="35"/>
        <v>3.3703562225505719</v>
      </c>
      <c r="BJ52" s="31">
        <f t="shared" si="36"/>
        <v>3.8885597122523934</v>
      </c>
      <c r="BL52" s="81">
        <f t="shared" si="50"/>
        <v>12500</v>
      </c>
      <c r="BM52" s="31">
        <f t="shared" si="37"/>
        <v>-1.2561692641692459</v>
      </c>
      <c r="BN52" s="31">
        <f t="shared" si="38"/>
        <v>2.4440533146320957</v>
      </c>
      <c r="BO52" s="31">
        <f t="shared" si="39"/>
        <v>6.0010847983695248</v>
      </c>
      <c r="BP52" s="31">
        <f t="shared" si="40"/>
        <v>9.7103083693332977</v>
      </c>
      <c r="BQ52" s="31">
        <f t="shared" si="41"/>
        <v>15.372734337580138</v>
      </c>
      <c r="BR52" s="31">
        <f t="shared" si="42"/>
        <v>22.845015641994543</v>
      </c>
      <c r="BT52" s="81">
        <f t="shared" si="51"/>
        <v>12500</v>
      </c>
      <c r="BU52" s="31">
        <f t="shared" si="43"/>
        <v>-1.3742614575250747</v>
      </c>
      <c r="BV52" s="31">
        <f t="shared" si="44"/>
        <v>2.6738182235787962</v>
      </c>
      <c r="BW52" s="31">
        <f t="shared" si="45"/>
        <v>6.5652454465943171</v>
      </c>
      <c r="BX52" s="31">
        <f t="shared" si="46"/>
        <v>10.623172301133447</v>
      </c>
      <c r="BY52" s="31">
        <f t="shared" si="47"/>
        <v>16.817921676248154</v>
      </c>
      <c r="BZ52" s="31">
        <f t="shared" si="48"/>
        <v>24.992670485464657</v>
      </c>
    </row>
    <row r="53" spans="1:78" x14ac:dyDescent="0.25">
      <c r="A53" s="39"/>
      <c r="B53" s="39"/>
      <c r="C53" s="39"/>
      <c r="D53" s="39"/>
      <c r="E53" s="40"/>
      <c r="F53" s="41">
        <f>B46*(C52/B52)*(B54/C54)</f>
        <v>11351.351351351352</v>
      </c>
      <c r="G53" s="41">
        <f>F52-F53</f>
        <v>2648.6486486486483</v>
      </c>
      <c r="I53">
        <v>205.43</v>
      </c>
      <c r="J53">
        <v>2</v>
      </c>
      <c r="K53">
        <v>14000</v>
      </c>
      <c r="AO53" s="81">
        <f t="shared" si="30"/>
        <v>13500</v>
      </c>
      <c r="AP53" s="31">
        <f t="shared" si="16"/>
        <v>9.3488768580333588</v>
      </c>
      <c r="AQ53" s="31">
        <f t="shared" si="17"/>
        <v>13.294452746143074</v>
      </c>
      <c r="AR53" s="31">
        <f t="shared" si="18"/>
        <v>16.396491720243123</v>
      </c>
      <c r="AS53" s="31">
        <f t="shared" si="19"/>
        <v>18.846542207176004</v>
      </c>
      <c r="AT53" s="31">
        <f t="shared" si="20"/>
        <v>21.471596300318375</v>
      </c>
      <c r="AU53" s="31">
        <f t="shared" si="14"/>
        <v>23.683821373684516</v>
      </c>
      <c r="AW53" s="31">
        <f t="shared" si="21"/>
        <v>0.92519988737736292</v>
      </c>
      <c r="AX53" s="31">
        <f t="shared" si="22"/>
        <v>0.77228886203107838</v>
      </c>
      <c r="AY53" s="31">
        <f t="shared" si="23"/>
        <v>0.68120839268374589</v>
      </c>
      <c r="AZ53" s="31">
        <f t="shared" si="24"/>
        <v>0.62072764530236435</v>
      </c>
      <c r="BA53" s="31">
        <f t="shared" si="25"/>
        <v>0.56409499358740245</v>
      </c>
      <c r="BB53" s="31">
        <f t="shared" si="26"/>
        <v>0.52150754981623382</v>
      </c>
      <c r="BD53" s="81">
        <f t="shared" si="49"/>
        <v>13000</v>
      </c>
      <c r="BE53" s="31">
        <f t="shared" si="31"/>
        <v>-3.569070303787933</v>
      </c>
      <c r="BF53" s="31">
        <f t="shared" si="32"/>
        <v>0.13694165638729758</v>
      </c>
      <c r="BG53" s="31">
        <f t="shared" si="33"/>
        <v>1.7982573626727505</v>
      </c>
      <c r="BH53" s="31">
        <f t="shared" si="34"/>
        <v>2.7238475418889285</v>
      </c>
      <c r="BI53" s="31">
        <f t="shared" si="35"/>
        <v>3.4811485976112571</v>
      </c>
      <c r="BJ53" s="31">
        <f t="shared" si="36"/>
        <v>3.9890033489832324</v>
      </c>
      <c r="BL53" s="81">
        <f t="shared" si="50"/>
        <v>13000</v>
      </c>
      <c r="BM53" s="31">
        <f t="shared" si="37"/>
        <v>-1.0957142731966145</v>
      </c>
      <c r="BN53" s="31">
        <f t="shared" si="38"/>
        <v>2.756881595648764</v>
      </c>
      <c r="BO53" s="31">
        <f t="shared" si="39"/>
        <v>6.5467885624007458</v>
      </c>
      <c r="BP53" s="31">
        <f t="shared" si="40"/>
        <v>10.614581761142135</v>
      </c>
      <c r="BQ53" s="31">
        <f t="shared" si="41"/>
        <v>17.081924267489583</v>
      </c>
      <c r="BR53" s="31">
        <f t="shared" si="42"/>
        <v>26.140206480142638</v>
      </c>
      <c r="BT53" s="81">
        <f t="shared" si="51"/>
        <v>13000</v>
      </c>
      <c r="BU53" s="31">
        <f t="shared" si="43"/>
        <v>-1.198722128510326</v>
      </c>
      <c r="BV53" s="31">
        <f t="shared" si="44"/>
        <v>3.0160554217714663</v>
      </c>
      <c r="BW53" s="31">
        <f t="shared" si="45"/>
        <v>7.1622507002059228</v>
      </c>
      <c r="BX53" s="31">
        <f t="shared" si="46"/>
        <v>11.612456233542195</v>
      </c>
      <c r="BY53" s="31">
        <f t="shared" si="47"/>
        <v>18.687792171621197</v>
      </c>
      <c r="BZ53" s="31">
        <f t="shared" si="48"/>
        <v>28.597641481989971</v>
      </c>
    </row>
    <row r="54" spans="1:78" x14ac:dyDescent="0.25">
      <c r="A54" s="39" t="s">
        <v>127</v>
      </c>
      <c r="B54" s="39">
        <v>35</v>
      </c>
      <c r="C54" s="39">
        <v>21</v>
      </c>
      <c r="D54" s="39">
        <v>1.6659999999999999</v>
      </c>
      <c r="E54" s="40">
        <f>((A86*60*($C$54/$B$54)*($C$42/$B$42)*$C$45*PI())/1000)*($C$43/$B$43)</f>
        <v>183.92655988012856</v>
      </c>
      <c r="F54" s="41">
        <f>B46</f>
        <v>14000</v>
      </c>
      <c r="G54" s="41"/>
      <c r="I54">
        <v>234.05</v>
      </c>
      <c r="J54">
        <v>3</v>
      </c>
      <c r="K54">
        <v>11351</v>
      </c>
      <c r="AO54" s="81">
        <f t="shared" si="30"/>
        <v>14000</v>
      </c>
      <c r="AP54" s="31">
        <f t="shared" si="16"/>
        <v>9.6951315564790352</v>
      </c>
      <c r="AQ54" s="31">
        <f t="shared" si="17"/>
        <v>13.786839884889112</v>
      </c>
      <c r="AR54" s="31">
        <f t="shared" si="18"/>
        <v>17.003769191363237</v>
      </c>
      <c r="AS54" s="31">
        <f t="shared" si="19"/>
        <v>19.544562288923263</v>
      </c>
      <c r="AT54" s="31">
        <f t="shared" si="20"/>
        <v>22.266840607737574</v>
      </c>
      <c r="AU54" s="31">
        <f t="shared" si="14"/>
        <v>24.56099994308023</v>
      </c>
      <c r="AW54" s="31">
        <f t="shared" si="21"/>
        <v>0.90536564239239092</v>
      </c>
      <c r="AX54" s="31">
        <f t="shared" si="22"/>
        <v>0.75245461704610639</v>
      </c>
      <c r="AY54" s="31">
        <f t="shared" si="23"/>
        <v>0.6613741476987739</v>
      </c>
      <c r="AZ54" s="31">
        <f t="shared" si="24"/>
        <v>0.60089340031739236</v>
      </c>
      <c r="BA54" s="31">
        <f t="shared" si="25"/>
        <v>0.54426074860243046</v>
      </c>
      <c r="BB54" s="31">
        <f t="shared" si="26"/>
        <v>0.50167330483126205</v>
      </c>
      <c r="BD54" s="81">
        <f t="shared" si="49"/>
        <v>13500</v>
      </c>
      <c r="BE54" s="31">
        <f t="shared" si="31"/>
        <v>-3.3334617731847311</v>
      </c>
      <c r="BF54" s="31">
        <f t="shared" si="32"/>
        <v>0.30262543302493267</v>
      </c>
      <c r="BG54" s="31">
        <f t="shared" si="33"/>
        <v>1.932595559946505</v>
      </c>
      <c r="BH54" s="31">
        <f t="shared" si="34"/>
        <v>2.8407217735170951</v>
      </c>
      <c r="BI54" s="31">
        <f t="shared" si="35"/>
        <v>3.5837341300748502</v>
      </c>
      <c r="BJ54" s="31">
        <f t="shared" si="36"/>
        <v>4.0820067163266005</v>
      </c>
      <c r="BL54" s="81">
        <f t="shared" si="50"/>
        <v>13500</v>
      </c>
      <c r="BM54" s="31">
        <f t="shared" si="37"/>
        <v>-0.93859864190645803</v>
      </c>
      <c r="BN54" s="31">
        <f t="shared" si="38"/>
        <v>3.0721220861149368</v>
      </c>
      <c r="BO54" s="31">
        <f t="shared" si="39"/>
        <v>7.1153432128772973</v>
      </c>
      <c r="BP54" s="31">
        <f t="shared" si="40"/>
        <v>11.591269558082795</v>
      </c>
      <c r="BQ54" s="31">
        <f t="shared" si="41"/>
        <v>19.033801613620838</v>
      </c>
      <c r="BR54" s="31">
        <f t="shared" si="42"/>
        <v>30.202140811187341</v>
      </c>
      <c r="BT54" s="81">
        <f t="shared" si="51"/>
        <v>13500</v>
      </c>
      <c r="BU54" s="31">
        <f t="shared" si="43"/>
        <v>-1.0268360916396677</v>
      </c>
      <c r="BV54" s="31">
        <f t="shared" si="44"/>
        <v>3.360931600687902</v>
      </c>
      <c r="BW54" s="31">
        <f t="shared" si="45"/>
        <v>7.7842550470192462</v>
      </c>
      <c r="BX54" s="31">
        <f t="shared" si="46"/>
        <v>12.680962233215965</v>
      </c>
      <c r="BY54" s="31">
        <f t="shared" si="47"/>
        <v>20.823165073280656</v>
      </c>
      <c r="BZ54" s="31">
        <f t="shared" si="48"/>
        <v>33.041437356779454</v>
      </c>
    </row>
    <row r="55" spans="1:78" x14ac:dyDescent="0.25">
      <c r="A55" s="39"/>
      <c r="B55" s="39"/>
      <c r="C55" s="39"/>
      <c r="D55" s="39"/>
      <c r="E55" s="40"/>
      <c r="F55" s="41">
        <f>B46*(C54/B54)*(B56/C56)</f>
        <v>12180</v>
      </c>
      <c r="G55" s="41">
        <f>F54-F55</f>
        <v>1820</v>
      </c>
      <c r="I55">
        <v>258.16000000000003</v>
      </c>
      <c r="J55">
        <v>3</v>
      </c>
      <c r="K55">
        <v>14000</v>
      </c>
      <c r="AO55" s="81">
        <f t="shared" si="30"/>
        <v>14500</v>
      </c>
      <c r="AP55" s="31">
        <f t="shared" si="16"/>
        <v>10.041386254924721</v>
      </c>
      <c r="AQ55" s="31">
        <f t="shared" si="17"/>
        <v>14.279227023635151</v>
      </c>
      <c r="AR55" s="31">
        <f t="shared" si="18"/>
        <v>17.611046662483357</v>
      </c>
      <c r="AS55" s="31">
        <f t="shared" si="19"/>
        <v>20.242582370670515</v>
      </c>
      <c r="AT55" s="31">
        <f t="shared" si="20"/>
        <v>23.062084915156774</v>
      </c>
      <c r="AU55" s="31">
        <f t="shared" si="14"/>
        <v>25.438178512475957</v>
      </c>
      <c r="AW55" s="31">
        <f t="shared" si="21"/>
        <v>0.86074189815044433</v>
      </c>
      <c r="AX55" s="31">
        <f t="shared" si="22"/>
        <v>0.70783087280415979</v>
      </c>
      <c r="AY55" s="31">
        <f t="shared" si="23"/>
        <v>0.61675040345682741</v>
      </c>
      <c r="AZ55" s="31">
        <f t="shared" si="24"/>
        <v>0.5562696560754461</v>
      </c>
      <c r="BA55" s="31">
        <f t="shared" si="25"/>
        <v>0.49963700436048397</v>
      </c>
      <c r="BB55" s="31">
        <f t="shared" si="26"/>
        <v>0.45704956058931545</v>
      </c>
      <c r="BD55" s="81">
        <f t="shared" si="49"/>
        <v>14000</v>
      </c>
      <c r="BE55" s="31">
        <f t="shared" si="31"/>
        <v>-2.7865133985701562</v>
      </c>
      <c r="BF55" s="31">
        <f t="shared" si="32"/>
        <v>0.68724848593372156</v>
      </c>
      <c r="BG55" s="31">
        <f t="shared" si="33"/>
        <v>2.2444520893320097</v>
      </c>
      <c r="BH55" s="31">
        <f t="shared" si="34"/>
        <v>3.1120369540824839</v>
      </c>
      <c r="BI55" s="31">
        <f t="shared" si="35"/>
        <v>3.8218791161510541</v>
      </c>
      <c r="BJ55" s="31">
        <f t="shared" si="36"/>
        <v>4.2979073905165652</v>
      </c>
      <c r="BL55" s="81">
        <f t="shared" si="50"/>
        <v>14000</v>
      </c>
      <c r="BM55" s="31">
        <f t="shared" si="37"/>
        <v>-0.56907484009903431</v>
      </c>
      <c r="BN55" s="31">
        <f t="shared" si="38"/>
        <v>3.7617102588386033</v>
      </c>
      <c r="BO55" s="31">
        <f t="shared" si="39"/>
        <v>8.2790749508216255</v>
      </c>
      <c r="BP55" s="31">
        <f t="shared" si="40"/>
        <v>13.507540656383989</v>
      </c>
      <c r="BQ55" s="31">
        <f t="shared" si="41"/>
        <v>22.806251459244791</v>
      </c>
      <c r="BR55" s="31">
        <f t="shared" si="42"/>
        <v>38.3964529824935</v>
      </c>
      <c r="BT55" s="81">
        <f t="shared" si="51"/>
        <v>14000</v>
      </c>
      <c r="BU55" s="31">
        <f t="shared" si="43"/>
        <v>-0.62257343934661102</v>
      </c>
      <c r="BV55" s="31">
        <f t="shared" si="44"/>
        <v>4.115347804276527</v>
      </c>
      <c r="BW55" s="31">
        <f t="shared" si="45"/>
        <v>9.0573889470221456</v>
      </c>
      <c r="BX55" s="31">
        <f t="shared" si="46"/>
        <v>14.77738155159993</v>
      </c>
      <c r="BY55" s="31">
        <f t="shared" si="47"/>
        <v>24.950262090509483</v>
      </c>
      <c r="BZ55" s="31">
        <f t="shared" si="48"/>
        <v>42.006094994221414</v>
      </c>
    </row>
    <row r="56" spans="1:78" x14ac:dyDescent="0.25">
      <c r="A56" s="39" t="s">
        <v>128</v>
      </c>
      <c r="B56" s="39">
        <v>29</v>
      </c>
      <c r="C56" s="39">
        <v>20</v>
      </c>
      <c r="D56" s="39">
        <v>1.45</v>
      </c>
      <c r="E56" s="40">
        <f>((A86*60*($C$56/$B$56)*($C$42/$B$42)*$C$45*PI())/1000)*($C$43/$B$43)</f>
        <v>211.40983894267652</v>
      </c>
      <c r="F56" s="41">
        <f>B46</f>
        <v>14000</v>
      </c>
      <c r="G56" s="41"/>
      <c r="J56">
        <v>4</v>
      </c>
      <c r="K56">
        <v>12180</v>
      </c>
      <c r="AO56" s="82" t="s">
        <v>483</v>
      </c>
      <c r="AP56" s="83">
        <f>1/Y19</f>
        <v>3.1756113051762465</v>
      </c>
      <c r="AQ56" s="83"/>
      <c r="AR56" s="83"/>
      <c r="AS56" s="83"/>
      <c r="AT56" s="83"/>
      <c r="AU56" s="84"/>
      <c r="BD56" s="81">
        <f t="shared" si="49"/>
        <v>14500</v>
      </c>
      <c r="BE56" s="31">
        <f t="shared" si="31"/>
        <v>-1.6435798985134833</v>
      </c>
      <c r="BF56" s="31">
        <f t="shared" si="32"/>
        <v>1.4909780378741564</v>
      </c>
      <c r="BG56" s="31">
        <f t="shared" si="33"/>
        <v>2.8961246990134439</v>
      </c>
      <c r="BH56" s="31">
        <f t="shared" si="34"/>
        <v>3.6789921245053301</v>
      </c>
      <c r="BI56" s="31">
        <f t="shared" si="35"/>
        <v>4.3195200180896043</v>
      </c>
      <c r="BJ56" s="31">
        <f t="shared" si="36"/>
        <v>4.7490653510652505</v>
      </c>
      <c r="BL56" s="81">
        <f t="shared" si="50"/>
        <v>14500</v>
      </c>
      <c r="BM56" s="31">
        <f t="shared" si="37"/>
        <v>0.3140129541626136</v>
      </c>
      <c r="BN56" s="31">
        <f t="shared" si="38"/>
        <v>5.3862290695940018</v>
      </c>
      <c r="BO56" s="31">
        <f t="shared" si="39"/>
        <v>10.994622700758425</v>
      </c>
      <c r="BP56" s="31">
        <f t="shared" si="40"/>
        <v>18.023785515243681</v>
      </c>
      <c r="BQ56" s="31">
        <f t="shared" si="41"/>
        <v>32.259875828391877</v>
      </c>
      <c r="BR56" s="31">
        <f t="shared" si="42"/>
        <v>62.81757940677506</v>
      </c>
      <c r="BT56" s="81">
        <f t="shared" si="51"/>
        <v>14500</v>
      </c>
      <c r="BU56" s="31">
        <f t="shared" si="43"/>
        <v>0.34353324219778575</v>
      </c>
      <c r="BV56" s="31">
        <f t="shared" si="44"/>
        <v>5.8925872674010034</v>
      </c>
      <c r="BW56" s="31">
        <f t="shared" si="45"/>
        <v>12.02822473743222</v>
      </c>
      <c r="BX56" s="31">
        <f t="shared" si="46"/>
        <v>19.718197585959164</v>
      </c>
      <c r="BY56" s="31">
        <f t="shared" si="47"/>
        <v>35.292619585644182</v>
      </c>
      <c r="BZ56" s="31">
        <f t="shared" si="48"/>
        <v>68.723046086343956</v>
      </c>
    </row>
    <row r="57" spans="1:78" x14ac:dyDescent="0.25">
      <c r="A57" s="39"/>
      <c r="B57" s="39"/>
      <c r="C57" s="39"/>
      <c r="D57" s="39"/>
      <c r="E57" s="40"/>
      <c r="F57" s="41">
        <f>B46*(C56/B56)*(B58/C58)</f>
        <v>12288.401253918495</v>
      </c>
      <c r="G57" s="41">
        <f>F56-F57</f>
        <v>1711.5987460815049</v>
      </c>
      <c r="J57">
        <v>4</v>
      </c>
      <c r="K57">
        <v>14000</v>
      </c>
    </row>
    <row r="58" spans="1:78" x14ac:dyDescent="0.25">
      <c r="A58" s="39" t="s">
        <v>129</v>
      </c>
      <c r="B58" s="39">
        <v>28</v>
      </c>
      <c r="C58" s="39">
        <v>22</v>
      </c>
      <c r="D58" s="39">
        <v>1.272</v>
      </c>
      <c r="E58" s="40">
        <f>((A86*60*($C$58/$B$58)*($C$42/$B$42)*$C$45*PI())/1000)*($C$43/$B$43)</f>
        <v>240.856209366835</v>
      </c>
      <c r="F58" s="41">
        <f>B46</f>
        <v>14000</v>
      </c>
      <c r="G58" s="41"/>
      <c r="J58">
        <v>5</v>
      </c>
      <c r="K58">
        <v>12288</v>
      </c>
      <c r="BL58" s="17" t="s">
        <v>498</v>
      </c>
      <c r="BM58" s="35">
        <f>MAX(BM34:BR56)</f>
        <v>62.81757940677506</v>
      </c>
      <c r="BN58" s="17" t="s">
        <v>503</v>
      </c>
      <c r="BT58" s="17" t="s">
        <v>521</v>
      </c>
      <c r="BU58" s="35">
        <f>MAX(BU34:BZ56)</f>
        <v>68.723046086343956</v>
      </c>
      <c r="BV58" s="17" t="s">
        <v>503</v>
      </c>
    </row>
    <row r="59" spans="1:78" x14ac:dyDescent="0.25">
      <c r="A59" s="39"/>
      <c r="B59" s="39"/>
      <c r="C59" s="39"/>
      <c r="D59" s="39"/>
      <c r="E59" s="40"/>
      <c r="F59" s="41">
        <f>B46*(C58/B58)*(B60/C60)</f>
        <v>12692.307692307691</v>
      </c>
      <c r="G59" s="41">
        <f>F58-F59</f>
        <v>1307.6923076923085</v>
      </c>
      <c r="J59">
        <v>5</v>
      </c>
      <c r="K59">
        <v>14000</v>
      </c>
    </row>
    <row r="60" spans="1:78" x14ac:dyDescent="0.25">
      <c r="A60" s="39" t="s">
        <v>130</v>
      </c>
      <c r="B60" s="39">
        <v>30</v>
      </c>
      <c r="C60" s="39">
        <v>26</v>
      </c>
      <c r="D60" s="39">
        <v>1.153</v>
      </c>
      <c r="E60" s="40">
        <f>((A86*60*($C$60/$B$60)*($C$42/$B$42)*$C$45*PI())/1000)*($C$43/$B$43)</f>
        <v>265.67169760463014</v>
      </c>
      <c r="F60" s="41">
        <f>B46</f>
        <v>14000</v>
      </c>
      <c r="G60" s="41"/>
      <c r="J60">
        <v>6</v>
      </c>
      <c r="K60">
        <v>12692</v>
      </c>
    </row>
    <row r="61" spans="1:78" ht="15" customHeight="1" x14ac:dyDescent="0.25">
      <c r="E61" s="8"/>
      <c r="J61">
        <v>6</v>
      </c>
      <c r="K61">
        <v>14000</v>
      </c>
      <c r="AP61" s="155" t="s">
        <v>470</v>
      </c>
      <c r="AQ61" s="156"/>
      <c r="AR61" s="156"/>
      <c r="AS61" s="156"/>
      <c r="AT61" s="156"/>
      <c r="AU61" s="157"/>
    </row>
    <row r="62" spans="1:78" ht="15" customHeight="1" x14ac:dyDescent="0.25">
      <c r="AP62" s="158"/>
      <c r="AQ62" s="159"/>
      <c r="AR62" s="159"/>
      <c r="AS62" s="159"/>
      <c r="AT62" s="159"/>
      <c r="AU62" s="160"/>
      <c r="AW62" s="128" t="s">
        <v>476</v>
      </c>
      <c r="AX62" s="128"/>
      <c r="AY62" s="128"/>
      <c r="AZ62" s="128"/>
      <c r="BA62" s="128"/>
      <c r="BB62" s="128"/>
      <c r="BD62" s="128" t="s">
        <v>497</v>
      </c>
      <c r="BE62" s="128"/>
      <c r="BF62" s="128"/>
      <c r="BG62" s="128"/>
      <c r="BH62" s="128"/>
      <c r="BI62" s="128"/>
      <c r="BK62" s="128" t="s">
        <v>499</v>
      </c>
      <c r="BL62" s="128"/>
      <c r="BM62" s="128"/>
      <c r="BN62" s="128"/>
      <c r="BO62" s="128"/>
      <c r="BP62" s="128"/>
    </row>
    <row r="63" spans="1:78" ht="15" customHeight="1" x14ac:dyDescent="0.25">
      <c r="F63" s="135" t="s">
        <v>185</v>
      </c>
      <c r="G63" s="136"/>
      <c r="H63" s="136"/>
      <c r="I63" s="136"/>
      <c r="J63" s="136"/>
      <c r="K63" s="137"/>
      <c r="M63" s="143" t="s">
        <v>182</v>
      </c>
      <c r="N63" s="140"/>
      <c r="O63" s="140"/>
      <c r="P63" s="140"/>
      <c r="Q63" s="140"/>
      <c r="R63" s="141"/>
      <c r="T63" s="145" t="s">
        <v>186</v>
      </c>
      <c r="U63" s="145"/>
      <c r="V63" s="145"/>
      <c r="W63" s="145"/>
      <c r="X63" s="145"/>
      <c r="Y63" s="145"/>
      <c r="AA63" s="146" t="s">
        <v>430</v>
      </c>
      <c r="AB63" s="146"/>
      <c r="AC63" s="146"/>
      <c r="AD63" s="146"/>
      <c r="AE63" s="146"/>
      <c r="AF63" s="146"/>
      <c r="AG63" s="76" t="s">
        <v>187</v>
      </c>
      <c r="AH63" s="140" t="s">
        <v>469</v>
      </c>
      <c r="AI63" s="140"/>
      <c r="AJ63" s="140"/>
      <c r="AK63" s="140"/>
      <c r="AL63" s="140"/>
      <c r="AM63" s="141"/>
      <c r="AN63" s="76" t="s">
        <v>466</v>
      </c>
      <c r="AP63" s="161"/>
      <c r="AQ63" s="162"/>
      <c r="AR63" s="162"/>
      <c r="AS63" s="162"/>
      <c r="AT63" s="162"/>
      <c r="AU63" s="163"/>
      <c r="AW63" s="128"/>
      <c r="AX63" s="128"/>
      <c r="AY63" s="128"/>
      <c r="AZ63" s="128"/>
      <c r="BA63" s="128"/>
      <c r="BB63" s="128"/>
      <c r="BD63" s="128"/>
      <c r="BE63" s="128"/>
      <c r="BF63" s="128"/>
      <c r="BG63" s="128"/>
      <c r="BH63" s="128"/>
      <c r="BI63" s="128"/>
      <c r="BK63" s="128"/>
      <c r="BL63" s="128"/>
      <c r="BM63" s="128"/>
      <c r="BN63" s="128"/>
      <c r="BO63" s="128"/>
      <c r="BP63" s="128"/>
    </row>
    <row r="64" spans="1:78" ht="18.75" x14ac:dyDescent="0.3">
      <c r="A64" s="9" t="s">
        <v>147</v>
      </c>
      <c r="B64" s="9" t="s">
        <v>160</v>
      </c>
      <c r="C64" s="9" t="s">
        <v>159</v>
      </c>
      <c r="D64" s="9" t="s">
        <v>161</v>
      </c>
      <c r="F64" s="14" t="s">
        <v>162</v>
      </c>
      <c r="G64" s="13" t="s">
        <v>163</v>
      </c>
      <c r="H64" s="13" t="s">
        <v>164</v>
      </c>
      <c r="I64" s="13" t="s">
        <v>165</v>
      </c>
      <c r="J64" s="13" t="s">
        <v>166</v>
      </c>
      <c r="K64" s="15" t="s">
        <v>167</v>
      </c>
      <c r="M64" s="30" t="s">
        <v>181</v>
      </c>
      <c r="N64" s="30" t="s">
        <v>163</v>
      </c>
      <c r="O64" s="30" t="s">
        <v>164</v>
      </c>
      <c r="P64" s="30" t="s">
        <v>165</v>
      </c>
      <c r="Q64" s="30" t="s">
        <v>166</v>
      </c>
      <c r="R64" s="30" t="s">
        <v>167</v>
      </c>
      <c r="T64" s="30" t="s">
        <v>115</v>
      </c>
      <c r="U64" s="30" t="s">
        <v>116</v>
      </c>
      <c r="V64" s="30" t="s">
        <v>117</v>
      </c>
      <c r="W64" s="30" t="s">
        <v>118</v>
      </c>
      <c r="X64" s="30" t="s">
        <v>119</v>
      </c>
      <c r="Y64" s="30" t="s">
        <v>120</v>
      </c>
      <c r="AA64" s="30" t="s">
        <v>162</v>
      </c>
      <c r="AB64" s="30" t="s">
        <v>163</v>
      </c>
      <c r="AC64" s="30" t="s">
        <v>164</v>
      </c>
      <c r="AD64" s="30" t="s">
        <v>165</v>
      </c>
      <c r="AE64" s="30" t="s">
        <v>166</v>
      </c>
      <c r="AF64" s="30" t="s">
        <v>167</v>
      </c>
      <c r="AG64" s="77"/>
      <c r="AH64" s="74" t="s">
        <v>181</v>
      </c>
      <c r="AI64" s="30" t="s">
        <v>163</v>
      </c>
      <c r="AJ64" s="30" t="s">
        <v>164</v>
      </c>
      <c r="AK64" s="30" t="s">
        <v>165</v>
      </c>
      <c r="AL64" s="30" t="s">
        <v>166</v>
      </c>
      <c r="AM64" s="30" t="s">
        <v>167</v>
      </c>
      <c r="AN64" s="77"/>
      <c r="AP64" s="30" t="s">
        <v>181</v>
      </c>
      <c r="AQ64" s="30" t="s">
        <v>163</v>
      </c>
      <c r="AR64" s="30" t="s">
        <v>164</v>
      </c>
      <c r="AS64" s="30" t="s">
        <v>165</v>
      </c>
      <c r="AT64" s="30" t="s">
        <v>166</v>
      </c>
      <c r="AU64" s="30" t="s">
        <v>167</v>
      </c>
      <c r="AW64" s="67" t="s">
        <v>181</v>
      </c>
      <c r="AX64" s="67" t="s">
        <v>163</v>
      </c>
      <c r="AY64" s="67" t="s">
        <v>164</v>
      </c>
      <c r="AZ64" s="67" t="s">
        <v>165</v>
      </c>
      <c r="BA64" s="67" t="s">
        <v>166</v>
      </c>
      <c r="BB64" s="67" t="s">
        <v>167</v>
      </c>
      <c r="BC64" s="112" t="s">
        <v>187</v>
      </c>
      <c r="BD64" s="67" t="s">
        <v>181</v>
      </c>
      <c r="BE64" s="67" t="s">
        <v>163</v>
      </c>
      <c r="BF64" s="67" t="s">
        <v>164</v>
      </c>
      <c r="BG64" s="67" t="s">
        <v>165</v>
      </c>
      <c r="BH64" s="67" t="s">
        <v>166</v>
      </c>
      <c r="BI64" s="67" t="s">
        <v>167</v>
      </c>
      <c r="BK64" s="67" t="s">
        <v>181</v>
      </c>
      <c r="BL64" s="67" t="s">
        <v>163</v>
      </c>
      <c r="BM64" s="67" t="s">
        <v>164</v>
      </c>
      <c r="BN64" s="67" t="s">
        <v>165</v>
      </c>
      <c r="BO64" s="67" t="s">
        <v>166</v>
      </c>
      <c r="BP64" s="67" t="s">
        <v>167</v>
      </c>
    </row>
    <row r="65" spans="1:68" ht="18.75" x14ac:dyDescent="0.3">
      <c r="A65" s="10">
        <v>3500</v>
      </c>
      <c r="B65" s="10">
        <v>18</v>
      </c>
      <c r="C65" s="11">
        <f t="shared" ref="C65:C87" si="52">(B65*5252)/A65</f>
        <v>27.010285714285715</v>
      </c>
      <c r="D65" s="11">
        <f>0.7457*B65</f>
        <v>13.422600000000001</v>
      </c>
      <c r="F65" s="11">
        <f t="shared" ref="F65:F87" si="53">((A65*60*($C$50/$B$50)*($C$42/$B$42)*$C$45*PI())/1000)*($C$43/$B$43)</f>
        <v>26.21760173729902</v>
      </c>
      <c r="G65" s="11">
        <f t="shared" ref="G65:G87" si="54">((A65*60*($C$52/$B$52)*($C$42/$B$42)*$C$45*PI())/1000)*($C$43/$B$43)</f>
        <v>37.28241078651255</v>
      </c>
      <c r="H65" s="11">
        <f t="shared" ref="H65:H87" si="55">((A65*60*($C$54/$B$54)*($C$42/$B$42)*$C$45*PI())/1000)*($C$43/$B$43)</f>
        <v>45.981639970032141</v>
      </c>
      <c r="I65" s="11">
        <f t="shared" ref="I65:I87" si="56">((A65*60*($C$56/$B$56)*($C$42/$B$42)*$C$45*PI())/1000)*($C$43/$B$43)</f>
        <v>52.852459735669129</v>
      </c>
      <c r="J65" s="11">
        <f t="shared" ref="J65:J87" si="57">((A65*60*($C$58/$B$58)*($C$42/$B$42)*$C$45*PI())/1000)*($C$43/$B$43)</f>
        <v>60.214052341708751</v>
      </c>
      <c r="K65" s="11">
        <f t="shared" ref="K65:K87" si="58">((A65*60*($C$60/$B$60)*($C$42/$B$42)*$C$45*PI())/1000)*($C$43/$B$43)</f>
        <v>66.417924401157535</v>
      </c>
      <c r="M65" s="31">
        <f>(D65*1000)/(F65*(1000/3600))</f>
        <v>1843.0884900984138</v>
      </c>
      <c r="N65" s="31">
        <f t="shared" ref="N65:N87" si="59">(D65*1000)/(G65*(1000/3600))</f>
        <v>1296.0900054639424</v>
      </c>
      <c r="O65" s="31">
        <f t="shared" ref="O65:O87" si="60">(D65*1000)/(H65*(1000/3600))</f>
        <v>1050.8837882140074</v>
      </c>
      <c r="P65" s="31">
        <f t="shared" ref="P65:P87" si="61">(D65*1000)/(I65*(1000/3600))</f>
        <v>914.26889574618656</v>
      </c>
      <c r="Q65" s="31">
        <f t="shared" ref="Q65:Q87" si="62">(D65*1000)/(J65*(1000/3600))</f>
        <v>802.49307463615128</v>
      </c>
      <c r="R65" s="31">
        <f t="shared" ref="R65:R87" si="63">(D65*1000)/(K65*(1000/3600))</f>
        <v>727.53493030200514</v>
      </c>
      <c r="T65" s="34">
        <f t="shared" ref="T65:T87" si="64">(M66-M65)/(F66-F65)</f>
        <v>10.252033760851578</v>
      </c>
      <c r="U65" s="34">
        <f t="shared" ref="U65:U87" si="65">(N66-N65)/(G66-G65)</f>
        <v>5.0697667293876867</v>
      </c>
      <c r="V65" s="34">
        <f t="shared" ref="V65:V87" si="66">(O66-O65)/(H66-H65)</f>
        <v>3.3329364911971928</v>
      </c>
      <c r="W65" s="34">
        <f t="shared" ref="W65:W87" si="67">(P66-P65)/(I66-I65)</f>
        <v>2.5226996301871227</v>
      </c>
      <c r="X65" s="34">
        <f t="shared" ref="X65:X87" si="68">(Q66-Q65)/(J66-J65)</f>
        <v>1.9435702381724747</v>
      </c>
      <c r="Y65" s="34">
        <f t="shared" ref="Y65:Y87" si="69">(R66-R65)/(K66-K65)</f>
        <v>1.5974429336507283</v>
      </c>
      <c r="AA65" s="11">
        <f t="shared" ref="AA65:AF65" si="70">F65*0.278</f>
        <v>7.288493282969128</v>
      </c>
      <c r="AB65" s="11">
        <f t="shared" si="70"/>
        <v>10.364510198650489</v>
      </c>
      <c r="AC65" s="11">
        <f t="shared" si="70"/>
        <v>12.782895911668936</v>
      </c>
      <c r="AD65" s="11">
        <f t="shared" si="70"/>
        <v>14.692983806516018</v>
      </c>
      <c r="AE65" s="11">
        <f t="shared" si="70"/>
        <v>16.739506550995035</v>
      </c>
      <c r="AF65" s="11">
        <f t="shared" si="70"/>
        <v>18.464182983521795</v>
      </c>
      <c r="AG65" s="77">
        <v>3500</v>
      </c>
      <c r="AH65" s="75">
        <f>C65*(AN65/AA65)</f>
        <v>1358.2761739144059</v>
      </c>
      <c r="AI65" s="31">
        <f>C65*(AN65/AB65)</f>
        <v>955.16204627606589</v>
      </c>
      <c r="AJ65" s="31">
        <f>C65*(AN65/AC65)</f>
        <v>774.45571319681028</v>
      </c>
      <c r="AK65" s="31">
        <f>C65*(AN65/AD65)</f>
        <v>673.77647048122492</v>
      </c>
      <c r="AL65" s="31">
        <f>C65*(AN65/AE65)</f>
        <v>591.4025446230188</v>
      </c>
      <c r="AM65" s="31">
        <f>C65*(AN65/AF65)</f>
        <v>536.16164759779178</v>
      </c>
      <c r="AN65" s="78">
        <f>AG65*((2*PI())/60)</f>
        <v>366.51914291880917</v>
      </c>
      <c r="AP65" s="31">
        <f>AH65/$P$7</f>
        <v>5.411458860216757</v>
      </c>
      <c r="AQ65" s="31">
        <f t="shared" ref="AQ65:AU65" si="71">AI65/$P$7</f>
        <v>3.8054264791875134</v>
      </c>
      <c r="AR65" s="31">
        <f t="shared" si="71"/>
        <v>3.0854809290709575</v>
      </c>
      <c r="AS65" s="31">
        <f t="shared" si="71"/>
        <v>2.684368408291733</v>
      </c>
      <c r="AT65" s="31">
        <f t="shared" si="71"/>
        <v>2.3561854367450947</v>
      </c>
      <c r="AU65" s="31">
        <f t="shared" si="71"/>
        <v>2.1361021816645089</v>
      </c>
      <c r="AW65" s="68">
        <f>0.5*'Zx6r Predicted Values'!$M$5*'Zx6r Predicted Values'!$M$6*0.47*('Zx6r Power Map + Gearing'!AA65^2)</f>
        <v>5.8273918923780332</v>
      </c>
      <c r="AX65" s="68">
        <f>0.5*'Zx6r Predicted Values'!$M$5*'Zx6r Predicted Values'!$M$6*0.47*('Zx6r Power Map + Gearing'!AB65^2)</f>
        <v>11.784096114731605</v>
      </c>
      <c r="AY65" s="68">
        <f>0.5*'Zx6r Predicted Values'!$M$5*'Zx6r Predicted Values'!$M$6*0.47*('Zx6r Power Map + Gearing'!AC65^2)</f>
        <v>17.924919534519518</v>
      </c>
      <c r="AZ65" s="68">
        <f>0.5*'Zx6r Predicted Values'!$M$5*'Zx6r Predicted Values'!$M$6*0.47*('Zx6r Power Map + Gearing'!AD65^2)</f>
        <v>23.682018145751776</v>
      </c>
      <c r="BA65" s="68">
        <f>0.5*'Zx6r Predicted Values'!$M$5*'Zx6r Predicted Values'!$M$6*0.47*('Zx6r Power Map + Gearing'!AE65^2)</f>
        <v>30.738595006758242</v>
      </c>
      <c r="BB65" s="68">
        <f>0.5*'Zx6r Predicted Values'!$M$5*'Zx6r Predicted Values'!$M$6*0.47*('Zx6r Power Map + Gearing'!AF65)^2</f>
        <v>37.398906189306146</v>
      </c>
      <c r="BC65">
        <v>3500</v>
      </c>
      <c r="BD65" s="68">
        <f>M65-AW65-'Zx6r Predicted Values'!$G$9</f>
        <v>1788.0148982060357</v>
      </c>
      <c r="BE65" s="68">
        <f>N65-AX65-'Zx6r Predicted Values'!$G$9</f>
        <v>1235.0597093492106</v>
      </c>
      <c r="BF65" s="68">
        <f>O65-AY65-'Zx6r Predicted Values'!$G$9</f>
        <v>983.71266867948771</v>
      </c>
      <c r="BG65" s="68">
        <f>P65-AZ65-'Zx6r Predicted Values'!$G$9</f>
        <v>841.34067760043479</v>
      </c>
      <c r="BH65" s="68">
        <f>Q65-BA65-'Zx6r Predicted Values'!$G$9</f>
        <v>722.50827962939297</v>
      </c>
      <c r="BI65" s="68">
        <f>R65-BB65-'Zx6r Predicted Values'!$G$9</f>
        <v>640.88982411269899</v>
      </c>
      <c r="BK65" s="68">
        <f t="shared" ref="BK65:BP65" si="72">BD65/$P$7</f>
        <v>7.12356533149815</v>
      </c>
      <c r="BL65" s="68">
        <f t="shared" si="72"/>
        <v>4.9205566109530299</v>
      </c>
      <c r="BM65" s="68">
        <f t="shared" si="72"/>
        <v>3.91917397880274</v>
      </c>
      <c r="BN65" s="68">
        <f t="shared" si="72"/>
        <v>3.3519548908383858</v>
      </c>
      <c r="BO65" s="68">
        <f t="shared" si="72"/>
        <v>2.878519042348179</v>
      </c>
      <c r="BP65" s="68">
        <f t="shared" si="72"/>
        <v>2.5533459127995974</v>
      </c>
    </row>
    <row r="66" spans="1:68" ht="18.75" x14ac:dyDescent="0.3">
      <c r="A66" s="10">
        <f>A65+500</f>
        <v>4000</v>
      </c>
      <c r="B66" s="10">
        <v>21</v>
      </c>
      <c r="C66" s="11">
        <f t="shared" si="52"/>
        <v>27.573</v>
      </c>
      <c r="D66" s="11">
        <f t="shared" ref="D66:D87" si="73">0.7457*B66</f>
        <v>15.659700000000001</v>
      </c>
      <c r="F66" s="11">
        <f t="shared" si="53"/>
        <v>29.962973414056027</v>
      </c>
      <c r="G66" s="11">
        <f t="shared" si="54"/>
        <v>42.608469470300058</v>
      </c>
      <c r="H66" s="11">
        <f t="shared" si="55"/>
        <v>52.550445680036731</v>
      </c>
      <c r="I66" s="11">
        <f t="shared" si="56"/>
        <v>60.402811126479001</v>
      </c>
      <c r="J66" s="11">
        <f t="shared" si="57"/>
        <v>68.816059819095727</v>
      </c>
      <c r="K66" s="11">
        <f t="shared" si="58"/>
        <v>75.906199315608603</v>
      </c>
      <c r="M66" s="31">
        <f t="shared" ref="M66:M87" si="74">(D66*1000)/(F66*(1000/3600))</f>
        <v>1881.4861669754639</v>
      </c>
      <c r="N66" s="31">
        <f t="shared" si="59"/>
        <v>1323.0918805777746</v>
      </c>
      <c r="O66" s="31">
        <f t="shared" si="60"/>
        <v>1072.7772004684662</v>
      </c>
      <c r="P66" s="31">
        <f t="shared" si="61"/>
        <v>933.31616440756545</v>
      </c>
      <c r="Q66" s="31">
        <f t="shared" si="62"/>
        <v>819.21168035773769</v>
      </c>
      <c r="R66" s="31">
        <f t="shared" si="63"/>
        <v>742.69190801663046</v>
      </c>
      <c r="T66" s="34">
        <f t="shared" si="64"/>
        <v>71.764236325961292</v>
      </c>
      <c r="U66" s="34">
        <f t="shared" si="65"/>
        <v>35.488367105713635</v>
      </c>
      <c r="V66" s="34">
        <f t="shared" si="66"/>
        <v>23.330555438380063</v>
      </c>
      <c r="W66" s="34">
        <f t="shared" si="67"/>
        <v>17.658897411309876</v>
      </c>
      <c r="X66" s="34">
        <f t="shared" si="68"/>
        <v>13.604991667207447</v>
      </c>
      <c r="Y66" s="34">
        <f t="shared" si="69"/>
        <v>11.182100535554884</v>
      </c>
      <c r="AA66" s="11">
        <f t="shared" ref="AA66:AA87" si="75">F66*0.278</f>
        <v>8.3297066091075767</v>
      </c>
      <c r="AB66" s="11">
        <f t="shared" ref="AB66:AB87" si="76">G66*0.278</f>
        <v>11.845154512743417</v>
      </c>
      <c r="AC66" s="11">
        <f t="shared" ref="AC66:AC87" si="77">H66*0.278</f>
        <v>14.609023899050213</v>
      </c>
      <c r="AD66" s="11">
        <f t="shared" ref="AD66:AD87" si="78">I66*0.278</f>
        <v>16.791981493161163</v>
      </c>
      <c r="AE66" s="11">
        <f t="shared" ref="AE66:AE87" si="79">J66*0.278</f>
        <v>19.130864629708615</v>
      </c>
      <c r="AF66" s="11">
        <f t="shared" ref="AF66:AF87" si="80">K66*0.278</f>
        <v>21.101923409739193</v>
      </c>
      <c r="AG66" s="77">
        <f>AG65+500</f>
        <v>4000</v>
      </c>
      <c r="AH66" s="75">
        <f>C66*(AN66/AA66)</f>
        <v>1386.5735942042893</v>
      </c>
      <c r="AI66" s="31">
        <f t="shared" ref="AI66:AI87" si="81">C66*(AN66/AB66)</f>
        <v>975.06125557348389</v>
      </c>
      <c r="AJ66" s="31">
        <f t="shared" ref="AJ66:AJ87" si="82">C66*(AN66/AC66)</f>
        <v>790.59020722174375</v>
      </c>
      <c r="AK66" s="31">
        <f t="shared" ref="AK66:AK87" si="83">C66*(AN66/AD66)</f>
        <v>687.81348028291711</v>
      </c>
      <c r="AL66" s="31">
        <f t="shared" ref="AL66:AL87" si="84">C66*(AN66/AE66)</f>
        <v>603.7234309693315</v>
      </c>
      <c r="AM66" s="31">
        <f t="shared" ref="AM66:AM87" si="85">C66*(AN66/AF66)</f>
        <v>547.33168192274582</v>
      </c>
      <c r="AN66" s="78">
        <f t="shared" ref="AN66:AN87" si="86">AG66*((2*PI())/60)</f>
        <v>418.87902047863906</v>
      </c>
      <c r="AP66" s="31">
        <f t="shared" ref="AP66:AP87" si="87">AH66/$P$7</f>
        <v>5.5241975864712725</v>
      </c>
      <c r="AQ66" s="31">
        <f t="shared" ref="AQ66:AQ87" si="88">AI66/$P$7</f>
        <v>3.8847061975039199</v>
      </c>
      <c r="AR66" s="31">
        <f t="shared" ref="AR66:AR87" si="89">AJ66/$P$7</f>
        <v>3.1497617817599353</v>
      </c>
      <c r="AS66" s="31">
        <f t="shared" ref="AS66:AS87" si="90">AK66/$P$7</f>
        <v>2.740292750131144</v>
      </c>
      <c r="AT66" s="31">
        <f t="shared" ref="AT66:AT87" si="91">AL66/$P$7</f>
        <v>2.4052726333439503</v>
      </c>
      <c r="AU66" s="31">
        <f t="shared" ref="AU66:AU87" si="92">AM66/$P$7</f>
        <v>2.1806043104491866</v>
      </c>
      <c r="AW66" s="68">
        <f>0.5*'Zx6r Predicted Values'!$M$5*'Zx6r Predicted Values'!$M$6*0.47*('Zx6r Power Map + Gearing'!AA66^2)</f>
        <v>7.611287369636619</v>
      </c>
      <c r="AX66" s="68">
        <f>0.5*'Zx6r Predicted Values'!$M$5*'Zx6r Predicted Values'!$M$6*0.47*('Zx6r Power Map + Gearing'!AB66^2)</f>
        <v>15.39147247638414</v>
      </c>
      <c r="AY66" s="68">
        <f>0.5*'Zx6r Predicted Values'!$M$5*'Zx6r Predicted Values'!$M$6*0.47*('Zx6r Power Map + Gearing'!AC66^2)</f>
        <v>23.412139800188758</v>
      </c>
      <c r="AZ66" s="68">
        <f>0.5*'Zx6r Predicted Values'!$M$5*'Zx6r Predicted Values'!$M$6*0.47*('Zx6r Power Map + Gearing'!AD66^2)</f>
        <v>30.931615537308438</v>
      </c>
      <c r="BA66" s="68">
        <f>0.5*'Zx6r Predicted Values'!$M$5*'Zx6r Predicted Values'!$M$6*0.47*('Zx6r Power Map + Gearing'!AE66^2)</f>
        <v>40.148368988418945</v>
      </c>
      <c r="BB66" s="68">
        <f>0.5*'Zx6r Predicted Values'!$M$5*'Zx6r Predicted Values'!$M$6*0.47*('Zx6r Power Map + Gearing'!AF66)^2</f>
        <v>48.847550941134557</v>
      </c>
      <c r="BC66">
        <f>BC65+500</f>
        <v>4000</v>
      </c>
      <c r="BD66" s="68">
        <f t="shared" ref="BD66:BD87" si="93">M66-AW66</f>
        <v>1873.8748796058273</v>
      </c>
      <c r="BE66" s="68">
        <f>N66-AX66-'Zx6r Predicted Values'!$G$9</f>
        <v>1258.4542081013903</v>
      </c>
      <c r="BF66" s="68">
        <f>O66-AY66-'Zx6r Predicted Values'!$G$9</f>
        <v>1000.1188606682774</v>
      </c>
      <c r="BG66" s="68">
        <f>P66-AZ66-'Zx6r Predicted Values'!$G$9</f>
        <v>853.138348870257</v>
      </c>
      <c r="BH66" s="68">
        <f>Q66-BA66-'Zx6r Predicted Values'!$G$9</f>
        <v>729.8171113693187</v>
      </c>
      <c r="BI66" s="68">
        <f>R66-BB66-'Zx6r Predicted Values'!$G$9</f>
        <v>644.59815707549592</v>
      </c>
      <c r="BK66" s="68">
        <f t="shared" ref="BK66:BK87" si="94">BD66/$P$7</f>
        <v>7.4656369705411452</v>
      </c>
      <c r="BL66" s="68">
        <f t="shared" ref="BL66:BL87" si="95">BE66/$P$7</f>
        <v>5.0137617852645038</v>
      </c>
      <c r="BM66" s="68">
        <f t="shared" ref="BM66:BM87" si="96">BF66/$P$7</f>
        <v>3.984537293499113</v>
      </c>
      <c r="BN66" s="68">
        <f t="shared" ref="BN66:BN87" si="97">BG66/$P$7</f>
        <v>3.3989575652201474</v>
      </c>
      <c r="BO66" s="68">
        <f t="shared" ref="BO66:BO87" si="98">BH66/$P$7</f>
        <v>2.907637893901668</v>
      </c>
      <c r="BP66" s="68">
        <f t="shared" ref="BP66:BP87" si="99">BI66/$P$7</f>
        <v>2.5681201477111393</v>
      </c>
    </row>
    <row r="67" spans="1:68" ht="18.75" x14ac:dyDescent="0.3">
      <c r="A67" s="10">
        <f t="shared" ref="A67:A87" si="100">A66+500</f>
        <v>4500</v>
      </c>
      <c r="B67" s="10">
        <v>27</v>
      </c>
      <c r="C67" s="11">
        <f t="shared" si="52"/>
        <v>31.512</v>
      </c>
      <c r="D67" s="11">
        <f t="shared" si="73"/>
        <v>20.133900000000001</v>
      </c>
      <c r="F67" s="11">
        <f t="shared" si="53"/>
        <v>33.708345090813033</v>
      </c>
      <c r="G67" s="11">
        <f t="shared" si="54"/>
        <v>47.934528154087566</v>
      </c>
      <c r="H67" s="11">
        <f t="shared" si="55"/>
        <v>59.119251390041313</v>
      </c>
      <c r="I67" s="11">
        <f t="shared" si="56"/>
        <v>67.953162517288874</v>
      </c>
      <c r="J67" s="11">
        <f t="shared" si="57"/>
        <v>77.418067296482675</v>
      </c>
      <c r="K67" s="11">
        <f t="shared" si="58"/>
        <v>85.3944742300597</v>
      </c>
      <c r="M67" s="31">
        <f t="shared" si="74"/>
        <v>2150.2699051148156</v>
      </c>
      <c r="N67" s="31">
        <f t="shared" si="59"/>
        <v>1512.1050063745997</v>
      </c>
      <c r="O67" s="31">
        <f t="shared" si="60"/>
        <v>1226.0310862496756</v>
      </c>
      <c r="P67" s="31">
        <f t="shared" si="61"/>
        <v>1066.6470450372178</v>
      </c>
      <c r="Q67" s="31">
        <f t="shared" si="62"/>
        <v>936.24192040884327</v>
      </c>
      <c r="R67" s="31">
        <f t="shared" si="63"/>
        <v>848.79075201900605</v>
      </c>
      <c r="T67" s="34">
        <f t="shared" si="64"/>
        <v>19.137129686922922</v>
      </c>
      <c r="U67" s="34">
        <f t="shared" si="65"/>
        <v>9.4635645615236026</v>
      </c>
      <c r="V67" s="34">
        <f t="shared" si="66"/>
        <v>6.2214814502346334</v>
      </c>
      <c r="W67" s="34">
        <f t="shared" si="67"/>
        <v>4.7090393096826455</v>
      </c>
      <c r="X67" s="34">
        <f t="shared" si="68"/>
        <v>3.6279977779219315</v>
      </c>
      <c r="Y67" s="34">
        <f t="shared" si="69"/>
        <v>2.9818934761479912</v>
      </c>
      <c r="AA67" s="11">
        <f t="shared" si="75"/>
        <v>9.3709199352460235</v>
      </c>
      <c r="AB67" s="11">
        <f t="shared" si="76"/>
        <v>13.325798826836344</v>
      </c>
      <c r="AC67" s="11">
        <f t="shared" si="77"/>
        <v>16.435151886431488</v>
      </c>
      <c r="AD67" s="11">
        <f t="shared" si="78"/>
        <v>18.890979179806308</v>
      </c>
      <c r="AE67" s="11">
        <f t="shared" si="79"/>
        <v>21.522222708422184</v>
      </c>
      <c r="AF67" s="11">
        <f t="shared" si="80"/>
        <v>23.739663835956598</v>
      </c>
      <c r="AG67" s="77">
        <f t="shared" ref="AG67:AG87" si="101">AG66+500</f>
        <v>4500</v>
      </c>
      <c r="AH67" s="75">
        <f t="shared" ref="AH67:AH87" si="102">C67*(AN67/AA67)</f>
        <v>1584.6555362334736</v>
      </c>
      <c r="AI67" s="31">
        <f t="shared" si="81"/>
        <v>1114.3557206554101</v>
      </c>
      <c r="AJ67" s="31">
        <f t="shared" si="82"/>
        <v>903.53166539627875</v>
      </c>
      <c r="AK67" s="31">
        <f t="shared" si="83"/>
        <v>786.07254889476246</v>
      </c>
      <c r="AL67" s="31">
        <f t="shared" si="84"/>
        <v>689.96963539352203</v>
      </c>
      <c r="AM67" s="31">
        <f t="shared" si="85"/>
        <v>625.52192219742369</v>
      </c>
      <c r="AN67" s="78">
        <f t="shared" si="86"/>
        <v>471.23889803846896</v>
      </c>
      <c r="AP67" s="31">
        <f t="shared" si="87"/>
        <v>6.3133686702528831</v>
      </c>
      <c r="AQ67" s="31">
        <f t="shared" si="88"/>
        <v>4.4396642257187651</v>
      </c>
      <c r="AR67" s="31">
        <f t="shared" si="89"/>
        <v>3.599727750582784</v>
      </c>
      <c r="AS67" s="31">
        <f t="shared" si="90"/>
        <v>3.1317631430070216</v>
      </c>
      <c r="AT67" s="31">
        <f t="shared" si="91"/>
        <v>2.7488830095359442</v>
      </c>
      <c r="AU67" s="31">
        <f t="shared" si="92"/>
        <v>2.4921192119419269</v>
      </c>
      <c r="AW67" s="68">
        <f>0.5*'Zx6r Predicted Values'!$M$5*'Zx6r Predicted Values'!$M$6*0.47*('Zx6r Power Map + Gearing'!AA67^2)</f>
        <v>9.6330355771963436</v>
      </c>
      <c r="AX67" s="68">
        <f>0.5*'Zx6r Predicted Values'!$M$5*'Zx6r Predicted Values'!$M$6*0.47*('Zx6r Power Map + Gearing'!AB67^2)</f>
        <v>19.47983235292368</v>
      </c>
      <c r="AY67" s="68">
        <f>0.5*'Zx6r Predicted Values'!$M$5*'Zx6r Predicted Values'!$M$6*0.47*('Zx6r Power Map + Gearing'!AC67^2)</f>
        <v>29.630989434613895</v>
      </c>
      <c r="AZ67" s="68">
        <f>0.5*'Zx6r Predicted Values'!$M$5*'Zx6r Predicted Values'!$M$6*0.47*('Zx6r Power Map + Gearing'!AD67^2)</f>
        <v>39.147825914405992</v>
      </c>
      <c r="BA67" s="68">
        <f>0.5*'Zx6r Predicted Values'!$M$5*'Zx6r Predicted Values'!$M$6*0.47*('Zx6r Power Map + Gearing'!AE67^2)</f>
        <v>50.812779500967693</v>
      </c>
      <c r="BB67" s="68">
        <f>0.5*'Zx6r Predicted Values'!$M$5*'Zx6r Predicted Values'!$M$6*0.47*('Zx6r Power Map + Gearing'!AF67)^2</f>
        <v>61.822681659873453</v>
      </c>
      <c r="BC67">
        <f t="shared" ref="BC67:BC87" si="103">BC66+500</f>
        <v>4500</v>
      </c>
      <c r="BD67" s="68">
        <f t="shared" si="93"/>
        <v>2140.6368695376191</v>
      </c>
      <c r="BE67" s="68">
        <f>N67-AX67-'Zx6r Predicted Values'!$G$9</f>
        <v>1443.378974021676</v>
      </c>
      <c r="BF67" s="68">
        <f>O67-AY67-'Zx6r Predicted Values'!$G$9</f>
        <v>1147.1538968150617</v>
      </c>
      <c r="BG67" s="68">
        <f>P67-AZ67-'Zx6r Predicted Values'!$G$9</f>
        <v>978.25301912281179</v>
      </c>
      <c r="BH67" s="68">
        <f>Q67-BA67-'Zx6r Predicted Values'!$G$9</f>
        <v>836.18294090787549</v>
      </c>
      <c r="BI67" s="68">
        <f>R67-BB67-'Zx6r Predicted Values'!$G$9</f>
        <v>737.72187035913259</v>
      </c>
      <c r="BK67" s="68">
        <f t="shared" si="94"/>
        <v>8.5284337431777644</v>
      </c>
      <c r="BL67" s="68">
        <f t="shared" si="95"/>
        <v>5.7505138407238086</v>
      </c>
      <c r="BM67" s="68">
        <f t="shared" si="96"/>
        <v>4.5703342502592097</v>
      </c>
      <c r="BN67" s="68">
        <f t="shared" si="97"/>
        <v>3.8974223869434734</v>
      </c>
      <c r="BO67" s="68">
        <f t="shared" si="98"/>
        <v>3.331406139075201</v>
      </c>
      <c r="BP67" s="68">
        <f t="shared" si="99"/>
        <v>2.939130957606106</v>
      </c>
    </row>
    <row r="68" spans="1:68" ht="18.75" x14ac:dyDescent="0.3">
      <c r="A68" s="10">
        <f t="shared" si="100"/>
        <v>5000</v>
      </c>
      <c r="B68" s="10">
        <v>31</v>
      </c>
      <c r="C68" s="11">
        <f t="shared" si="52"/>
        <v>32.562399999999997</v>
      </c>
      <c r="D68" s="11">
        <f t="shared" si="73"/>
        <v>23.116700000000002</v>
      </c>
      <c r="F68" s="11">
        <f t="shared" si="53"/>
        <v>37.453716767570043</v>
      </c>
      <c r="G68" s="11">
        <f t="shared" si="54"/>
        <v>53.260586837875074</v>
      </c>
      <c r="H68" s="11">
        <f t="shared" si="55"/>
        <v>65.68805710004591</v>
      </c>
      <c r="I68" s="11">
        <f t="shared" si="56"/>
        <v>75.503513908098739</v>
      </c>
      <c r="J68" s="11">
        <f t="shared" si="57"/>
        <v>86.020074773869652</v>
      </c>
      <c r="K68" s="11">
        <f t="shared" si="58"/>
        <v>94.882749144510768</v>
      </c>
      <c r="M68" s="31">
        <f t="shared" si="74"/>
        <v>2221.9455686186425</v>
      </c>
      <c r="N68" s="31">
        <f t="shared" si="59"/>
        <v>1562.5085065870862</v>
      </c>
      <c r="O68" s="31">
        <f t="shared" si="60"/>
        <v>1266.8987891246645</v>
      </c>
      <c r="P68" s="31">
        <f t="shared" si="61"/>
        <v>1102.2019465384585</v>
      </c>
      <c r="Q68" s="31">
        <f t="shared" si="62"/>
        <v>967.44998442247106</v>
      </c>
      <c r="R68" s="31">
        <f t="shared" si="63"/>
        <v>877.08377708630633</v>
      </c>
      <c r="T68" s="34">
        <f t="shared" si="64"/>
        <v>15.657651562027933</v>
      </c>
      <c r="U68" s="34">
        <f t="shared" si="65"/>
        <v>7.7429164594285016</v>
      </c>
      <c r="V68" s="34">
        <f t="shared" si="66"/>
        <v>5.0903030047375513</v>
      </c>
      <c r="W68" s="34">
        <f t="shared" si="67"/>
        <v>3.8528503442857316</v>
      </c>
      <c r="X68" s="34">
        <f t="shared" si="68"/>
        <v>2.9683618182998428</v>
      </c>
      <c r="Y68" s="34">
        <f t="shared" si="69"/>
        <v>2.4397310259392655</v>
      </c>
      <c r="AA68" s="11">
        <f t="shared" si="75"/>
        <v>10.412133261384472</v>
      </c>
      <c r="AB68" s="11">
        <f t="shared" si="76"/>
        <v>14.806443140929272</v>
      </c>
      <c r="AC68" s="11">
        <f t="shared" si="77"/>
        <v>18.261279873812764</v>
      </c>
      <c r="AD68" s="11">
        <f t="shared" si="78"/>
        <v>20.98997686645145</v>
      </c>
      <c r="AE68" s="11">
        <f t="shared" si="79"/>
        <v>23.913580787135764</v>
      </c>
      <c r="AF68" s="11">
        <f t="shared" si="80"/>
        <v>26.377404262173997</v>
      </c>
      <c r="AG68" s="77">
        <f t="shared" si="101"/>
        <v>5000</v>
      </c>
      <c r="AH68" s="75">
        <f t="shared" si="102"/>
        <v>1637.4773874412556</v>
      </c>
      <c r="AI68" s="31">
        <f t="shared" si="81"/>
        <v>1151.5009113439237</v>
      </c>
      <c r="AJ68" s="31">
        <f t="shared" si="82"/>
        <v>933.6493875761546</v>
      </c>
      <c r="AK68" s="31">
        <f t="shared" si="83"/>
        <v>812.27496719125463</v>
      </c>
      <c r="AL68" s="31">
        <f t="shared" si="84"/>
        <v>712.96862323997254</v>
      </c>
      <c r="AM68" s="31">
        <f t="shared" si="85"/>
        <v>646.37265293733765</v>
      </c>
      <c r="AN68" s="78">
        <f t="shared" si="86"/>
        <v>523.59877559829886</v>
      </c>
      <c r="AP68" s="31">
        <f t="shared" si="87"/>
        <v>6.5238142925946434</v>
      </c>
      <c r="AQ68" s="31">
        <f t="shared" si="88"/>
        <v>4.5876530332427237</v>
      </c>
      <c r="AR68" s="31">
        <f t="shared" si="89"/>
        <v>3.7197186756022096</v>
      </c>
      <c r="AS68" s="31">
        <f t="shared" si="90"/>
        <v>3.2361552477739228</v>
      </c>
      <c r="AT68" s="31">
        <f t="shared" si="91"/>
        <v>2.8405124431871416</v>
      </c>
      <c r="AU68" s="31">
        <f t="shared" si="92"/>
        <v>2.5751898523399905</v>
      </c>
      <c r="AW68" s="68">
        <f>0.5*'Zx6r Predicted Values'!$M$5*'Zx6r Predicted Values'!$M$6*0.47*('Zx6r Power Map + Gearing'!AA68^2)</f>
        <v>11.89263651505722</v>
      </c>
      <c r="AX68" s="68">
        <f>0.5*'Zx6r Predicted Values'!$M$5*'Zx6r Predicted Values'!$M$6*0.47*('Zx6r Power Map + Gearing'!AB68^2)</f>
        <v>24.049175744350219</v>
      </c>
      <c r="AY68" s="68">
        <f>0.5*'Zx6r Predicted Values'!$M$5*'Zx6r Predicted Values'!$M$6*0.47*('Zx6r Power Map + Gearing'!AC68^2)</f>
        <v>36.581468437794932</v>
      </c>
      <c r="AZ68" s="68">
        <f>0.5*'Zx6r Predicted Values'!$M$5*'Zx6r Predicted Values'!$M$6*0.47*('Zx6r Power Map + Gearing'!AD68^2)</f>
        <v>48.330649277044415</v>
      </c>
      <c r="BA68" s="68">
        <f>0.5*'Zx6r Predicted Values'!$M$5*'Zx6r Predicted Values'!$M$6*0.47*('Zx6r Power Map + Gearing'!AE68^2)</f>
        <v>62.731826544404584</v>
      </c>
      <c r="BB68" s="68">
        <f>0.5*'Zx6r Predicted Values'!$M$5*'Zx6r Predicted Values'!$M$6*0.47*('Zx6r Power Map + Gearing'!AF68)^2</f>
        <v>76.324298345522777</v>
      </c>
      <c r="BC68">
        <f t="shared" si="103"/>
        <v>5000</v>
      </c>
      <c r="BD68" s="68">
        <f t="shared" si="93"/>
        <v>2210.0529321035851</v>
      </c>
      <c r="BE68" s="68">
        <f>N68-AX68-'Zx6r Predicted Values'!$G$9</f>
        <v>1489.2131308427361</v>
      </c>
      <c r="BF68" s="68">
        <f>O68-AY68-'Zx6r Predicted Values'!$G$9</f>
        <v>1181.0711206868696</v>
      </c>
      <c r="BG68" s="68">
        <f>P68-AZ68-'Zx6r Predicted Values'!$G$9</f>
        <v>1004.6250972614141</v>
      </c>
      <c r="BH68" s="68">
        <f>Q68-BA68-'Zx6r Predicted Values'!$G$9</f>
        <v>855.47195787806641</v>
      </c>
      <c r="BI68" s="68">
        <f>R68-BB68-'Zx6r Predicted Values'!$G$9</f>
        <v>751.51327874078356</v>
      </c>
      <c r="BK68" s="68">
        <f t="shared" si="94"/>
        <v>8.804991761368866</v>
      </c>
      <c r="BL68" s="68">
        <f t="shared" si="95"/>
        <v>5.9331200431981514</v>
      </c>
      <c r="BM68" s="68">
        <f t="shared" si="96"/>
        <v>4.7054626322186035</v>
      </c>
      <c r="BN68" s="68">
        <f t="shared" si="97"/>
        <v>4.0024904273363111</v>
      </c>
      <c r="BO68" s="68">
        <f t="shared" si="98"/>
        <v>3.4082548122632126</v>
      </c>
      <c r="BP68" s="68">
        <f t="shared" si="99"/>
        <v>2.9940768077322053</v>
      </c>
    </row>
    <row r="69" spans="1:68" ht="18.75" x14ac:dyDescent="0.3">
      <c r="A69" s="10">
        <f t="shared" si="100"/>
        <v>5500</v>
      </c>
      <c r="B69" s="10">
        <v>35</v>
      </c>
      <c r="C69" s="11">
        <f t="shared" si="52"/>
        <v>33.421818181818182</v>
      </c>
      <c r="D69" s="11">
        <f t="shared" si="73"/>
        <v>26.099500000000003</v>
      </c>
      <c r="F69" s="11">
        <f t="shared" si="53"/>
        <v>41.199088444327053</v>
      </c>
      <c r="G69" s="11">
        <f t="shared" si="54"/>
        <v>58.586645521662575</v>
      </c>
      <c r="H69" s="11">
        <f t="shared" si="55"/>
        <v>72.256862810050492</v>
      </c>
      <c r="I69" s="11">
        <f t="shared" si="56"/>
        <v>83.053865298908633</v>
      </c>
      <c r="J69" s="11">
        <f t="shared" si="57"/>
        <v>94.6220822512566</v>
      </c>
      <c r="K69" s="11">
        <f t="shared" si="58"/>
        <v>104.37102405896184</v>
      </c>
      <c r="M69" s="31">
        <f t="shared" si="74"/>
        <v>2280.5892933035921</v>
      </c>
      <c r="N69" s="31">
        <f t="shared" si="59"/>
        <v>1603.7477340336666</v>
      </c>
      <c r="O69" s="31">
        <f t="shared" si="60"/>
        <v>1300.336000567838</v>
      </c>
      <c r="P69" s="31">
        <f t="shared" si="61"/>
        <v>1131.2923204940187</v>
      </c>
      <c r="Q69" s="31">
        <f t="shared" si="62"/>
        <v>992.98385497907623</v>
      </c>
      <c r="R69" s="31">
        <f t="shared" si="63"/>
        <v>900.23261577773383</v>
      </c>
      <c r="T69" s="34">
        <f t="shared" si="64"/>
        <v>-2.8995651040790924</v>
      </c>
      <c r="U69" s="34">
        <f t="shared" si="65"/>
        <v>-1.433873418412726</v>
      </c>
      <c r="V69" s="34">
        <f t="shared" si="66"/>
        <v>-0.94264870458107008</v>
      </c>
      <c r="W69" s="34">
        <f t="shared" si="67"/>
        <v>-0.71349080449735591</v>
      </c>
      <c r="X69" s="34">
        <f t="shared" si="68"/>
        <v>-0.54969663301853033</v>
      </c>
      <c r="Y69" s="34">
        <f t="shared" si="69"/>
        <v>-0.45180204184058936</v>
      </c>
      <c r="AA69" s="11">
        <f t="shared" si="75"/>
        <v>11.453346587522923</v>
      </c>
      <c r="AB69" s="11">
        <f t="shared" si="76"/>
        <v>16.287087455022199</v>
      </c>
      <c r="AC69" s="11">
        <f t="shared" si="77"/>
        <v>20.087407861194038</v>
      </c>
      <c r="AD69" s="11">
        <f t="shared" si="78"/>
        <v>23.088974553096602</v>
      </c>
      <c r="AE69" s="11">
        <f t="shared" si="79"/>
        <v>26.304938865849337</v>
      </c>
      <c r="AF69" s="11">
        <f t="shared" si="80"/>
        <v>29.015144688391395</v>
      </c>
      <c r="AG69" s="77">
        <f t="shared" si="101"/>
        <v>5500</v>
      </c>
      <c r="AH69" s="75">
        <f t="shared" si="102"/>
        <v>1680.6952657021682</v>
      </c>
      <c r="AI69" s="31">
        <f t="shared" si="81"/>
        <v>1181.8924309981624</v>
      </c>
      <c r="AJ69" s="31">
        <f t="shared" si="82"/>
        <v>958.29116026878069</v>
      </c>
      <c r="AK69" s="31">
        <f t="shared" si="83"/>
        <v>833.71330943383884</v>
      </c>
      <c r="AL69" s="31">
        <f t="shared" si="84"/>
        <v>731.78597693252334</v>
      </c>
      <c r="AM69" s="31">
        <f t="shared" si="85"/>
        <v>663.43234172454038</v>
      </c>
      <c r="AN69" s="78">
        <f t="shared" si="86"/>
        <v>575.95865315812875</v>
      </c>
      <c r="AP69" s="31">
        <f t="shared" si="87"/>
        <v>6.6959970745106299</v>
      </c>
      <c r="AQ69" s="31">
        <f t="shared" si="88"/>
        <v>4.7087347848532364</v>
      </c>
      <c r="AR69" s="31">
        <f t="shared" si="89"/>
        <v>3.8178930687999229</v>
      </c>
      <c r="AS69" s="31">
        <f t="shared" si="90"/>
        <v>3.3215669698559318</v>
      </c>
      <c r="AT69" s="31">
        <f t="shared" si="91"/>
        <v>2.91548197981085</v>
      </c>
      <c r="AU69" s="31">
        <f t="shared" si="92"/>
        <v>2.6431567399384077</v>
      </c>
      <c r="AW69" s="68">
        <f>0.5*'Zx6r Predicted Values'!$M$5*'Zx6r Predicted Values'!$M$6*0.47*('Zx6r Power Map + Gearing'!AA69^2)</f>
        <v>14.390090183219243</v>
      </c>
      <c r="AX69" s="68">
        <f>0.5*'Zx6r Predicted Values'!$M$5*'Zx6r Predicted Values'!$M$6*0.47*('Zx6r Power Map + Gearing'!AB69^2)</f>
        <v>29.099502650663766</v>
      </c>
      <c r="AY69" s="68">
        <f>0.5*'Zx6r Predicted Values'!$M$5*'Zx6r Predicted Values'!$M$6*0.47*('Zx6r Power Map + Gearing'!AC69^2)</f>
        <v>44.263576809731852</v>
      </c>
      <c r="AZ69" s="68">
        <f>0.5*'Zx6r Predicted Values'!$M$5*'Zx6r Predicted Values'!$M$6*0.47*('Zx6r Power Map + Gearing'!AD69^2)</f>
        <v>58.480085625223772</v>
      </c>
      <c r="BA69" s="68">
        <f>0.5*'Zx6r Predicted Values'!$M$5*'Zx6r Predicted Values'!$M$6*0.47*('Zx6r Power Map + Gearing'!AE69^2)</f>
        <v>75.905510118729509</v>
      </c>
      <c r="BB69" s="68">
        <f>0.5*'Zx6r Predicted Values'!$M$5*'Zx6r Predicted Values'!$M$6*0.47*('Zx6r Power Map + Gearing'!AF69)^2</f>
        <v>92.352400998082558</v>
      </c>
      <c r="BC69">
        <f t="shared" si="103"/>
        <v>5500</v>
      </c>
      <c r="BD69" s="68">
        <f t="shared" si="93"/>
        <v>2266.1992031203727</v>
      </c>
      <c r="BE69" s="68">
        <f>N69-AX69-'Zx6r Predicted Values'!$G$9</f>
        <v>1525.4020313830028</v>
      </c>
      <c r="BF69" s="68">
        <f>O69-AY69-'Zx6r Predicted Values'!$G$9</f>
        <v>1206.8262237581062</v>
      </c>
      <c r="BG69" s="68">
        <f>P69-AZ69-'Zx6r Predicted Values'!$G$9</f>
        <v>1023.5660348687948</v>
      </c>
      <c r="BH69" s="68">
        <f>Q69-BA69-'Zx6r Predicted Values'!$G$9</f>
        <v>867.83214486034672</v>
      </c>
      <c r="BI69" s="68">
        <f>R69-BB69-'Zx6r Predicted Values'!$G$9</f>
        <v>758.63401477965124</v>
      </c>
      <c r="BK69" s="68">
        <f t="shared" si="94"/>
        <v>9.0286820841449114</v>
      </c>
      <c r="BL69" s="68">
        <f t="shared" si="95"/>
        <v>6.07729892981276</v>
      </c>
      <c r="BM69" s="68">
        <f t="shared" si="96"/>
        <v>4.8080726046139688</v>
      </c>
      <c r="BN69" s="68">
        <f t="shared" si="97"/>
        <v>4.0779523301545604</v>
      </c>
      <c r="BO69" s="68">
        <f t="shared" si="98"/>
        <v>3.457498585100983</v>
      </c>
      <c r="BP69" s="68">
        <f t="shared" si="99"/>
        <v>3.0224462740225149</v>
      </c>
    </row>
    <row r="70" spans="1:68" ht="18.75" x14ac:dyDescent="0.3">
      <c r="A70" s="10">
        <f t="shared" si="100"/>
        <v>6000</v>
      </c>
      <c r="B70" s="10">
        <v>38</v>
      </c>
      <c r="C70" s="11">
        <f t="shared" si="52"/>
        <v>33.262666666666668</v>
      </c>
      <c r="D70" s="11">
        <f t="shared" si="73"/>
        <v>28.336600000000001</v>
      </c>
      <c r="F70" s="11">
        <f t="shared" si="53"/>
        <v>44.944460121084042</v>
      </c>
      <c r="G70" s="11">
        <f t="shared" si="54"/>
        <v>63.91270420545009</v>
      </c>
      <c r="H70" s="11">
        <f t="shared" si="55"/>
        <v>78.825668520055103</v>
      </c>
      <c r="I70" s="11">
        <f t="shared" si="56"/>
        <v>90.604216689718498</v>
      </c>
      <c r="J70" s="11">
        <f t="shared" si="57"/>
        <v>103.22408972864361</v>
      </c>
      <c r="K70" s="11">
        <f t="shared" si="58"/>
        <v>113.85929897341289</v>
      </c>
      <c r="M70" s="31">
        <f t="shared" si="74"/>
        <v>2269.7293442878613</v>
      </c>
      <c r="N70" s="31">
        <f t="shared" si="59"/>
        <v>1596.1108400620774</v>
      </c>
      <c r="O70" s="31">
        <f t="shared" si="60"/>
        <v>1294.1439243746574</v>
      </c>
      <c r="P70" s="31">
        <f t="shared" si="61"/>
        <v>1125.905214205952</v>
      </c>
      <c r="Q70" s="31">
        <f t="shared" si="62"/>
        <v>988.25536043155637</v>
      </c>
      <c r="R70" s="31">
        <f t="shared" si="63"/>
        <v>895.94579379784</v>
      </c>
      <c r="T70" s="34">
        <f t="shared" si="64"/>
        <v>12.267390824950533</v>
      </c>
      <c r="U70" s="34">
        <f t="shared" si="65"/>
        <v>6.0663875394383311</v>
      </c>
      <c r="V70" s="34">
        <f t="shared" si="66"/>
        <v>3.9881291347657761</v>
      </c>
      <c r="W70" s="34">
        <f t="shared" si="67"/>
        <v>3.0186149421042252</v>
      </c>
      <c r="X70" s="34">
        <f t="shared" si="68"/>
        <v>2.3256396012320546</v>
      </c>
      <c r="Y70" s="34">
        <f t="shared" si="69"/>
        <v>1.911470177017887</v>
      </c>
      <c r="AA70" s="11">
        <f t="shared" si="75"/>
        <v>12.494559913661364</v>
      </c>
      <c r="AB70" s="11">
        <f t="shared" si="76"/>
        <v>17.767731769115127</v>
      </c>
      <c r="AC70" s="11">
        <f t="shared" si="77"/>
        <v>21.913535848575322</v>
      </c>
      <c r="AD70" s="11">
        <f t="shared" si="78"/>
        <v>25.187972239741743</v>
      </c>
      <c r="AE70" s="11">
        <f t="shared" si="79"/>
        <v>28.696296944562924</v>
      </c>
      <c r="AF70" s="11">
        <f t="shared" si="80"/>
        <v>31.652885114608786</v>
      </c>
      <c r="AG70" s="77">
        <f t="shared" si="101"/>
        <v>6000</v>
      </c>
      <c r="AH70" s="75">
        <f t="shared" si="102"/>
        <v>1672.691954913111</v>
      </c>
      <c r="AI70" s="31">
        <f t="shared" si="81"/>
        <v>1176.2643718029331</v>
      </c>
      <c r="AJ70" s="31">
        <f t="shared" si="82"/>
        <v>953.72786902940527</v>
      </c>
      <c r="AK70" s="31">
        <f t="shared" si="83"/>
        <v>829.74324605558274</v>
      </c>
      <c r="AL70" s="31">
        <f t="shared" si="84"/>
        <v>728.301281804273</v>
      </c>
      <c r="AM70" s="31">
        <f t="shared" si="85"/>
        <v>660.2731400972807</v>
      </c>
      <c r="AN70" s="78">
        <f t="shared" si="86"/>
        <v>628.31853071795865</v>
      </c>
      <c r="AP70" s="31">
        <f t="shared" si="87"/>
        <v>6.6641113741558202</v>
      </c>
      <c r="AQ70" s="31">
        <f t="shared" si="88"/>
        <v>4.6863122382586972</v>
      </c>
      <c r="AR70" s="31">
        <f t="shared" si="89"/>
        <v>3.7997126256151605</v>
      </c>
      <c r="AS70" s="31">
        <f t="shared" si="90"/>
        <v>3.3057499842851903</v>
      </c>
      <c r="AT70" s="31">
        <f t="shared" si="91"/>
        <v>2.9015987322879404</v>
      </c>
      <c r="AU70" s="31">
        <f t="shared" si="92"/>
        <v>2.6305702792720345</v>
      </c>
      <c r="AW70" s="68">
        <f>0.5*'Zx6r Predicted Values'!$M$5*'Zx6r Predicted Values'!$M$6*0.47*('Zx6r Power Map + Gearing'!AA70^2)</f>
        <v>17.125396581682391</v>
      </c>
      <c r="AX70" s="68">
        <f>0.5*'Zx6r Predicted Values'!$M$5*'Zx6r Predicted Values'!$M$6*0.47*('Zx6r Power Map + Gearing'!AB70^2)</f>
        <v>34.630813071864324</v>
      </c>
      <c r="AY70" s="68">
        <f>0.5*'Zx6r Predicted Values'!$M$5*'Zx6r Predicted Values'!$M$6*0.47*('Zx6r Power Map + Gearing'!AC70^2)</f>
        <v>52.677314550424718</v>
      </c>
      <c r="AZ70" s="68">
        <f>0.5*'Zx6r Predicted Values'!$M$5*'Zx6r Predicted Values'!$M$6*0.47*('Zx6r Power Map + Gearing'!AD70^2)</f>
        <v>69.596134958943978</v>
      </c>
      <c r="BA70" s="68">
        <f>0.5*'Zx6r Predicted Values'!$M$5*'Zx6r Predicted Values'!$M$6*0.47*('Zx6r Power Map + Gearing'!AE70^2)</f>
        <v>90.333830223942627</v>
      </c>
      <c r="BB70" s="68">
        <f>0.5*'Zx6r Predicted Values'!$M$5*'Zx6r Predicted Values'!$M$6*0.47*('Zx6r Power Map + Gearing'!AF70)^2</f>
        <v>109.90698961755274</v>
      </c>
      <c r="BC70">
        <f t="shared" si="103"/>
        <v>6000</v>
      </c>
      <c r="BD70" s="68">
        <f t="shared" si="93"/>
        <v>2252.603947706179</v>
      </c>
      <c r="BE70" s="68">
        <f>N70-AX70-'Zx6r Predicted Values'!$G$9</f>
        <v>1512.2338269902129</v>
      </c>
      <c r="BF70" s="68">
        <f>O70-AY70-'Zx6r Predicted Values'!$G$9</f>
        <v>1192.2204098242328</v>
      </c>
      <c r="BG70" s="68">
        <f>P70-AZ70-'Zx6r Predicted Values'!$G$9</f>
        <v>1007.0628792470079</v>
      </c>
      <c r="BH70" s="68">
        <f>Q70-BA70-'Zx6r Predicted Values'!$G$9</f>
        <v>848.67533020761368</v>
      </c>
      <c r="BI70" s="68">
        <f>R70-BB70-'Zx6r Predicted Values'!$G$9</f>
        <v>736.79260418028719</v>
      </c>
      <c r="BK70" s="68">
        <f t="shared" si="94"/>
        <v>8.9745177199449362</v>
      </c>
      <c r="BL70" s="68">
        <f t="shared" si="95"/>
        <v>6.024835964104434</v>
      </c>
      <c r="BM70" s="68">
        <f t="shared" si="96"/>
        <v>4.749882110853517</v>
      </c>
      <c r="BN70" s="68">
        <f t="shared" si="97"/>
        <v>4.0122027061633778</v>
      </c>
      <c r="BO70" s="68">
        <f t="shared" si="98"/>
        <v>3.3811766143729627</v>
      </c>
      <c r="BP70" s="68">
        <f t="shared" si="99"/>
        <v>2.9354287019134948</v>
      </c>
    </row>
    <row r="71" spans="1:68" ht="18.75" x14ac:dyDescent="0.3">
      <c r="A71" s="10">
        <f t="shared" si="100"/>
        <v>6500</v>
      </c>
      <c r="B71" s="10">
        <v>42</v>
      </c>
      <c r="C71" s="11">
        <f t="shared" si="52"/>
        <v>33.936</v>
      </c>
      <c r="D71" s="11">
        <f t="shared" si="73"/>
        <v>31.319400000000002</v>
      </c>
      <c r="F71" s="11">
        <f t="shared" si="53"/>
        <v>48.689831797841052</v>
      </c>
      <c r="G71" s="11">
        <f t="shared" si="54"/>
        <v>69.238762889237577</v>
      </c>
      <c r="H71" s="11">
        <f t="shared" si="55"/>
        <v>85.3944742300597</v>
      </c>
      <c r="I71" s="11">
        <f t="shared" si="56"/>
        <v>98.154568080528378</v>
      </c>
      <c r="J71" s="11">
        <f t="shared" si="57"/>
        <v>111.82609720603055</v>
      </c>
      <c r="K71" s="11">
        <f t="shared" si="58"/>
        <v>123.34757388786402</v>
      </c>
      <c r="M71" s="31">
        <f t="shared" si="74"/>
        <v>2315.6752824313398</v>
      </c>
      <c r="N71" s="31">
        <f t="shared" si="59"/>
        <v>1628.4207760957231</v>
      </c>
      <c r="O71" s="31">
        <f t="shared" si="60"/>
        <v>1320.3411698073426</v>
      </c>
      <c r="P71" s="31">
        <f t="shared" si="61"/>
        <v>1148.6968177323881</v>
      </c>
      <c r="Q71" s="31">
        <f t="shared" si="62"/>
        <v>1008.2605296710617</v>
      </c>
      <c r="R71" s="31">
        <f t="shared" si="63"/>
        <v>914.08234832816026</v>
      </c>
      <c r="T71" s="34">
        <f t="shared" si="64"/>
        <v>24.18428476918869</v>
      </c>
      <c r="U71" s="34">
        <f t="shared" si="65"/>
        <v>11.959449720606676</v>
      </c>
      <c r="V71" s="34">
        <f t="shared" si="66"/>
        <v>7.8623117228240655</v>
      </c>
      <c r="W71" s="34">
        <f t="shared" si="67"/>
        <v>5.9509837430055263</v>
      </c>
      <c r="X71" s="34">
        <f t="shared" si="68"/>
        <v>4.5848323567146192</v>
      </c>
      <c r="Y71" s="34">
        <f t="shared" si="69"/>
        <v>3.7683269204068135</v>
      </c>
      <c r="AA71" s="11">
        <f t="shared" si="75"/>
        <v>13.535773239799813</v>
      </c>
      <c r="AB71" s="11">
        <f t="shared" si="76"/>
        <v>19.248376083208047</v>
      </c>
      <c r="AC71" s="11">
        <f t="shared" si="77"/>
        <v>23.739663835956598</v>
      </c>
      <c r="AD71" s="11">
        <f t="shared" si="78"/>
        <v>27.286969926386892</v>
      </c>
      <c r="AE71" s="11">
        <f t="shared" si="79"/>
        <v>31.087655023276497</v>
      </c>
      <c r="AF71" s="11">
        <f t="shared" si="80"/>
        <v>34.290625540826198</v>
      </c>
      <c r="AG71" s="77">
        <f t="shared" si="101"/>
        <v>6500</v>
      </c>
      <c r="AH71" s="75">
        <f t="shared" si="102"/>
        <v>1706.5521159437403</v>
      </c>
      <c r="AI71" s="31">
        <f t="shared" si="81"/>
        <v>1200.0753914750574</v>
      </c>
      <c r="AJ71" s="31">
        <f t="shared" si="82"/>
        <v>973.03410119599221</v>
      </c>
      <c r="AK71" s="31">
        <f t="shared" si="83"/>
        <v>846.53966804051333</v>
      </c>
      <c r="AL71" s="31">
        <f t="shared" si="84"/>
        <v>743.04422273148498</v>
      </c>
      <c r="AM71" s="31">
        <f t="shared" si="85"/>
        <v>673.63899313568686</v>
      </c>
      <c r="AN71" s="78">
        <f t="shared" si="86"/>
        <v>680.67840827778844</v>
      </c>
      <c r="AP71" s="31">
        <f t="shared" si="87"/>
        <v>6.7990124141184873</v>
      </c>
      <c r="AQ71" s="31">
        <f t="shared" si="88"/>
        <v>4.7811768584663641</v>
      </c>
      <c r="AR71" s="31">
        <f t="shared" si="89"/>
        <v>3.876629885242997</v>
      </c>
      <c r="AS71" s="31">
        <f t="shared" si="90"/>
        <v>3.3726680001614078</v>
      </c>
      <c r="AT71" s="31">
        <f t="shared" si="91"/>
        <v>2.9603355487310159</v>
      </c>
      <c r="AU71" s="31">
        <f t="shared" si="92"/>
        <v>2.6838206897836128</v>
      </c>
      <c r="AW71" s="68">
        <f>0.5*'Zx6r Predicted Values'!$M$5*'Zx6r Predicted Values'!$M$6*0.47*('Zx6r Power Map + Gearing'!AA71^2)</f>
        <v>20.098555710446696</v>
      </c>
      <c r="AX71" s="68">
        <f>0.5*'Zx6r Predicted Values'!$M$5*'Zx6r Predicted Values'!$M$6*0.47*('Zx6r Power Map + Gearing'!AB71^2)</f>
        <v>40.643107007951841</v>
      </c>
      <c r="AY71" s="68">
        <f>0.5*'Zx6r Predicted Values'!$M$5*'Zx6r Predicted Values'!$M$6*0.47*('Zx6r Power Map + Gearing'!AC71^2)</f>
        <v>61.822681659873453</v>
      </c>
      <c r="AZ71" s="68">
        <f>0.5*'Zx6r Predicted Values'!$M$5*'Zx6r Predicted Values'!$M$6*0.47*('Zx6r Power Map + Gearing'!AD71^2)</f>
        <v>81.67879727820511</v>
      </c>
      <c r="BA71" s="68">
        <f>0.5*'Zx6r Predicted Values'!$M$5*'Zx6r Predicted Values'!$M$6*0.47*('Zx6r Power Map + Gearing'!AE71^2)</f>
        <v>106.01678686004377</v>
      </c>
      <c r="BB71" s="68">
        <f>0.5*'Zx6r Predicted Values'!$M$5*'Zx6r Predicted Values'!$M$6*0.47*('Zx6r Power Map + Gearing'!AF71)^2</f>
        <v>128.98806420393353</v>
      </c>
      <c r="BC71">
        <f t="shared" si="103"/>
        <v>6500</v>
      </c>
      <c r="BD71" s="68">
        <f t="shared" si="93"/>
        <v>2295.576726720893</v>
      </c>
      <c r="BE71" s="68">
        <f>N71-AX71-'Zx6r Predicted Values'!$G$9</f>
        <v>1538.5314690877713</v>
      </c>
      <c r="BF71" s="68">
        <f>O71-AY71-'Zx6r Predicted Values'!$G$9</f>
        <v>1209.272288147469</v>
      </c>
      <c r="BG71" s="68">
        <f>P71-AZ71-'Zx6r Predicted Values'!$G$9</f>
        <v>1017.7718204541829</v>
      </c>
      <c r="BH71" s="68">
        <f>Q71-BA71-'Zx6r Predicted Values'!$G$9</f>
        <v>852.99754281101787</v>
      </c>
      <c r="BI71" s="68">
        <f>R71-BB71-'Zx6r Predicted Values'!$G$9</f>
        <v>735.84808412422672</v>
      </c>
      <c r="BK71" s="68">
        <f t="shared" si="94"/>
        <v>9.1457240108402118</v>
      </c>
      <c r="BL71" s="68">
        <f t="shared" si="95"/>
        <v>6.129607446564826</v>
      </c>
      <c r="BM71" s="68">
        <f t="shared" si="96"/>
        <v>4.8178178810656132</v>
      </c>
      <c r="BN71" s="68">
        <f t="shared" si="97"/>
        <v>4.054867810574434</v>
      </c>
      <c r="BO71" s="68">
        <f t="shared" si="98"/>
        <v>3.3983965849044537</v>
      </c>
      <c r="BP71" s="68">
        <f t="shared" si="99"/>
        <v>2.9316656738017</v>
      </c>
    </row>
    <row r="72" spans="1:68" ht="18.75" x14ac:dyDescent="0.3">
      <c r="A72" s="10">
        <f t="shared" si="100"/>
        <v>7000</v>
      </c>
      <c r="B72" s="10">
        <v>47</v>
      </c>
      <c r="C72" s="11">
        <f t="shared" si="52"/>
        <v>35.26342857142857</v>
      </c>
      <c r="D72" s="11">
        <f t="shared" si="73"/>
        <v>35.047899999999998</v>
      </c>
      <c r="F72" s="11">
        <f t="shared" si="53"/>
        <v>52.43520347459804</v>
      </c>
      <c r="G72" s="11">
        <f t="shared" si="54"/>
        <v>74.5648215730251</v>
      </c>
      <c r="H72" s="11">
        <f t="shared" si="55"/>
        <v>91.963279940064282</v>
      </c>
      <c r="I72" s="11">
        <f t="shared" si="56"/>
        <v>105.70491947133826</v>
      </c>
      <c r="J72" s="11">
        <f t="shared" si="57"/>
        <v>120.4281046834175</v>
      </c>
      <c r="K72" s="11">
        <f t="shared" si="58"/>
        <v>132.83584880231507</v>
      </c>
      <c r="M72" s="31">
        <f t="shared" si="74"/>
        <v>2406.2544176284846</v>
      </c>
      <c r="N72" s="31">
        <f t="shared" si="59"/>
        <v>1692.1175071334806</v>
      </c>
      <c r="O72" s="31">
        <f t="shared" si="60"/>
        <v>1371.9871679460653</v>
      </c>
      <c r="P72" s="31">
        <f t="shared" si="61"/>
        <v>1193.6288361130769</v>
      </c>
      <c r="Q72" s="31">
        <f t="shared" si="62"/>
        <v>1047.6992918860865</v>
      </c>
      <c r="R72" s="31">
        <f t="shared" si="63"/>
        <v>949.83727011650683</v>
      </c>
      <c r="T72" s="34">
        <f t="shared" si="64"/>
        <v>8.2016270086811662</v>
      </c>
      <c r="U72" s="34">
        <f t="shared" si="65"/>
        <v>4.0558133835102117</v>
      </c>
      <c r="V72" s="34">
        <f t="shared" si="66"/>
        <v>2.6663491929577443</v>
      </c>
      <c r="W72" s="34">
        <f t="shared" si="67"/>
        <v>2.0181597041497183</v>
      </c>
      <c r="X72" s="34">
        <f t="shared" si="68"/>
        <v>1.5548561905379454</v>
      </c>
      <c r="Y72" s="34">
        <f t="shared" si="69"/>
        <v>1.2779543469205779</v>
      </c>
      <c r="AA72" s="11">
        <f t="shared" si="75"/>
        <v>14.576986565938256</v>
      </c>
      <c r="AB72" s="11">
        <f t="shared" si="76"/>
        <v>20.729020397300978</v>
      </c>
      <c r="AC72" s="11">
        <f t="shared" si="77"/>
        <v>25.565791823337872</v>
      </c>
      <c r="AD72" s="11">
        <f t="shared" si="78"/>
        <v>29.385967613032037</v>
      </c>
      <c r="AE72" s="11">
        <f t="shared" si="79"/>
        <v>33.47901310199007</v>
      </c>
      <c r="AF72" s="11">
        <f t="shared" si="80"/>
        <v>36.92836596704359</v>
      </c>
      <c r="AG72" s="77">
        <f t="shared" si="101"/>
        <v>7000</v>
      </c>
      <c r="AH72" s="75">
        <f t="shared" si="102"/>
        <v>1773.3050048326966</v>
      </c>
      <c r="AI72" s="31">
        <f t="shared" si="81"/>
        <v>1247.0171159715303</v>
      </c>
      <c r="AJ72" s="31">
        <f t="shared" si="82"/>
        <v>1011.0949588958355</v>
      </c>
      <c r="AK72" s="31">
        <f t="shared" si="83"/>
        <v>879.65261423937693</v>
      </c>
      <c r="AL72" s="31">
        <f t="shared" si="84"/>
        <v>772.10887770227441</v>
      </c>
      <c r="AM72" s="31">
        <f t="shared" si="85"/>
        <v>699.98881769711704</v>
      </c>
      <c r="AN72" s="78">
        <f t="shared" si="86"/>
        <v>733.03828583761833</v>
      </c>
      <c r="AP72" s="31">
        <f t="shared" si="87"/>
        <v>7.064960178616321</v>
      </c>
      <c r="AQ72" s="31">
        <f t="shared" si="88"/>
        <v>4.9681956811614754</v>
      </c>
      <c r="AR72" s="31">
        <f t="shared" si="89"/>
        <v>4.0282667685093045</v>
      </c>
      <c r="AS72" s="31">
        <f t="shared" si="90"/>
        <v>3.5045920886030952</v>
      </c>
      <c r="AT72" s="31">
        <f t="shared" si="91"/>
        <v>3.0761309868616511</v>
      </c>
      <c r="AU72" s="31">
        <f t="shared" si="92"/>
        <v>2.7888000705064422</v>
      </c>
      <c r="AW72" s="68">
        <f>0.5*'Zx6r Predicted Values'!$M$5*'Zx6r Predicted Values'!$M$6*0.47*('Zx6r Power Map + Gearing'!AA72^2)</f>
        <v>23.309567569512133</v>
      </c>
      <c r="AX72" s="68">
        <f>0.5*'Zx6r Predicted Values'!$M$5*'Zx6r Predicted Values'!$M$6*0.47*('Zx6r Power Map + Gearing'!AB72^2)</f>
        <v>47.136384458926422</v>
      </c>
      <c r="AY72" s="68">
        <f>0.5*'Zx6r Predicted Values'!$M$5*'Zx6r Predicted Values'!$M$6*0.47*('Zx6r Power Map + Gearing'!AC72^2)</f>
        <v>71.69967813807807</v>
      </c>
      <c r="AZ72" s="68">
        <f>0.5*'Zx6r Predicted Values'!$M$5*'Zx6r Predicted Values'!$M$6*0.47*('Zx6r Power Map + Gearing'!AD72^2)</f>
        <v>94.728072583007105</v>
      </c>
      <c r="BA72" s="68">
        <f>0.5*'Zx6r Predicted Values'!$M$5*'Zx6r Predicted Values'!$M$6*0.47*('Zx6r Power Map + Gearing'!AE72^2)</f>
        <v>122.95438002703297</v>
      </c>
      <c r="BB72" s="68">
        <f>0.5*'Zx6r Predicted Values'!$M$5*'Zx6r Predicted Values'!$M$6*0.47*('Zx6r Power Map + Gearing'!AF72)^2</f>
        <v>149.59562475722458</v>
      </c>
      <c r="BC72">
        <f t="shared" si="103"/>
        <v>7000</v>
      </c>
      <c r="BD72" s="68">
        <f t="shared" si="93"/>
        <v>2382.9448500589724</v>
      </c>
      <c r="BE72" s="68">
        <f>N72-AX72-'Zx6r Predicted Values'!$G$9</f>
        <v>1595.7349226745541</v>
      </c>
      <c r="BF72" s="68">
        <f>O72-AY72-'Zx6r Predicted Values'!$G$9</f>
        <v>1251.0412898079871</v>
      </c>
      <c r="BG72" s="68">
        <f>P72-AZ72-'Zx6r Predicted Values'!$G$9</f>
        <v>1049.6545635300697</v>
      </c>
      <c r="BH72" s="68">
        <f>Q72-BA72-'Zx6r Predicted Values'!$G$9</f>
        <v>875.49871185905351</v>
      </c>
      <c r="BI72" s="68">
        <f>R72-BB72-'Zx6r Predicted Values'!$G$9</f>
        <v>750.99544535928226</v>
      </c>
      <c r="BK72" s="68">
        <f t="shared" si="94"/>
        <v>9.4938041835018829</v>
      </c>
      <c r="BL72" s="68">
        <f t="shared" si="95"/>
        <v>6.3575096520898571</v>
      </c>
      <c r="BM72" s="68">
        <f t="shared" si="96"/>
        <v>4.9842282462469605</v>
      </c>
      <c r="BN72" s="68">
        <f t="shared" si="97"/>
        <v>4.1818906913548597</v>
      </c>
      <c r="BO72" s="68">
        <f t="shared" si="98"/>
        <v>3.4880426767292967</v>
      </c>
      <c r="BP72" s="68">
        <f t="shared" si="99"/>
        <v>2.9920137265310052</v>
      </c>
    </row>
    <row r="73" spans="1:68" ht="18.75" x14ac:dyDescent="0.3">
      <c r="A73" s="10">
        <f t="shared" si="100"/>
        <v>7500</v>
      </c>
      <c r="B73" s="10">
        <v>51</v>
      </c>
      <c r="C73" s="11">
        <f t="shared" si="52"/>
        <v>35.7136</v>
      </c>
      <c r="D73" s="11">
        <f t="shared" si="73"/>
        <v>38.030700000000003</v>
      </c>
      <c r="F73" s="11">
        <f t="shared" si="53"/>
        <v>56.180575151355058</v>
      </c>
      <c r="G73" s="11">
        <f t="shared" si="54"/>
        <v>79.890880256812594</v>
      </c>
      <c r="H73" s="11">
        <f t="shared" si="55"/>
        <v>98.532085650068879</v>
      </c>
      <c r="I73" s="11">
        <f t="shared" si="56"/>
        <v>113.25527086214812</v>
      </c>
      <c r="J73" s="11">
        <f t="shared" si="57"/>
        <v>129.03011216080449</v>
      </c>
      <c r="K73" s="11">
        <f t="shared" si="58"/>
        <v>142.32412371676614</v>
      </c>
      <c r="M73" s="31">
        <f t="shared" si="74"/>
        <v>2436.9725591301244</v>
      </c>
      <c r="N73" s="31">
        <f t="shared" si="59"/>
        <v>1713.7190072245467</v>
      </c>
      <c r="O73" s="31">
        <f t="shared" si="60"/>
        <v>1389.5018977496322</v>
      </c>
      <c r="P73" s="31">
        <f t="shared" si="61"/>
        <v>1208.8666510421801</v>
      </c>
      <c r="Q73" s="31">
        <f t="shared" si="62"/>
        <v>1061.0741764633553</v>
      </c>
      <c r="R73" s="31">
        <f t="shared" si="63"/>
        <v>961.96285228820705</v>
      </c>
      <c r="T73" s="34">
        <f t="shared" si="64"/>
        <v>31.097835741250123</v>
      </c>
      <c r="U73" s="34">
        <f t="shared" si="65"/>
        <v>15.37829241247575</v>
      </c>
      <c r="V73" s="34">
        <f t="shared" si="66"/>
        <v>10.109907356631352</v>
      </c>
      <c r="W73" s="34">
        <f t="shared" si="67"/>
        <v>7.6521888782342469</v>
      </c>
      <c r="X73" s="34">
        <f t="shared" si="68"/>
        <v>5.8954963891232079</v>
      </c>
      <c r="Y73" s="34">
        <f t="shared" si="69"/>
        <v>4.8455768987404797</v>
      </c>
      <c r="AA73" s="11">
        <f t="shared" si="75"/>
        <v>15.618199892076708</v>
      </c>
      <c r="AB73" s="11">
        <f t="shared" si="76"/>
        <v>22.209664711393902</v>
      </c>
      <c r="AC73" s="11">
        <f t="shared" si="77"/>
        <v>27.391919810719152</v>
      </c>
      <c r="AD73" s="11">
        <f t="shared" si="78"/>
        <v>31.484965299677182</v>
      </c>
      <c r="AE73" s="11">
        <f t="shared" si="79"/>
        <v>35.87037118070365</v>
      </c>
      <c r="AF73" s="11">
        <f t="shared" si="80"/>
        <v>39.566106393260988</v>
      </c>
      <c r="AG73" s="77">
        <f t="shared" si="101"/>
        <v>7500</v>
      </c>
      <c r="AH73" s="75">
        <f t="shared" si="102"/>
        <v>1795.9429410646028</v>
      </c>
      <c r="AI73" s="31">
        <f t="shared" si="81"/>
        <v>1262.9364834094652</v>
      </c>
      <c r="AJ73" s="31">
        <f t="shared" si="82"/>
        <v>1024.0025541157822</v>
      </c>
      <c r="AK73" s="31">
        <f t="shared" si="83"/>
        <v>890.88222208073068</v>
      </c>
      <c r="AL73" s="31">
        <f t="shared" si="84"/>
        <v>781.96558677932467</v>
      </c>
      <c r="AM73" s="31">
        <f t="shared" si="85"/>
        <v>708.9248451570802</v>
      </c>
      <c r="AN73" s="78">
        <f t="shared" si="86"/>
        <v>785.39816339744823</v>
      </c>
      <c r="AP73" s="31">
        <f t="shared" si="87"/>
        <v>7.1551511596199315</v>
      </c>
      <c r="AQ73" s="31">
        <f t="shared" si="88"/>
        <v>5.0316194558146021</v>
      </c>
      <c r="AR73" s="31">
        <f t="shared" si="89"/>
        <v>4.0796914506604871</v>
      </c>
      <c r="AS73" s="31">
        <f t="shared" si="90"/>
        <v>3.5493315620746242</v>
      </c>
      <c r="AT73" s="31">
        <f t="shared" si="91"/>
        <v>3.1154007441407359</v>
      </c>
      <c r="AU73" s="31">
        <f t="shared" si="92"/>
        <v>2.8244017735341842</v>
      </c>
      <c r="AW73" s="68">
        <f>0.5*'Zx6r Predicted Values'!$M$5*'Zx6r Predicted Values'!$M$6*0.47*('Zx6r Power Map + Gearing'!AA73^2)</f>
        <v>26.758432158878744</v>
      </c>
      <c r="AX73" s="68">
        <f>0.5*'Zx6r Predicted Values'!$M$5*'Zx6r Predicted Values'!$M$6*0.47*('Zx6r Power Map + Gearing'!AB73^2)</f>
        <v>54.110645424787968</v>
      </c>
      <c r="AY73" s="68">
        <f>0.5*'Zx6r Predicted Values'!$M$5*'Zx6r Predicted Values'!$M$6*0.47*('Zx6r Power Map + Gearing'!AC73^2)</f>
        <v>82.30830398503862</v>
      </c>
      <c r="AZ73" s="68">
        <f>0.5*'Zx6r Predicted Values'!$M$5*'Zx6r Predicted Values'!$M$6*0.47*('Zx6r Power Map + Gearing'!AD73^2)</f>
        <v>108.74396087334998</v>
      </c>
      <c r="BA73" s="68">
        <f>0.5*'Zx6r Predicted Values'!$M$5*'Zx6r Predicted Values'!$M$6*0.47*('Zx6r Power Map + Gearing'!AE73^2)</f>
        <v>141.14660972491035</v>
      </c>
      <c r="BB73" s="68">
        <f>0.5*'Zx6r Predicted Values'!$M$5*'Zx6r Predicted Values'!$M$6*0.47*('Zx6r Power Map + Gearing'!AF73)^2</f>
        <v>171.72967127742618</v>
      </c>
      <c r="BC73">
        <f t="shared" si="103"/>
        <v>7500</v>
      </c>
      <c r="BD73" s="68">
        <f t="shared" si="93"/>
        <v>2410.2141269712456</v>
      </c>
      <c r="BE73" s="68">
        <f>N73-AX73-'Zx6r Predicted Values'!$G$9</f>
        <v>1610.3621617997587</v>
      </c>
      <c r="BF73" s="68">
        <f>O73-AY73-'Zx6r Predicted Values'!$G$9</f>
        <v>1257.9473937645935</v>
      </c>
      <c r="BG73" s="68">
        <f>P73-AZ73-'Zx6r Predicted Values'!$G$9</f>
        <v>1050.8764901688301</v>
      </c>
      <c r="BH73" s="68">
        <f>Q73-BA73-'Zx6r Predicted Values'!$G$9</f>
        <v>870.68136673844492</v>
      </c>
      <c r="BI73" s="68">
        <f>R73-BB73-'Zx6r Predicted Values'!$G$9</f>
        <v>740.98698101078082</v>
      </c>
      <c r="BK73" s="68">
        <f t="shared" si="94"/>
        <v>9.6024467210009785</v>
      </c>
      <c r="BL73" s="68">
        <f t="shared" si="95"/>
        <v>6.4157855051783219</v>
      </c>
      <c r="BM73" s="68">
        <f t="shared" si="96"/>
        <v>5.0117426046398146</v>
      </c>
      <c r="BN73" s="68">
        <f t="shared" si="97"/>
        <v>4.1867589249754182</v>
      </c>
      <c r="BO73" s="68">
        <f t="shared" si="98"/>
        <v>3.4688500666870317</v>
      </c>
      <c r="BP73" s="68">
        <f t="shared" si="99"/>
        <v>2.9521393665768159</v>
      </c>
    </row>
    <row r="74" spans="1:68" ht="18.75" x14ac:dyDescent="0.3">
      <c r="A74" s="10">
        <f t="shared" si="100"/>
        <v>8000</v>
      </c>
      <c r="B74" s="10">
        <v>57</v>
      </c>
      <c r="C74" s="11">
        <f t="shared" si="52"/>
        <v>37.420499999999997</v>
      </c>
      <c r="D74" s="11">
        <f t="shared" si="73"/>
        <v>42.504899999999999</v>
      </c>
      <c r="F74" s="11">
        <f t="shared" si="53"/>
        <v>59.925946828112053</v>
      </c>
      <c r="G74" s="11">
        <f t="shared" si="54"/>
        <v>85.216938940600116</v>
      </c>
      <c r="H74" s="11">
        <f t="shared" si="55"/>
        <v>105.10089136007346</v>
      </c>
      <c r="I74" s="11">
        <f t="shared" si="56"/>
        <v>120.805622252958</v>
      </c>
      <c r="J74" s="11">
        <f t="shared" si="57"/>
        <v>137.63211963819145</v>
      </c>
      <c r="K74" s="11">
        <f t="shared" si="58"/>
        <v>151.81239863121721</v>
      </c>
      <c r="M74" s="31">
        <f t="shared" si="74"/>
        <v>2553.445512323844</v>
      </c>
      <c r="N74" s="31">
        <f t="shared" si="59"/>
        <v>1795.6246950698369</v>
      </c>
      <c r="O74" s="31">
        <f t="shared" si="60"/>
        <v>1455.9119149214896</v>
      </c>
      <c r="P74" s="31">
        <f t="shared" si="61"/>
        <v>1266.643365981696</v>
      </c>
      <c r="Q74" s="31">
        <f t="shared" si="62"/>
        <v>1111.787280485501</v>
      </c>
      <c r="R74" s="31">
        <f t="shared" si="63"/>
        <v>1007.9390180225699</v>
      </c>
      <c r="T74" s="34">
        <f t="shared" si="64"/>
        <v>38.696401940469123</v>
      </c>
      <c r="U74" s="34">
        <f t="shared" si="65"/>
        <v>19.135884223669208</v>
      </c>
      <c r="V74" s="34">
        <f t="shared" si="66"/>
        <v>12.580201461871699</v>
      </c>
      <c r="W74" s="34">
        <f t="shared" si="67"/>
        <v>9.5219544864905448</v>
      </c>
      <c r="X74" s="34">
        <f t="shared" si="68"/>
        <v>7.3360249185922939</v>
      </c>
      <c r="Y74" s="34">
        <f t="shared" si="69"/>
        <v>6.0295640142698064</v>
      </c>
      <c r="AA74" s="11">
        <f t="shared" si="75"/>
        <v>16.659413218215153</v>
      </c>
      <c r="AB74" s="11">
        <f t="shared" si="76"/>
        <v>23.690309025486833</v>
      </c>
      <c r="AC74" s="11">
        <f t="shared" si="77"/>
        <v>29.218047798100425</v>
      </c>
      <c r="AD74" s="11">
        <f t="shared" si="78"/>
        <v>33.583962986322327</v>
      </c>
      <c r="AE74" s="11">
        <f t="shared" si="79"/>
        <v>38.26172925941723</v>
      </c>
      <c r="AF74" s="11">
        <f t="shared" si="80"/>
        <v>42.203846819478386</v>
      </c>
      <c r="AG74" s="77">
        <f t="shared" si="101"/>
        <v>8000</v>
      </c>
      <c r="AH74" s="75">
        <f t="shared" si="102"/>
        <v>1881.7784492772494</v>
      </c>
      <c r="AI74" s="31">
        <f t="shared" si="81"/>
        <v>1323.2974182782996</v>
      </c>
      <c r="AJ74" s="31">
        <f t="shared" si="82"/>
        <v>1072.9438526580807</v>
      </c>
      <c r="AK74" s="31">
        <f t="shared" si="83"/>
        <v>933.46115181253026</v>
      </c>
      <c r="AL74" s="31">
        <f t="shared" si="84"/>
        <v>819.33894202980707</v>
      </c>
      <c r="AM74" s="31">
        <f t="shared" si="85"/>
        <v>742.80728260944068</v>
      </c>
      <c r="AN74" s="78">
        <f t="shared" si="86"/>
        <v>837.75804095727813</v>
      </c>
      <c r="AP74" s="31">
        <f t="shared" si="87"/>
        <v>7.4971252959252963</v>
      </c>
      <c r="AQ74" s="31">
        <f t="shared" si="88"/>
        <v>5.272101268041034</v>
      </c>
      <c r="AR74" s="31">
        <f t="shared" si="89"/>
        <v>4.2746767038170548</v>
      </c>
      <c r="AS74" s="31">
        <f t="shared" si="90"/>
        <v>3.7189687323208376</v>
      </c>
      <c r="AT74" s="31">
        <f t="shared" si="91"/>
        <v>3.2642985738239325</v>
      </c>
      <c r="AU74" s="31">
        <f t="shared" si="92"/>
        <v>2.9593915641810384</v>
      </c>
      <c r="AW74" s="68">
        <f>0.5*'Zx6r Predicted Values'!$M$5*'Zx6r Predicted Values'!$M$6*0.47*('Zx6r Power Map + Gearing'!AA74^2)</f>
        <v>30.445149478546476</v>
      </c>
      <c r="AX74" s="68">
        <f>0.5*'Zx6r Predicted Values'!$M$5*'Zx6r Predicted Values'!$M$6*0.47*('Zx6r Power Map + Gearing'!AB74^2)</f>
        <v>61.565889905536558</v>
      </c>
      <c r="AY74" s="68">
        <f>0.5*'Zx6r Predicted Values'!$M$5*'Zx6r Predicted Values'!$M$6*0.47*('Zx6r Power Map + Gearing'!AC74^2)</f>
        <v>93.648559200755031</v>
      </c>
      <c r="AZ74" s="68">
        <f>0.5*'Zx6r Predicted Values'!$M$5*'Zx6r Predicted Values'!$M$6*0.47*('Zx6r Power Map + Gearing'!AD74^2)</f>
        <v>123.72646214923375</v>
      </c>
      <c r="BA74" s="68">
        <f>0.5*'Zx6r Predicted Values'!$M$5*'Zx6r Predicted Values'!$M$6*0.47*('Zx6r Power Map + Gearing'!AE74^2)</f>
        <v>160.59347595367578</v>
      </c>
      <c r="BB74" s="68">
        <f>0.5*'Zx6r Predicted Values'!$M$5*'Zx6r Predicted Values'!$M$6*0.47*('Zx6r Power Map + Gearing'!AF74)^2</f>
        <v>195.39020376453823</v>
      </c>
      <c r="BC74">
        <f t="shared" si="103"/>
        <v>8000</v>
      </c>
      <c r="BD74" s="68">
        <f t="shared" si="93"/>
        <v>2523.0003628452973</v>
      </c>
      <c r="BE74" s="68">
        <f>N74-AX74-'Zx6r Predicted Values'!$G$9</f>
        <v>1684.8126051643003</v>
      </c>
      <c r="BF74" s="68">
        <f>O74-AY74-'Zx6r Predicted Values'!$G$9</f>
        <v>1313.0171557207345</v>
      </c>
      <c r="BG74" s="68">
        <f>P74-AZ74-'Zx6r Predicted Values'!$G$9</f>
        <v>1093.6707038324621</v>
      </c>
      <c r="BH74" s="68">
        <f>Q74-BA74-'Zx6r Predicted Values'!$G$9</f>
        <v>901.94760453182516</v>
      </c>
      <c r="BI74" s="68">
        <f>R74-BB74-'Zx6r Predicted Values'!$G$9</f>
        <v>763.30261425803167</v>
      </c>
      <c r="BK74" s="68">
        <f t="shared" si="94"/>
        <v>10.051794274284052</v>
      </c>
      <c r="BL74" s="68">
        <f t="shared" si="95"/>
        <v>6.7124008173876506</v>
      </c>
      <c r="BM74" s="68">
        <f t="shared" si="96"/>
        <v>5.2311440466961532</v>
      </c>
      <c r="BN74" s="68">
        <f t="shared" si="97"/>
        <v>4.3572538001293308</v>
      </c>
      <c r="BO74" s="68">
        <f t="shared" si="98"/>
        <v>3.5934167511228092</v>
      </c>
      <c r="BP74" s="68">
        <f t="shared" si="99"/>
        <v>3.0410462719443494</v>
      </c>
    </row>
    <row r="75" spans="1:68" ht="18.75" x14ac:dyDescent="0.3">
      <c r="A75" s="10">
        <f>A74+500</f>
        <v>8500</v>
      </c>
      <c r="B75" s="10">
        <v>64</v>
      </c>
      <c r="C75" s="11">
        <f t="shared" si="52"/>
        <v>39.544470588235292</v>
      </c>
      <c r="D75" s="11">
        <f t="shared" si="73"/>
        <v>47.724800000000002</v>
      </c>
      <c r="F75" s="11">
        <f t="shared" si="53"/>
        <v>63.671318504869063</v>
      </c>
      <c r="G75" s="11">
        <f t="shared" si="54"/>
        <v>90.54299762438761</v>
      </c>
      <c r="H75" s="11">
        <f t="shared" si="55"/>
        <v>111.66969707007803</v>
      </c>
      <c r="I75" s="11">
        <f t="shared" si="56"/>
        <v>128.3559736437679</v>
      </c>
      <c r="J75" s="11">
        <f t="shared" si="57"/>
        <v>146.23412711557839</v>
      </c>
      <c r="K75" s="11">
        <f t="shared" si="58"/>
        <v>161.30067354566827</v>
      </c>
      <c r="M75" s="31">
        <f t="shared" si="74"/>
        <v>2698.3779201440821</v>
      </c>
      <c r="N75" s="31">
        <f t="shared" si="59"/>
        <v>1897.5435374112624</v>
      </c>
      <c r="O75" s="31">
        <f t="shared" si="60"/>
        <v>1538.5488141172402</v>
      </c>
      <c r="P75" s="31">
        <f t="shared" si="61"/>
        <v>1338.5374682819984</v>
      </c>
      <c r="Q75" s="31">
        <f t="shared" si="62"/>
        <v>1174.8918216895288</v>
      </c>
      <c r="R75" s="31">
        <f t="shared" si="63"/>
        <v>1065.149179004243</v>
      </c>
      <c r="T75" s="34">
        <f t="shared" si="64"/>
        <v>23.765063009904576</v>
      </c>
      <c r="U75" s="34">
        <f t="shared" si="65"/>
        <v>11.75213899797048</v>
      </c>
      <c r="V75" s="34">
        <f t="shared" si="66"/>
        <v>7.7260227159776766</v>
      </c>
      <c r="W75" s="34">
        <f t="shared" si="67"/>
        <v>5.8478265937236058</v>
      </c>
      <c r="X75" s="34">
        <f t="shared" si="68"/>
        <v>4.5053567176809084</v>
      </c>
      <c r="Y75" s="34">
        <f t="shared" si="69"/>
        <v>3.703004970379808</v>
      </c>
      <c r="AA75" s="11">
        <f t="shared" si="75"/>
        <v>17.7006265443536</v>
      </c>
      <c r="AB75" s="11">
        <f t="shared" si="76"/>
        <v>25.170953339579757</v>
      </c>
      <c r="AC75" s="11">
        <f t="shared" si="77"/>
        <v>31.044175785481695</v>
      </c>
      <c r="AD75" s="11">
        <f t="shared" si="78"/>
        <v>35.682960672967475</v>
      </c>
      <c r="AE75" s="11">
        <f t="shared" si="79"/>
        <v>40.653087338130796</v>
      </c>
      <c r="AF75" s="11">
        <f t="shared" si="80"/>
        <v>44.841587245695784</v>
      </c>
      <c r="AG75" s="77">
        <f t="shared" si="101"/>
        <v>8500</v>
      </c>
      <c r="AH75" s="75">
        <f t="shared" si="102"/>
        <v>1988.5873395871038</v>
      </c>
      <c r="AI75" s="31">
        <f t="shared" si="81"/>
        <v>1398.4071788616914</v>
      </c>
      <c r="AJ75" s="31">
        <f t="shared" si="82"/>
        <v>1133.8436585365066</v>
      </c>
      <c r="AK75" s="31">
        <f t="shared" si="83"/>
        <v>986.44398292676055</v>
      </c>
      <c r="AL75" s="31">
        <f t="shared" si="84"/>
        <v>865.84424833696858</v>
      </c>
      <c r="AM75" s="31">
        <f t="shared" si="85"/>
        <v>784.96868667911997</v>
      </c>
      <c r="AN75" s="78">
        <f t="shared" si="86"/>
        <v>890.11791851710802</v>
      </c>
      <c r="AP75" s="31">
        <f t="shared" si="87"/>
        <v>7.9226587234545969</v>
      </c>
      <c r="AQ75" s="31">
        <f t="shared" si="88"/>
        <v>5.5713433420784515</v>
      </c>
      <c r="AR75" s="31">
        <f t="shared" si="89"/>
        <v>4.5173054124960421</v>
      </c>
      <c r="AS75" s="31">
        <f t="shared" si="90"/>
        <v>3.930055708871556</v>
      </c>
      <c r="AT75" s="31">
        <f t="shared" si="91"/>
        <v>3.4495786786333409</v>
      </c>
      <c r="AU75" s="31">
        <f t="shared" si="92"/>
        <v>3.1273652855741831</v>
      </c>
      <c r="AW75" s="68">
        <f>0.5*'Zx6r Predicted Values'!$M$5*'Zx6r Predicted Values'!$M$6*0.47*('Zx6r Power Map + Gearing'!AA75^2)</f>
        <v>34.369719528515354</v>
      </c>
      <c r="AX75" s="68">
        <f>0.5*'Zx6r Predicted Values'!$M$5*'Zx6r Predicted Values'!$M$6*0.47*('Zx6r Power Map + Gearing'!AB75^2)</f>
        <v>69.502117901172113</v>
      </c>
      <c r="AY75" s="68">
        <f>0.5*'Zx6r Predicted Values'!$M$5*'Zx6r Predicted Values'!$M$6*0.47*('Zx6r Power Map + Gearing'!AC75^2)</f>
        <v>105.72044378522732</v>
      </c>
      <c r="AZ75" s="68">
        <f>0.5*'Zx6r Predicted Values'!$M$5*'Zx6r Predicted Values'!$M$6*0.47*('Zx6r Power Map + Gearing'!AD75^2)</f>
        <v>139.67557641065844</v>
      </c>
      <c r="BA75" s="68">
        <f>0.5*'Zx6r Predicted Values'!$M$5*'Zx6r Predicted Values'!$M$6*0.47*('Zx6r Power Map + Gearing'!AE75^2)</f>
        <v>181.29497871332921</v>
      </c>
      <c r="BB75" s="68">
        <f>0.5*'Zx6r Predicted Values'!$M$5*'Zx6r Predicted Values'!$M$6*0.47*('Zx6r Power Map + Gearing'!AF75)^2</f>
        <v>220.57722221856073</v>
      </c>
      <c r="BC75">
        <f t="shared" si="103"/>
        <v>8500</v>
      </c>
      <c r="BD75" s="68">
        <f t="shared" si="93"/>
        <v>2664.0082006155667</v>
      </c>
      <c r="BE75" s="68">
        <f>N75-AX75-'Zx6r Predicted Values'!$G$9</f>
        <v>1778.7952195100902</v>
      </c>
      <c r="BF75" s="68">
        <f>O75-AY75-'Zx6r Predicted Values'!$G$9</f>
        <v>1383.5821703320128</v>
      </c>
      <c r="BG75" s="68">
        <f>P75-AZ75-'Zx6r Predicted Values'!$G$9</f>
        <v>1149.61569187134</v>
      </c>
      <c r="BH75" s="68">
        <f>Q75-BA75-'Zx6r Predicted Values'!$G$9</f>
        <v>944.35064297619954</v>
      </c>
      <c r="BI75" s="68">
        <f>R75-BB75-'Zx6r Predicted Values'!$G$9</f>
        <v>795.32575678568219</v>
      </c>
      <c r="BK75" s="68">
        <f t="shared" si="94"/>
        <v>10.613578488508233</v>
      </c>
      <c r="BL75" s="68">
        <f t="shared" si="95"/>
        <v>7.0868335438649011</v>
      </c>
      <c r="BM75" s="68">
        <f t="shared" si="96"/>
        <v>5.5122795630757482</v>
      </c>
      <c r="BN75" s="68">
        <f t="shared" si="97"/>
        <v>4.5801421986905977</v>
      </c>
      <c r="BO75" s="68">
        <f t="shared" si="98"/>
        <v>3.7623531592677271</v>
      </c>
      <c r="BP75" s="68">
        <f t="shared" si="99"/>
        <v>3.1686285130903671</v>
      </c>
    </row>
    <row r="76" spans="1:68" ht="18.75" x14ac:dyDescent="0.3">
      <c r="A76" s="10">
        <f t="shared" si="100"/>
        <v>9000</v>
      </c>
      <c r="B76" s="10">
        <v>70</v>
      </c>
      <c r="C76" s="11">
        <f t="shared" si="52"/>
        <v>40.848888888888887</v>
      </c>
      <c r="D76" s="11">
        <f t="shared" si="73"/>
        <v>52.199000000000005</v>
      </c>
      <c r="F76" s="11">
        <f t="shared" si="53"/>
        <v>67.416690181626066</v>
      </c>
      <c r="G76" s="11">
        <f t="shared" si="54"/>
        <v>95.869056308175132</v>
      </c>
      <c r="H76" s="11">
        <f t="shared" si="55"/>
        <v>118.23850278008263</v>
      </c>
      <c r="I76" s="11">
        <f t="shared" si="56"/>
        <v>135.90632503457775</v>
      </c>
      <c r="J76" s="11">
        <f t="shared" si="57"/>
        <v>154.83613459296535</v>
      </c>
      <c r="K76" s="11">
        <f t="shared" si="58"/>
        <v>170.7889484601194</v>
      </c>
      <c r="M76" s="31">
        <f t="shared" si="74"/>
        <v>2787.3869140377242</v>
      </c>
      <c r="N76" s="31">
        <f t="shared" si="59"/>
        <v>1960.136119374481</v>
      </c>
      <c r="O76" s="31">
        <f t="shared" si="60"/>
        <v>1589.2995562495796</v>
      </c>
      <c r="P76" s="31">
        <f t="shared" si="61"/>
        <v>1382.6906139371342</v>
      </c>
      <c r="Q76" s="31">
        <f t="shared" si="62"/>
        <v>1213.6469338633156</v>
      </c>
      <c r="R76" s="31">
        <f t="shared" si="63"/>
        <v>1100.2843081727856</v>
      </c>
      <c r="T76" s="34">
        <f t="shared" si="64"/>
        <v>-8.9530431283851044</v>
      </c>
      <c r="U76" s="34">
        <f t="shared" si="65"/>
        <v>-4.4273986252742308</v>
      </c>
      <c r="V76" s="34">
        <f t="shared" si="66"/>
        <v>-2.9106345966010307</v>
      </c>
      <c r="W76" s="34">
        <f t="shared" si="67"/>
        <v>-2.2030593261673408</v>
      </c>
      <c r="X76" s="34">
        <f t="shared" si="68"/>
        <v>-1.6973089019518384</v>
      </c>
      <c r="Y76" s="34">
        <f t="shared" si="69"/>
        <v>-1.3950378835779889</v>
      </c>
      <c r="AA76" s="11">
        <f t="shared" si="75"/>
        <v>18.741839870492047</v>
      </c>
      <c r="AB76" s="11">
        <f t="shared" si="76"/>
        <v>26.651597653672688</v>
      </c>
      <c r="AC76" s="11">
        <f t="shared" si="77"/>
        <v>32.870303772862975</v>
      </c>
      <c r="AD76" s="11">
        <f t="shared" si="78"/>
        <v>37.781958359612617</v>
      </c>
      <c r="AE76" s="11">
        <f t="shared" si="79"/>
        <v>43.044445416844368</v>
      </c>
      <c r="AF76" s="11">
        <f t="shared" si="80"/>
        <v>47.479327671913197</v>
      </c>
      <c r="AG76" s="77">
        <f t="shared" si="101"/>
        <v>9000</v>
      </c>
      <c r="AH76" s="75">
        <f t="shared" si="102"/>
        <v>2054.183102524873</v>
      </c>
      <c r="AI76" s="31">
        <f t="shared" si="81"/>
        <v>1444.5351934421983</v>
      </c>
      <c r="AJ76" s="31">
        <f t="shared" si="82"/>
        <v>1171.2447514396206</v>
      </c>
      <c r="AK76" s="31">
        <f t="shared" si="83"/>
        <v>1018.9829337524698</v>
      </c>
      <c r="AL76" s="31">
        <f t="shared" si="84"/>
        <v>894.40508291752849</v>
      </c>
      <c r="AM76" s="31">
        <f t="shared" si="85"/>
        <v>810.86175099666025</v>
      </c>
      <c r="AN76" s="78">
        <f t="shared" si="86"/>
        <v>942.47779607693792</v>
      </c>
      <c r="AP76" s="31">
        <f t="shared" si="87"/>
        <v>8.1839964244018848</v>
      </c>
      <c r="AQ76" s="31">
        <f t="shared" si="88"/>
        <v>5.7551202925983995</v>
      </c>
      <c r="AR76" s="31">
        <f t="shared" si="89"/>
        <v>4.6663137507554602</v>
      </c>
      <c r="AS76" s="31">
        <f t="shared" si="90"/>
        <v>4.05969296315725</v>
      </c>
      <c r="AT76" s="31">
        <f t="shared" si="91"/>
        <v>3.5633668642132608</v>
      </c>
      <c r="AU76" s="31">
        <f t="shared" si="92"/>
        <v>3.2305249043691644</v>
      </c>
      <c r="AW76" s="68">
        <f>0.5*'Zx6r Predicted Values'!$M$5*'Zx6r Predicted Values'!$M$6*0.47*('Zx6r Power Map + Gearing'!AA76^2)</f>
        <v>38.532142308785374</v>
      </c>
      <c r="AX76" s="68">
        <f>0.5*'Zx6r Predicted Values'!$M$5*'Zx6r Predicted Values'!$M$6*0.47*('Zx6r Power Map + Gearing'!AB76^2)</f>
        <v>77.919329411694719</v>
      </c>
      <c r="AY76" s="68">
        <f>0.5*'Zx6r Predicted Values'!$M$5*'Zx6r Predicted Values'!$M$6*0.47*('Zx6r Power Map + Gearing'!AC76^2)</f>
        <v>118.52395773845558</v>
      </c>
      <c r="AZ76" s="68">
        <f>0.5*'Zx6r Predicted Values'!$M$5*'Zx6r Predicted Values'!$M$6*0.47*('Zx6r Power Map + Gearing'!AD76^2)</f>
        <v>156.59130365762397</v>
      </c>
      <c r="BA76" s="68">
        <f>0.5*'Zx6r Predicted Values'!$M$5*'Zx6r Predicted Values'!$M$6*0.47*('Zx6r Power Map + Gearing'!AE76^2)</f>
        <v>203.25111800387077</v>
      </c>
      <c r="BB76" s="68">
        <f>0.5*'Zx6r Predicted Values'!$M$5*'Zx6r Predicted Values'!$M$6*0.47*('Zx6r Power Map + Gearing'!AF76)^2</f>
        <v>247.29072663949381</v>
      </c>
      <c r="BC76">
        <f t="shared" si="103"/>
        <v>9000</v>
      </c>
      <c r="BD76" s="68">
        <f t="shared" si="93"/>
        <v>2748.8547717289389</v>
      </c>
      <c r="BE76" s="68">
        <f>N76-AX76-'Zx6r Predicted Values'!$G$9</f>
        <v>1832.9705899627863</v>
      </c>
      <c r="BF76" s="68">
        <f>O76-AY76-'Zx6r Predicted Values'!$G$9</f>
        <v>1421.5293985111239</v>
      </c>
      <c r="BG76" s="68">
        <f>P76-AZ76-'Zx6r Predicted Values'!$G$9</f>
        <v>1176.8531102795102</v>
      </c>
      <c r="BH76" s="68">
        <f>Q76-BA76-'Zx6r Predicted Values'!$G$9</f>
        <v>961.14961585944479</v>
      </c>
      <c r="BI76" s="68">
        <f>R76-BB76-'Zx6r Predicted Values'!$G$9</f>
        <v>803.74738153329167</v>
      </c>
      <c r="BK76" s="68">
        <f t="shared" si="94"/>
        <v>10.951612636370275</v>
      </c>
      <c r="BL76" s="68">
        <f t="shared" si="95"/>
        <v>7.3026716731585113</v>
      </c>
      <c r="BM76" s="68">
        <f t="shared" si="96"/>
        <v>5.6634637390881428</v>
      </c>
      <c r="BN76" s="68">
        <f t="shared" si="97"/>
        <v>4.688657809878527</v>
      </c>
      <c r="BO76" s="68">
        <f t="shared" si="98"/>
        <v>3.8292813380854374</v>
      </c>
      <c r="BP76" s="68">
        <f t="shared" si="99"/>
        <v>3.2021808029214807</v>
      </c>
    </row>
    <row r="77" spans="1:68" ht="18.75" x14ac:dyDescent="0.3">
      <c r="A77" s="10">
        <f t="shared" si="100"/>
        <v>9500</v>
      </c>
      <c r="B77" s="10">
        <v>73</v>
      </c>
      <c r="C77" s="11">
        <f t="shared" si="52"/>
        <v>40.357473684210525</v>
      </c>
      <c r="D77" s="11">
        <f t="shared" si="73"/>
        <v>54.436100000000003</v>
      </c>
      <c r="F77" s="11">
        <f t="shared" si="53"/>
        <v>71.162061858383069</v>
      </c>
      <c r="G77" s="11">
        <f t="shared" si="54"/>
        <v>101.19511499196264</v>
      </c>
      <c r="H77" s="11">
        <f t="shared" si="55"/>
        <v>124.80730849008724</v>
      </c>
      <c r="I77" s="11">
        <f t="shared" si="56"/>
        <v>143.45667642538766</v>
      </c>
      <c r="J77" s="11">
        <f t="shared" si="57"/>
        <v>163.43814207035234</v>
      </c>
      <c r="K77" s="11">
        <f t="shared" si="58"/>
        <v>180.27722337457044</v>
      </c>
      <c r="M77" s="31">
        <f t="shared" si="74"/>
        <v>2753.8544398838867</v>
      </c>
      <c r="N77" s="31">
        <f t="shared" si="59"/>
        <v>1936.5555344797503</v>
      </c>
      <c r="O77" s="31">
        <f t="shared" si="60"/>
        <v>1570.1801630916898</v>
      </c>
      <c r="P77" s="31">
        <f t="shared" si="61"/>
        <v>1366.0567418897699</v>
      </c>
      <c r="Q77" s="31">
        <f t="shared" si="62"/>
        <v>1199.0466699972903</v>
      </c>
      <c r="R77" s="31">
        <f t="shared" si="63"/>
        <v>1087.0478052173237</v>
      </c>
      <c r="T77" s="34">
        <f t="shared" si="64"/>
        <v>30.216520558299266</v>
      </c>
      <c r="U77" s="34">
        <f t="shared" si="65"/>
        <v>14.942470360300517</v>
      </c>
      <c r="V77" s="34">
        <f t="shared" si="66"/>
        <v>9.8233917635284467</v>
      </c>
      <c r="W77" s="34">
        <f t="shared" si="67"/>
        <v>7.435325225814803</v>
      </c>
      <c r="X77" s="34">
        <f t="shared" si="68"/>
        <v>5.7284175440873213</v>
      </c>
      <c r="Y77" s="34">
        <f t="shared" si="69"/>
        <v>4.7082528570757409</v>
      </c>
      <c r="AA77" s="11">
        <f t="shared" si="75"/>
        <v>19.783053196630494</v>
      </c>
      <c r="AB77" s="11">
        <f t="shared" si="76"/>
        <v>28.132241967765616</v>
      </c>
      <c r="AC77" s="11">
        <f t="shared" si="77"/>
        <v>34.696431760244252</v>
      </c>
      <c r="AD77" s="11">
        <f t="shared" si="78"/>
        <v>39.880956046257772</v>
      </c>
      <c r="AE77" s="11">
        <f t="shared" si="79"/>
        <v>45.435803495557956</v>
      </c>
      <c r="AF77" s="11">
        <f t="shared" si="80"/>
        <v>50.117068098130588</v>
      </c>
      <c r="AG77" s="77">
        <f t="shared" si="101"/>
        <v>9500</v>
      </c>
      <c r="AH77" s="75">
        <f t="shared" si="102"/>
        <v>2029.4711253516416</v>
      </c>
      <c r="AI77" s="31">
        <f t="shared" si="81"/>
        <v>1427.15732645342</v>
      </c>
      <c r="AJ77" s="31">
        <f t="shared" si="82"/>
        <v>1157.1545890162868</v>
      </c>
      <c r="AK77" s="31">
        <f t="shared" si="83"/>
        <v>1006.7244924441692</v>
      </c>
      <c r="AL77" s="31">
        <f t="shared" si="84"/>
        <v>883.64532252152799</v>
      </c>
      <c r="AM77" s="31">
        <f t="shared" si="85"/>
        <v>801.10702316512163</v>
      </c>
      <c r="AN77" s="78">
        <f t="shared" si="86"/>
        <v>994.83767363676782</v>
      </c>
      <c r="AP77" s="31">
        <f t="shared" si="87"/>
        <v>8.0855423320782531</v>
      </c>
      <c r="AQ77" s="31">
        <f t="shared" si="88"/>
        <v>5.6858857627626289</v>
      </c>
      <c r="AR77" s="31">
        <f t="shared" si="89"/>
        <v>4.6101776454832146</v>
      </c>
      <c r="AS77" s="31">
        <f t="shared" si="90"/>
        <v>4.0108545515703948</v>
      </c>
      <c r="AT77" s="31">
        <f t="shared" si="91"/>
        <v>3.5204992929144541</v>
      </c>
      <c r="AU77" s="31">
        <f t="shared" si="92"/>
        <v>3.1916614468729945</v>
      </c>
      <c r="AW77" s="68">
        <f>0.5*'Zx6r Predicted Values'!$M$5*'Zx6r Predicted Values'!$M$6*0.47*('Zx6r Power Map + Gearing'!AA77^2)</f>
        <v>42.932417819356544</v>
      </c>
      <c r="AX77" s="68">
        <f>0.5*'Zx6r Predicted Values'!$M$5*'Zx6r Predicted Values'!$M$6*0.47*('Zx6r Power Map + Gearing'!AB77^2)</f>
        <v>86.817524437104296</v>
      </c>
      <c r="AY77" s="68">
        <f>0.5*'Zx6r Predicted Values'!$M$5*'Zx6r Predicted Values'!$M$6*0.47*('Zx6r Power Map + Gearing'!AC77^2)</f>
        <v>132.0591010604397</v>
      </c>
      <c r="AZ77" s="68">
        <f>0.5*'Zx6r Predicted Values'!$M$5*'Zx6r Predicted Values'!$M$6*0.47*('Zx6r Power Map + Gearing'!AD77^2)</f>
        <v>174.47364389013049</v>
      </c>
      <c r="BA77" s="68">
        <f>0.5*'Zx6r Predicted Values'!$M$5*'Zx6r Predicted Values'!$M$6*0.47*('Zx6r Power Map + Gearing'!AE77^2)</f>
        <v>226.46189382530059</v>
      </c>
      <c r="BB77" s="68">
        <f>0.5*'Zx6r Predicted Values'!$M$5*'Zx6r Predicted Values'!$M$6*0.47*('Zx6r Power Map + Gearing'!AF77)^2</f>
        <v>275.53071702733718</v>
      </c>
      <c r="BC77">
        <f t="shared" si="103"/>
        <v>9500</v>
      </c>
      <c r="BD77" s="68">
        <f t="shared" si="93"/>
        <v>2710.9220220645302</v>
      </c>
      <c r="BE77" s="68">
        <f>N77-AX77-'Zx6r Predicted Values'!$G$9</f>
        <v>1800.491810042646</v>
      </c>
      <c r="BF77" s="68">
        <f>O77-AY77-'Zx6r Predicted Values'!$G$9</f>
        <v>1388.8748620312501</v>
      </c>
      <c r="BG77" s="68">
        <f>P77-AZ77-'Zx6r Predicted Values'!$G$9</f>
        <v>1142.3368979996394</v>
      </c>
      <c r="BH77" s="68">
        <f>Q77-BA77-'Zx6r Predicted Values'!$G$9</f>
        <v>923.33857617198964</v>
      </c>
      <c r="BI77" s="68">
        <f>R77-BB77-'Zx6r Predicted Values'!$G$9</f>
        <v>762.27088818998641</v>
      </c>
      <c r="BK77" s="68">
        <f t="shared" si="94"/>
        <v>10.800486143683388</v>
      </c>
      <c r="BL77" s="68">
        <f t="shared" si="95"/>
        <v>7.1732741435961991</v>
      </c>
      <c r="BM77" s="68">
        <f t="shared" si="96"/>
        <v>5.5333659841882472</v>
      </c>
      <c r="BN77" s="68">
        <f t="shared" si="97"/>
        <v>4.5511430199188823</v>
      </c>
      <c r="BO77" s="68">
        <f t="shared" si="98"/>
        <v>3.6786397457051381</v>
      </c>
      <c r="BP77" s="68">
        <f t="shared" si="99"/>
        <v>3.0369358095218582</v>
      </c>
    </row>
    <row r="78" spans="1:68" ht="18.75" x14ac:dyDescent="0.3">
      <c r="A78" s="10">
        <f t="shared" si="100"/>
        <v>10000</v>
      </c>
      <c r="B78" s="10">
        <v>80</v>
      </c>
      <c r="C78" s="11">
        <f t="shared" si="52"/>
        <v>42.015999999999998</v>
      </c>
      <c r="D78" s="11">
        <f t="shared" si="73"/>
        <v>59.656000000000006</v>
      </c>
      <c r="F78" s="11">
        <f t="shared" si="53"/>
        <v>74.907433535140086</v>
      </c>
      <c r="G78" s="11">
        <f t="shared" si="54"/>
        <v>106.52117367575015</v>
      </c>
      <c r="H78" s="11">
        <f t="shared" si="55"/>
        <v>131.37611420009182</v>
      </c>
      <c r="I78" s="11">
        <f t="shared" si="56"/>
        <v>151.00702781619748</v>
      </c>
      <c r="J78" s="11">
        <f t="shared" si="57"/>
        <v>172.0401495477393</v>
      </c>
      <c r="K78" s="11">
        <f t="shared" si="58"/>
        <v>189.76549828902154</v>
      </c>
      <c r="M78" s="31">
        <f t="shared" si="74"/>
        <v>2867.0265401530869</v>
      </c>
      <c r="N78" s="31">
        <f t="shared" si="59"/>
        <v>2016.1400084994664</v>
      </c>
      <c r="O78" s="31">
        <f t="shared" si="60"/>
        <v>1634.7081149995674</v>
      </c>
      <c r="P78" s="31">
        <f t="shared" si="61"/>
        <v>1422.1960600496241</v>
      </c>
      <c r="Q78" s="31">
        <f t="shared" si="62"/>
        <v>1248.3225605451241</v>
      </c>
      <c r="R78" s="31">
        <f t="shared" si="63"/>
        <v>1131.7210026920081</v>
      </c>
      <c r="T78" s="34">
        <f t="shared" si="64"/>
        <v>27.338756695604623</v>
      </c>
      <c r="U78" s="34">
        <f t="shared" si="65"/>
        <v>13.519377945033797</v>
      </c>
      <c r="V78" s="34">
        <f t="shared" si="66"/>
        <v>8.8878306431923768</v>
      </c>
      <c r="W78" s="34">
        <f t="shared" si="67"/>
        <v>6.7271990138322053</v>
      </c>
      <c r="X78" s="34">
        <f t="shared" si="68"/>
        <v>5.182853968459967</v>
      </c>
      <c r="Y78" s="34">
        <f t="shared" si="69"/>
        <v>4.2598478230685446</v>
      </c>
      <c r="AA78" s="11">
        <f t="shared" si="75"/>
        <v>20.824266522768944</v>
      </c>
      <c r="AB78" s="11">
        <f t="shared" si="76"/>
        <v>29.612886281858543</v>
      </c>
      <c r="AC78" s="11">
        <f t="shared" si="77"/>
        <v>36.522559747625529</v>
      </c>
      <c r="AD78" s="11">
        <f t="shared" si="78"/>
        <v>41.979953732902899</v>
      </c>
      <c r="AE78" s="11">
        <f t="shared" si="79"/>
        <v>47.827161574271528</v>
      </c>
      <c r="AF78" s="11">
        <f t="shared" si="80"/>
        <v>52.754808524347993</v>
      </c>
      <c r="AG78" s="77">
        <f t="shared" si="101"/>
        <v>10000</v>
      </c>
      <c r="AH78" s="75">
        <f t="shared" si="102"/>
        <v>2112.8740483112979</v>
      </c>
      <c r="AI78" s="31">
        <f t="shared" si="81"/>
        <v>1485.8076275405469</v>
      </c>
      <c r="AJ78" s="31">
        <f t="shared" si="82"/>
        <v>1204.7088871950382</v>
      </c>
      <c r="AK78" s="31">
        <f t="shared" si="83"/>
        <v>1048.0967318596834</v>
      </c>
      <c r="AL78" s="31">
        <f t="shared" si="84"/>
        <v>919.95951385802914</v>
      </c>
      <c r="AM78" s="31">
        <f t="shared" si="85"/>
        <v>834.02922959656485</v>
      </c>
      <c r="AN78" s="78">
        <f t="shared" si="86"/>
        <v>1047.1975511965977</v>
      </c>
      <c r="AP78" s="31">
        <f t="shared" si="87"/>
        <v>8.4178248936705096</v>
      </c>
      <c r="AQ78" s="31">
        <f t="shared" si="88"/>
        <v>5.9195523009583546</v>
      </c>
      <c r="AR78" s="31">
        <f t="shared" si="89"/>
        <v>4.7996370007770448</v>
      </c>
      <c r="AS78" s="31">
        <f t="shared" si="90"/>
        <v>4.1756841906760291</v>
      </c>
      <c r="AT78" s="31">
        <f t="shared" si="91"/>
        <v>3.6651773460479249</v>
      </c>
      <c r="AU78" s="31">
        <f t="shared" si="92"/>
        <v>3.3228256159225693</v>
      </c>
      <c r="AW78" s="68">
        <f>0.5*'Zx6r Predicted Values'!$M$5*'Zx6r Predicted Values'!$M$6*0.47*('Zx6r Power Map + Gearing'!AA78^2)</f>
        <v>47.570546060228878</v>
      </c>
      <c r="AX78" s="68">
        <f>0.5*'Zx6r Predicted Values'!$M$5*'Zx6r Predicted Values'!$M$6*0.47*('Zx6r Power Map + Gearing'!AB78^2)</f>
        <v>96.196702977400875</v>
      </c>
      <c r="AY78" s="68">
        <f>0.5*'Zx6r Predicted Values'!$M$5*'Zx6r Predicted Values'!$M$6*0.47*('Zx6r Power Map + Gearing'!AC78^2)</f>
        <v>146.32587375117973</v>
      </c>
      <c r="AZ78" s="68">
        <f>0.5*'Zx6r Predicted Values'!$M$5*'Zx6r Predicted Values'!$M$6*0.47*('Zx6r Power Map + Gearing'!AD78^2)</f>
        <v>193.32259710817766</v>
      </c>
      <c r="BA78" s="68">
        <f>0.5*'Zx6r Predicted Values'!$M$5*'Zx6r Predicted Values'!$M$6*0.47*('Zx6r Power Map + Gearing'!AE78^2)</f>
        <v>250.92730617761833</v>
      </c>
      <c r="BB78" s="68">
        <f>0.5*'Zx6r Predicted Values'!$M$5*'Zx6r Predicted Values'!$M$6*0.47*('Zx6r Power Map + Gearing'!AF78)^2</f>
        <v>305.29719338209111</v>
      </c>
      <c r="BC78">
        <f t="shared" si="103"/>
        <v>10000</v>
      </c>
      <c r="BD78" s="68">
        <f t="shared" si="93"/>
        <v>2819.455994092858</v>
      </c>
      <c r="BE78" s="68">
        <f>N78-AX78-'Zx6r Predicted Values'!$G$9</f>
        <v>1870.6971055220654</v>
      </c>
      <c r="BF78" s="68">
        <f>O78-AY78-'Zx6r Predicted Values'!$G$9</f>
        <v>1439.1360412483878</v>
      </c>
      <c r="BG78" s="68">
        <f>P78-AZ78-'Zx6r Predicted Values'!$G$9</f>
        <v>1179.6272629414464</v>
      </c>
      <c r="BH78" s="68">
        <f>Q78-BA78-'Zx6r Predicted Values'!$G$9</f>
        <v>948.14905436750576</v>
      </c>
      <c r="BI78" s="68">
        <f>R78-BB78-'Zx6r Predicted Values'!$G$9</f>
        <v>777.17760930991699</v>
      </c>
      <c r="BK78" s="68">
        <f t="shared" si="94"/>
        <v>11.232892406744455</v>
      </c>
      <c r="BL78" s="68">
        <f t="shared" si="95"/>
        <v>7.4529765160241652</v>
      </c>
      <c r="BM78" s="68">
        <f t="shared" si="96"/>
        <v>5.7336097260891945</v>
      </c>
      <c r="BN78" s="68">
        <f t="shared" si="97"/>
        <v>4.6997102109220972</v>
      </c>
      <c r="BO78" s="68">
        <f t="shared" si="98"/>
        <v>3.7774862723805009</v>
      </c>
      <c r="BP78" s="68">
        <f t="shared" si="99"/>
        <v>3.0963251366928963</v>
      </c>
    </row>
    <row r="79" spans="1:68" ht="18.75" x14ac:dyDescent="0.3">
      <c r="A79" s="10">
        <f>A78+500</f>
        <v>10500</v>
      </c>
      <c r="B79" s="10">
        <v>87</v>
      </c>
      <c r="C79" s="11">
        <f t="shared" si="52"/>
        <v>43.516571428571432</v>
      </c>
      <c r="D79" s="11">
        <f t="shared" si="73"/>
        <v>64.875900000000001</v>
      </c>
      <c r="F79" s="11">
        <f t="shared" si="53"/>
        <v>78.652805211897075</v>
      </c>
      <c r="G79" s="11">
        <f t="shared" si="54"/>
        <v>111.84723235953764</v>
      </c>
      <c r="H79" s="11">
        <f t="shared" si="55"/>
        <v>137.94491991009642</v>
      </c>
      <c r="I79" s="11">
        <f t="shared" si="56"/>
        <v>158.55737920700739</v>
      </c>
      <c r="J79" s="11">
        <f t="shared" si="57"/>
        <v>180.64215702512627</v>
      </c>
      <c r="K79" s="11">
        <f t="shared" si="58"/>
        <v>199.2537732034726</v>
      </c>
      <c r="M79" s="31">
        <f t="shared" si="74"/>
        <v>2969.4203451585549</v>
      </c>
      <c r="N79" s="31">
        <f t="shared" si="59"/>
        <v>2088.1450088030188</v>
      </c>
      <c r="O79" s="31">
        <f t="shared" si="60"/>
        <v>1693.0905476781234</v>
      </c>
      <c r="P79" s="31">
        <f t="shared" si="61"/>
        <v>1472.9887764799671</v>
      </c>
      <c r="Q79" s="31">
        <f t="shared" si="62"/>
        <v>1292.9055091360215</v>
      </c>
      <c r="R79" s="31">
        <f t="shared" si="63"/>
        <v>1172.1396099310084</v>
      </c>
      <c r="T79" s="34">
        <f t="shared" si="64"/>
        <v>24.85341517782167</v>
      </c>
      <c r="U79" s="34">
        <f t="shared" si="65"/>
        <v>12.290343586394274</v>
      </c>
      <c r="V79" s="34">
        <f t="shared" si="66"/>
        <v>8.0798460392658829</v>
      </c>
      <c r="W79" s="34">
        <f t="shared" si="67"/>
        <v>6.1156354671203026</v>
      </c>
      <c r="X79" s="34">
        <f t="shared" si="68"/>
        <v>4.7116854258727177</v>
      </c>
      <c r="Y79" s="34">
        <f t="shared" si="69"/>
        <v>3.8725889300623155</v>
      </c>
      <c r="AA79" s="11">
        <f t="shared" si="75"/>
        <v>21.865479848907388</v>
      </c>
      <c r="AB79" s="11">
        <f t="shared" si="76"/>
        <v>31.093530595951467</v>
      </c>
      <c r="AC79" s="11">
        <f t="shared" si="77"/>
        <v>38.348687735006806</v>
      </c>
      <c r="AD79" s="11">
        <f t="shared" si="78"/>
        <v>44.078951419548055</v>
      </c>
      <c r="AE79" s="11">
        <f t="shared" si="79"/>
        <v>50.218519652985108</v>
      </c>
      <c r="AF79" s="11">
        <f t="shared" si="80"/>
        <v>55.392548950565391</v>
      </c>
      <c r="AG79" s="77">
        <f t="shared" si="101"/>
        <v>10500</v>
      </c>
      <c r="AH79" s="75">
        <f t="shared" si="102"/>
        <v>2188.333835750987</v>
      </c>
      <c r="AI79" s="31">
        <f t="shared" si="81"/>
        <v>1538.8721856669952</v>
      </c>
      <c r="AJ79" s="31">
        <f t="shared" si="82"/>
        <v>1247.734204594861</v>
      </c>
      <c r="AK79" s="31">
        <f t="shared" si="83"/>
        <v>1085.5287579975291</v>
      </c>
      <c r="AL79" s="31">
        <f t="shared" si="84"/>
        <v>952.81521078153014</v>
      </c>
      <c r="AM79" s="31">
        <f t="shared" si="85"/>
        <v>863.81598779644219</v>
      </c>
      <c r="AN79" s="78">
        <f t="shared" si="86"/>
        <v>1099.5574287564275</v>
      </c>
      <c r="AP79" s="31">
        <f t="shared" si="87"/>
        <v>8.718461497015884</v>
      </c>
      <c r="AQ79" s="31">
        <f t="shared" si="88"/>
        <v>6.1309648831354391</v>
      </c>
      <c r="AR79" s="31">
        <f t="shared" si="89"/>
        <v>4.9710526079476534</v>
      </c>
      <c r="AS79" s="31">
        <f t="shared" si="90"/>
        <v>4.3248157689144584</v>
      </c>
      <c r="AT79" s="31">
        <f t="shared" si="91"/>
        <v>3.7960765369782079</v>
      </c>
      <c r="AU79" s="31">
        <f t="shared" si="92"/>
        <v>3.4414979593483754</v>
      </c>
      <c r="AW79" s="68">
        <f>0.5*'Zx6r Predicted Values'!$M$5*'Zx6r Predicted Values'!$M$6*0.47*('Zx6r Power Map + Gearing'!AA79^2)</f>
        <v>52.446527031402319</v>
      </c>
      <c r="AX79" s="68">
        <f>0.5*'Zx6r Predicted Values'!$M$5*'Zx6r Predicted Values'!$M$6*0.47*('Zx6r Power Map + Gearing'!AB79^2)</f>
        <v>106.05686503258444</v>
      </c>
      <c r="AY79" s="68">
        <f>0.5*'Zx6r Predicted Values'!$M$5*'Zx6r Predicted Values'!$M$6*0.47*('Zx6r Power Map + Gearing'!AC79^2)</f>
        <v>161.32427581067563</v>
      </c>
      <c r="AZ79" s="68">
        <f>0.5*'Zx6r Predicted Values'!$M$5*'Zx6r Predicted Values'!$M$6*0.47*('Zx6r Power Map + Gearing'!AD79^2)</f>
        <v>213.13816331176596</v>
      </c>
      <c r="BA79" s="68">
        <f>0.5*'Zx6r Predicted Values'!$M$5*'Zx6r Predicted Values'!$M$6*0.47*('Zx6r Power Map + Gearing'!AE79^2)</f>
        <v>276.64735506082422</v>
      </c>
      <c r="BB79" s="68">
        <f>0.5*'Zx6r Predicted Values'!$M$5*'Zx6r Predicted Values'!$M$6*0.47*('Zx6r Power Map + Gearing'!AF79)^2</f>
        <v>336.59015570375544</v>
      </c>
      <c r="BC79">
        <f t="shared" si="103"/>
        <v>10500</v>
      </c>
      <c r="BD79" s="68">
        <f t="shared" si="93"/>
        <v>2916.9738181271528</v>
      </c>
      <c r="BE79" s="68">
        <f>N79-AX79-'Zx6r Predicted Values'!$G$9</f>
        <v>1932.8419437704342</v>
      </c>
      <c r="BF79" s="68">
        <f>O79-AY79-'Zx6r Predicted Values'!$G$9</f>
        <v>1482.5200718674478</v>
      </c>
      <c r="BG79" s="68">
        <f>P79-AZ79-'Zx6r Predicted Values'!$G$9</f>
        <v>1210.6044131682011</v>
      </c>
      <c r="BH79" s="68">
        <f>Q79-BA79-'Zx6r Predicted Values'!$G$9</f>
        <v>967.0119540751972</v>
      </c>
      <c r="BI79" s="68">
        <f>R79-BB79-'Zx6r Predicted Values'!$G$9</f>
        <v>786.30325422725286</v>
      </c>
      <c r="BK79" s="68">
        <f t="shared" si="94"/>
        <v>11.62140963397272</v>
      </c>
      <c r="BL79" s="68">
        <f t="shared" si="95"/>
        <v>7.700565513029618</v>
      </c>
      <c r="BM79" s="68">
        <f t="shared" si="96"/>
        <v>5.9064544695914254</v>
      </c>
      <c r="BN79" s="68">
        <f t="shared" si="97"/>
        <v>4.823125152064546</v>
      </c>
      <c r="BO79" s="68">
        <f t="shared" si="98"/>
        <v>3.8526372672318612</v>
      </c>
      <c r="BP79" s="68">
        <f t="shared" si="99"/>
        <v>3.1326822877579796</v>
      </c>
    </row>
    <row r="80" spans="1:68" ht="18.75" x14ac:dyDescent="0.3">
      <c r="A80" s="10">
        <f t="shared" si="100"/>
        <v>11000</v>
      </c>
      <c r="B80" s="10">
        <v>94</v>
      </c>
      <c r="C80" s="11">
        <f t="shared" si="52"/>
        <v>44.88072727272727</v>
      </c>
      <c r="D80" s="11">
        <f t="shared" si="73"/>
        <v>70.095799999999997</v>
      </c>
      <c r="F80" s="11">
        <f t="shared" si="53"/>
        <v>82.398176888654106</v>
      </c>
      <c r="G80" s="11">
        <f t="shared" si="54"/>
        <v>117.17329104332515</v>
      </c>
      <c r="H80" s="11">
        <f t="shared" si="55"/>
        <v>144.51372562010098</v>
      </c>
      <c r="I80" s="11">
        <f t="shared" si="56"/>
        <v>166.10773059781727</v>
      </c>
      <c r="J80" s="11">
        <f t="shared" si="57"/>
        <v>189.2441645025132</v>
      </c>
      <c r="K80" s="11">
        <f t="shared" si="58"/>
        <v>208.74204811792367</v>
      </c>
      <c r="M80" s="31">
        <f t="shared" si="74"/>
        <v>3062.5056224362515</v>
      </c>
      <c r="N80" s="31">
        <f t="shared" si="59"/>
        <v>2153.6040999880661</v>
      </c>
      <c r="O80" s="31">
        <f t="shared" si="60"/>
        <v>1746.1654864768109</v>
      </c>
      <c r="P80" s="31">
        <f t="shared" si="61"/>
        <v>1519.1639732348251</v>
      </c>
      <c r="Q80" s="31">
        <f t="shared" si="62"/>
        <v>1333.4354624004736</v>
      </c>
      <c r="R80" s="31">
        <f t="shared" si="63"/>
        <v>1208.8837983300996</v>
      </c>
      <c r="T80" s="34">
        <f t="shared" si="64"/>
        <v>-10.589716032289287</v>
      </c>
      <c r="U80" s="34">
        <f t="shared" si="65"/>
        <v>-5.2367550933331204</v>
      </c>
      <c r="V80" s="34">
        <f t="shared" si="66"/>
        <v>-3.4427170080350078</v>
      </c>
      <c r="W80" s="34">
        <f t="shared" si="67"/>
        <v>-2.6057925033816707</v>
      </c>
      <c r="X80" s="34">
        <f t="shared" si="68"/>
        <v>-2.0075877031979279</v>
      </c>
      <c r="Y80" s="34">
        <f t="shared" si="69"/>
        <v>-1.6500596310699873</v>
      </c>
      <c r="AA80" s="11">
        <f t="shared" si="75"/>
        <v>22.906693175045845</v>
      </c>
      <c r="AB80" s="11">
        <f t="shared" si="76"/>
        <v>32.574174910044398</v>
      </c>
      <c r="AC80" s="11">
        <f t="shared" si="77"/>
        <v>40.174815722388075</v>
      </c>
      <c r="AD80" s="11">
        <f t="shared" si="78"/>
        <v>46.177949106193203</v>
      </c>
      <c r="AE80" s="11">
        <f t="shared" si="79"/>
        <v>52.609877731698674</v>
      </c>
      <c r="AF80" s="11">
        <f t="shared" si="80"/>
        <v>58.03028937678279</v>
      </c>
      <c r="AG80" s="77">
        <f t="shared" si="101"/>
        <v>11000</v>
      </c>
      <c r="AH80" s="75">
        <f t="shared" si="102"/>
        <v>2256.9336425143401</v>
      </c>
      <c r="AI80" s="31">
        <f t="shared" si="81"/>
        <v>1587.112693054675</v>
      </c>
      <c r="AJ80" s="31">
        <f t="shared" si="82"/>
        <v>1286.8481295037911</v>
      </c>
      <c r="AK80" s="31">
        <f t="shared" si="83"/>
        <v>1119.5578726682979</v>
      </c>
      <c r="AL80" s="31">
        <f t="shared" si="84"/>
        <v>982.68402616653123</v>
      </c>
      <c r="AM80" s="31">
        <f t="shared" si="85"/>
        <v>890.89485888723982</v>
      </c>
      <c r="AN80" s="78">
        <f t="shared" si="86"/>
        <v>1151.9173063162575</v>
      </c>
      <c r="AP80" s="31">
        <f t="shared" si="87"/>
        <v>8.9917675000571329</v>
      </c>
      <c r="AQ80" s="31">
        <f t="shared" si="88"/>
        <v>6.3231581396600598</v>
      </c>
      <c r="AR80" s="31">
        <f t="shared" si="89"/>
        <v>5.1268849781027539</v>
      </c>
      <c r="AS80" s="31">
        <f t="shared" si="90"/>
        <v>4.4603899309493942</v>
      </c>
      <c r="AT80" s="31">
        <f t="shared" si="91"/>
        <v>3.9150758014602838</v>
      </c>
      <c r="AU80" s="31">
        <f t="shared" si="92"/>
        <v>3.5493819079172901</v>
      </c>
      <c r="AW80" s="68">
        <f>0.5*'Zx6r Predicted Values'!$M$5*'Zx6r Predicted Values'!$M$6*0.47*('Zx6r Power Map + Gearing'!AA80^2)</f>
        <v>57.560360732876973</v>
      </c>
      <c r="AX80" s="68">
        <f>0.5*'Zx6r Predicted Values'!$M$5*'Zx6r Predicted Values'!$M$6*0.47*('Zx6r Power Map + Gearing'!AB80^2)</f>
        <v>116.39801060265506</v>
      </c>
      <c r="AY80" s="68">
        <f>0.5*'Zx6r Predicted Values'!$M$5*'Zx6r Predicted Values'!$M$6*0.47*('Zx6r Power Map + Gearing'!AC80^2)</f>
        <v>177.05430723892741</v>
      </c>
      <c r="AZ80" s="68">
        <f>0.5*'Zx6r Predicted Values'!$M$5*'Zx6r Predicted Values'!$M$6*0.47*('Zx6r Power Map + Gearing'!AD80^2)</f>
        <v>233.92034250089509</v>
      </c>
      <c r="BA80" s="68">
        <f>0.5*'Zx6r Predicted Values'!$M$5*'Zx6r Predicted Values'!$M$6*0.47*('Zx6r Power Map + Gearing'!AE80^2)</f>
        <v>303.62204047491804</v>
      </c>
      <c r="BB80" s="68">
        <f>0.5*'Zx6r Predicted Values'!$M$5*'Zx6r Predicted Values'!$M$6*0.47*('Zx6r Power Map + Gearing'!AF80)^2</f>
        <v>369.40960399233023</v>
      </c>
      <c r="BC80">
        <f t="shared" si="103"/>
        <v>11000</v>
      </c>
      <c r="BD80" s="68">
        <f t="shared" si="93"/>
        <v>3004.9452617033744</v>
      </c>
      <c r="BE80" s="68">
        <f>N80-AX80-'Zx6r Predicted Values'!$G$9</f>
        <v>1987.9598893854109</v>
      </c>
      <c r="BF80" s="68">
        <f>O80-AY80-'Zx6r Predicted Values'!$G$9</f>
        <v>1519.8649792378835</v>
      </c>
      <c r="BG80" s="68">
        <f>P80-AZ80-'Zx6r Predicted Values'!$G$9</f>
        <v>1235.9974307339301</v>
      </c>
      <c r="BH80" s="68">
        <f>Q80-BA80-'Zx6r Predicted Values'!$G$9</f>
        <v>980.56722192555549</v>
      </c>
      <c r="BI80" s="68">
        <f>R80-BB80-'Zx6r Predicted Values'!$G$9</f>
        <v>790.22799433776936</v>
      </c>
      <c r="BK80" s="68">
        <f t="shared" si="94"/>
        <v>11.97189347292181</v>
      </c>
      <c r="BL80" s="68">
        <f t="shared" si="95"/>
        <v>7.9201589218542265</v>
      </c>
      <c r="BM80" s="68">
        <f t="shared" si="96"/>
        <v>6.055238961107106</v>
      </c>
      <c r="BN80" s="68">
        <f t="shared" si="97"/>
        <v>4.9242925527248209</v>
      </c>
      <c r="BO80" s="68">
        <f t="shared" si="98"/>
        <v>3.9066423184285077</v>
      </c>
      <c r="BP80" s="68">
        <f t="shared" si="99"/>
        <v>3.1483187025409136</v>
      </c>
    </row>
    <row r="81" spans="1:68" ht="18.75" x14ac:dyDescent="0.3">
      <c r="A81" s="10">
        <f t="shared" si="100"/>
        <v>11500</v>
      </c>
      <c r="B81" s="10">
        <v>97</v>
      </c>
      <c r="C81" s="11">
        <f t="shared" si="52"/>
        <v>44.299478260869563</v>
      </c>
      <c r="D81" s="11">
        <f t="shared" si="73"/>
        <v>72.332900000000009</v>
      </c>
      <c r="F81" s="11">
        <f t="shared" si="53"/>
        <v>86.143548565411095</v>
      </c>
      <c r="G81" s="11">
        <f t="shared" si="54"/>
        <v>122.49934972711264</v>
      </c>
      <c r="H81" s="11">
        <f t="shared" si="55"/>
        <v>151.08253133010561</v>
      </c>
      <c r="I81" s="11">
        <f t="shared" si="56"/>
        <v>173.65808198862715</v>
      </c>
      <c r="J81" s="11">
        <f t="shared" si="57"/>
        <v>197.84617197990019</v>
      </c>
      <c r="K81" s="11">
        <f t="shared" si="58"/>
        <v>218.23032303237471</v>
      </c>
      <c r="M81" s="31">
        <f t="shared" si="74"/>
        <v>3022.8431999440159</v>
      </c>
      <c r="N81" s="31">
        <f t="shared" si="59"/>
        <v>2125.7128350483508</v>
      </c>
      <c r="O81" s="31">
        <f t="shared" si="60"/>
        <v>1723.5509473365005</v>
      </c>
      <c r="P81" s="31">
        <f t="shared" si="61"/>
        <v>1499.4893241827554</v>
      </c>
      <c r="Q81" s="31">
        <f t="shared" si="62"/>
        <v>1316.1661779660549</v>
      </c>
      <c r="R81" s="31">
        <f t="shared" si="63"/>
        <v>1193.2275789252699</v>
      </c>
      <c r="T81" s="34">
        <f t="shared" si="64"/>
        <v>-9.7072396962650878</v>
      </c>
      <c r="U81" s="34">
        <f t="shared" si="65"/>
        <v>-4.8003588355554934</v>
      </c>
      <c r="V81" s="34">
        <f t="shared" si="66"/>
        <v>-3.1558239240320667</v>
      </c>
      <c r="W81" s="34">
        <f t="shared" si="67"/>
        <v>-2.3886431280998508</v>
      </c>
      <c r="X81" s="34">
        <f t="shared" si="68"/>
        <v>-1.840288727931441</v>
      </c>
      <c r="Y81" s="34">
        <f t="shared" si="69"/>
        <v>-1.5125546618141865</v>
      </c>
      <c r="AA81" s="11">
        <f t="shared" si="75"/>
        <v>23.947906501184285</v>
      </c>
      <c r="AB81" s="11">
        <f t="shared" si="76"/>
        <v>34.054819224137319</v>
      </c>
      <c r="AC81" s="11">
        <f t="shared" si="77"/>
        <v>42.000943709769366</v>
      </c>
      <c r="AD81" s="11">
        <f t="shared" si="78"/>
        <v>48.276946792838352</v>
      </c>
      <c r="AE81" s="11">
        <f t="shared" si="79"/>
        <v>55.001235810412261</v>
      </c>
      <c r="AF81" s="11">
        <f t="shared" si="80"/>
        <v>60.668029803000174</v>
      </c>
      <c r="AG81" s="77">
        <f t="shared" si="101"/>
        <v>11500</v>
      </c>
      <c r="AH81" s="75">
        <f t="shared" si="102"/>
        <v>2227.7041596325635</v>
      </c>
      <c r="AI81" s="31">
        <f t="shared" si="81"/>
        <v>1566.5580420807942</v>
      </c>
      <c r="AJ81" s="31">
        <f t="shared" si="82"/>
        <v>1270.1821962817248</v>
      </c>
      <c r="AK81" s="31">
        <f t="shared" si="83"/>
        <v>1105.0585107651004</v>
      </c>
      <c r="AL81" s="31">
        <f t="shared" si="84"/>
        <v>969.95731352422615</v>
      </c>
      <c r="AM81" s="31">
        <f t="shared" si="85"/>
        <v>879.35690511811754</v>
      </c>
      <c r="AN81" s="78">
        <f t="shared" si="86"/>
        <v>1204.2771838760873</v>
      </c>
      <c r="AP81" s="31">
        <f t="shared" si="87"/>
        <v>8.8753153770221651</v>
      </c>
      <c r="AQ81" s="31">
        <f t="shared" si="88"/>
        <v>6.2412670999234825</v>
      </c>
      <c r="AR81" s="31">
        <f t="shared" si="89"/>
        <v>5.0604868377757963</v>
      </c>
      <c r="AS81" s="31">
        <f t="shared" si="90"/>
        <v>4.4026235488649421</v>
      </c>
      <c r="AT81" s="31">
        <f t="shared" si="91"/>
        <v>3.8643717670287896</v>
      </c>
      <c r="AU81" s="31">
        <f t="shared" si="92"/>
        <v>3.5034139646140141</v>
      </c>
      <c r="AW81" s="68">
        <f>0.5*'Zx6r Predicted Values'!$M$5*'Zx6r Predicted Values'!$M$6*0.47*('Zx6r Power Map + Gearing'!AA81^2)</f>
        <v>62.912047164652684</v>
      </c>
      <c r="AX81" s="68">
        <f>0.5*'Zx6r Predicted Values'!$M$5*'Zx6r Predicted Values'!$M$6*0.47*('Zx6r Power Map + Gearing'!AB81^2)</f>
        <v>127.22013968761262</v>
      </c>
      <c r="AY81" s="68">
        <f>0.5*'Zx6r Predicted Values'!$M$5*'Zx6r Predicted Values'!$M$6*0.47*('Zx6r Power Map + Gearing'!AC81^2)</f>
        <v>193.51596803593526</v>
      </c>
      <c r="AZ81" s="68">
        <f>0.5*'Zx6r Predicted Values'!$M$5*'Zx6r Predicted Values'!$M$6*0.47*('Zx6r Power Map + Gearing'!AD81^2)</f>
        <v>255.66913467556515</v>
      </c>
      <c r="BA81" s="68">
        <f>0.5*'Zx6r Predicted Values'!$M$5*'Zx6r Predicted Values'!$M$6*0.47*('Zx6r Power Map + Gearing'!AE81^2)</f>
        <v>331.85136241990023</v>
      </c>
      <c r="BB81" s="68">
        <f>0.5*'Zx6r Predicted Values'!$M$5*'Zx6r Predicted Values'!$M$6*0.47*('Zx6r Power Map + Gearing'!AF81)^2</f>
        <v>403.75553824781525</v>
      </c>
      <c r="BC81">
        <f t="shared" si="103"/>
        <v>11500</v>
      </c>
      <c r="BD81" s="68">
        <f t="shared" si="93"/>
        <v>2959.9311527793629</v>
      </c>
      <c r="BE81" s="68">
        <f>N81-AX81-'Zx6r Predicted Values'!$G$9</f>
        <v>1949.2464953607382</v>
      </c>
      <c r="BF81" s="68">
        <f>O81-AY81-'Zx6r Predicted Values'!$G$9</f>
        <v>1480.7887793005652</v>
      </c>
      <c r="BG81" s="68">
        <f>P81-AZ81-'Zx6r Predicted Values'!$G$9</f>
        <v>1194.5739895071902</v>
      </c>
      <c r="BH81" s="68">
        <f>Q81-BA81-'Zx6r Predicted Values'!$G$9</f>
        <v>935.06861554615466</v>
      </c>
      <c r="BI81" s="68">
        <f>R81-BB81-'Zx6r Predicted Values'!$G$9</f>
        <v>740.22584067745458</v>
      </c>
      <c r="BK81" s="68">
        <f t="shared" si="94"/>
        <v>11.792554393543279</v>
      </c>
      <c r="BL81" s="68">
        <f t="shared" si="95"/>
        <v>7.7659222922738573</v>
      </c>
      <c r="BM81" s="68">
        <f t="shared" si="96"/>
        <v>5.8995568896436863</v>
      </c>
      <c r="BN81" s="68">
        <f t="shared" si="97"/>
        <v>4.7592589223394031</v>
      </c>
      <c r="BO81" s="68">
        <f t="shared" si="98"/>
        <v>3.7253729703034049</v>
      </c>
      <c r="BP81" s="68">
        <f t="shared" si="99"/>
        <v>2.9491069349699384</v>
      </c>
    </row>
    <row r="82" spans="1:68" ht="18.75" x14ac:dyDescent="0.3">
      <c r="A82" s="10">
        <f t="shared" si="100"/>
        <v>12000</v>
      </c>
      <c r="B82" s="10">
        <v>100</v>
      </c>
      <c r="C82" s="11">
        <f t="shared" si="52"/>
        <v>43.766666666666666</v>
      </c>
      <c r="D82" s="11">
        <f t="shared" si="73"/>
        <v>74.570000000000007</v>
      </c>
      <c r="F82" s="11">
        <f t="shared" si="53"/>
        <v>89.888920242168084</v>
      </c>
      <c r="G82" s="11">
        <f t="shared" si="54"/>
        <v>127.82540841090018</v>
      </c>
      <c r="H82" s="11">
        <f t="shared" si="55"/>
        <v>157.65133704011021</v>
      </c>
      <c r="I82" s="11">
        <f t="shared" si="56"/>
        <v>181.208433379437</v>
      </c>
      <c r="J82" s="11">
        <f t="shared" si="57"/>
        <v>206.44817945728721</v>
      </c>
      <c r="K82" s="11">
        <f t="shared" si="58"/>
        <v>227.71859794682578</v>
      </c>
      <c r="M82" s="31">
        <f t="shared" si="74"/>
        <v>2986.4859793261335</v>
      </c>
      <c r="N82" s="31">
        <f t="shared" si="59"/>
        <v>2100.1458421869443</v>
      </c>
      <c r="O82" s="31">
        <f t="shared" si="60"/>
        <v>1702.8209531245495</v>
      </c>
      <c r="P82" s="31">
        <f t="shared" si="61"/>
        <v>1481.4542292183583</v>
      </c>
      <c r="Q82" s="31">
        <f t="shared" si="62"/>
        <v>1300.3360005678376</v>
      </c>
      <c r="R82" s="31">
        <f t="shared" si="63"/>
        <v>1178.8760444708423</v>
      </c>
      <c r="T82" s="34">
        <f t="shared" si="64"/>
        <v>-1.275808645795335</v>
      </c>
      <c r="U82" s="34">
        <f t="shared" si="65"/>
        <v>-0.63090430410167031</v>
      </c>
      <c r="V82" s="34">
        <f t="shared" si="66"/>
        <v>-0.41476543001565552</v>
      </c>
      <c r="W82" s="34">
        <f t="shared" si="67"/>
        <v>-0.31393595397891555</v>
      </c>
      <c r="X82" s="34">
        <f t="shared" si="68"/>
        <v>-0.24186651852812019</v>
      </c>
      <c r="Y82" s="34">
        <f t="shared" si="69"/>
        <v>-0.19879289840994677</v>
      </c>
      <c r="AA82" s="11">
        <f t="shared" si="75"/>
        <v>24.989119827322728</v>
      </c>
      <c r="AB82" s="11">
        <f t="shared" si="76"/>
        <v>35.535463538230253</v>
      </c>
      <c r="AC82" s="11">
        <f t="shared" si="77"/>
        <v>43.827071697150643</v>
      </c>
      <c r="AD82" s="11">
        <f t="shared" si="78"/>
        <v>50.375944479483486</v>
      </c>
      <c r="AE82" s="11">
        <f t="shared" si="79"/>
        <v>57.392593889125848</v>
      </c>
      <c r="AF82" s="11">
        <f t="shared" si="80"/>
        <v>63.305770229217572</v>
      </c>
      <c r="AG82" s="77">
        <f t="shared" si="101"/>
        <v>12000</v>
      </c>
      <c r="AH82" s="75">
        <f t="shared" si="102"/>
        <v>2200.9104669909357</v>
      </c>
      <c r="AI82" s="31">
        <f t="shared" si="81"/>
        <v>1547.7162786880697</v>
      </c>
      <c r="AJ82" s="31">
        <f t="shared" si="82"/>
        <v>1254.9050908281647</v>
      </c>
      <c r="AK82" s="31">
        <f t="shared" si="83"/>
        <v>1091.7674290205036</v>
      </c>
      <c r="AL82" s="31">
        <f t="shared" si="84"/>
        <v>958.29116026878023</v>
      </c>
      <c r="AM82" s="31">
        <f t="shared" si="85"/>
        <v>868.78044749642197</v>
      </c>
      <c r="AN82" s="78">
        <f t="shared" si="86"/>
        <v>1256.6370614359173</v>
      </c>
      <c r="AP82" s="31">
        <f t="shared" si="87"/>
        <v>8.7685675975734494</v>
      </c>
      <c r="AQ82" s="31">
        <f t="shared" si="88"/>
        <v>6.1662003134982859</v>
      </c>
      <c r="AR82" s="31">
        <f t="shared" si="89"/>
        <v>4.9996218758094209</v>
      </c>
      <c r="AS82" s="31">
        <f t="shared" si="90"/>
        <v>4.3496710319541974</v>
      </c>
      <c r="AT82" s="31">
        <f t="shared" si="91"/>
        <v>3.8178930687999211</v>
      </c>
      <c r="AU82" s="31">
        <f t="shared" si="92"/>
        <v>3.4612766832526773</v>
      </c>
      <c r="AW82" s="68">
        <f>0.5*'Zx6r Predicted Values'!$M$5*'Zx6r Predicted Values'!$M$6*0.47*('Zx6r Power Map + Gearing'!AA82^2)</f>
        <v>68.501586326729566</v>
      </c>
      <c r="AX82" s="68">
        <f>0.5*'Zx6r Predicted Values'!$M$5*'Zx6r Predicted Values'!$M$6*0.47*('Zx6r Power Map + Gearing'!AB82^2)</f>
        <v>138.5232522874573</v>
      </c>
      <c r="AY82" s="68">
        <f>0.5*'Zx6r Predicted Values'!$M$5*'Zx6r Predicted Values'!$M$6*0.47*('Zx6r Power Map + Gearing'!AC82^2)</f>
        <v>210.70925820169887</v>
      </c>
      <c r="AZ82" s="68">
        <f>0.5*'Zx6r Predicted Values'!$M$5*'Zx6r Predicted Values'!$M$6*0.47*('Zx6r Power Map + Gearing'!AD82^2)</f>
        <v>278.38453983577591</v>
      </c>
      <c r="BA82" s="68">
        <f>0.5*'Zx6r Predicted Values'!$M$5*'Zx6r Predicted Values'!$M$6*0.47*('Zx6r Power Map + Gearing'!AE82^2)</f>
        <v>361.33532089577051</v>
      </c>
      <c r="BB82" s="68">
        <f>0.5*'Zx6r Predicted Values'!$M$5*'Zx6r Predicted Values'!$M$6*0.47*('Zx6r Power Map + Gearing'!AF82)^2</f>
        <v>439.62795847021096</v>
      </c>
      <c r="BC82">
        <f t="shared" si="103"/>
        <v>12000</v>
      </c>
      <c r="BD82" s="68">
        <f t="shared" si="93"/>
        <v>2917.984392999404</v>
      </c>
      <c r="BE82" s="68">
        <f>N82-AX82-'Zx6r Predicted Values'!$G$9</f>
        <v>1912.3763898994869</v>
      </c>
      <c r="BF82" s="68">
        <f>O82-AY82-'Zx6r Predicted Values'!$G$9</f>
        <v>1442.8654949228505</v>
      </c>
      <c r="BG82" s="68">
        <f>P82-AZ82-'Zx6r Predicted Values'!$G$9</f>
        <v>1153.8234893825822</v>
      </c>
      <c r="BH82" s="68">
        <f>Q82-BA82-'Zx6r Predicted Values'!$G$9</f>
        <v>889.75447967206696</v>
      </c>
      <c r="BI82" s="68">
        <f>R82-BB82-'Zx6r Predicted Values'!$G$9</f>
        <v>690.00188600063132</v>
      </c>
      <c r="BK82" s="68">
        <f t="shared" si="94"/>
        <v>11.625435828682884</v>
      </c>
      <c r="BL82" s="68">
        <f t="shared" si="95"/>
        <v>7.6190294418306248</v>
      </c>
      <c r="BM82" s="68">
        <f t="shared" si="96"/>
        <v>5.7484681072623527</v>
      </c>
      <c r="BN82" s="68">
        <f t="shared" si="97"/>
        <v>4.5969063322015229</v>
      </c>
      <c r="BO82" s="68">
        <f t="shared" si="98"/>
        <v>3.5448385644305458</v>
      </c>
      <c r="BP82" s="68">
        <f t="shared" si="99"/>
        <v>2.7490114980104834</v>
      </c>
    </row>
    <row r="83" spans="1:68" ht="18.75" x14ac:dyDescent="0.3">
      <c r="A83" s="10">
        <f t="shared" si="100"/>
        <v>12500</v>
      </c>
      <c r="B83" s="10">
        <v>104</v>
      </c>
      <c r="C83" s="11">
        <f t="shared" si="52"/>
        <v>43.696640000000002</v>
      </c>
      <c r="D83" s="11">
        <f t="shared" si="73"/>
        <v>77.552800000000005</v>
      </c>
      <c r="F83" s="11">
        <f t="shared" si="53"/>
        <v>93.634291918925129</v>
      </c>
      <c r="G83" s="11">
        <f t="shared" si="54"/>
        <v>133.15146709468769</v>
      </c>
      <c r="H83" s="11">
        <f t="shared" si="55"/>
        <v>164.22014275011477</v>
      </c>
      <c r="I83" s="11">
        <f t="shared" si="56"/>
        <v>188.7587847702469</v>
      </c>
      <c r="J83" s="11">
        <f t="shared" si="57"/>
        <v>215.05018693467412</v>
      </c>
      <c r="K83" s="11">
        <f t="shared" si="58"/>
        <v>237.20687286127696</v>
      </c>
      <c r="M83" s="31">
        <f t="shared" si="74"/>
        <v>2981.7076017592099</v>
      </c>
      <c r="N83" s="31">
        <f t="shared" si="59"/>
        <v>2096.7856088394446</v>
      </c>
      <c r="O83" s="31">
        <f t="shared" si="60"/>
        <v>1700.0964395995502</v>
      </c>
      <c r="P83" s="31">
        <f t="shared" si="61"/>
        <v>1479.0839024516083</v>
      </c>
      <c r="Q83" s="31">
        <f t="shared" si="62"/>
        <v>1298.2554629669291</v>
      </c>
      <c r="R83" s="31">
        <f t="shared" si="63"/>
        <v>1176.9898427996882</v>
      </c>
      <c r="T83" s="34">
        <f t="shared" si="64"/>
        <v>-15.898538509136014</v>
      </c>
      <c r="U83" s="34">
        <f t="shared" si="65"/>
        <v>-7.8620382511119109</v>
      </c>
      <c r="V83" s="34">
        <f t="shared" si="66"/>
        <v>-5.1686153586565702</v>
      </c>
      <c r="W83" s="34">
        <f t="shared" si="67"/>
        <v>-3.9121249649671275</v>
      </c>
      <c r="X83" s="34">
        <f t="shared" si="68"/>
        <v>-3.0140289231967401</v>
      </c>
      <c r="Y83" s="34">
        <f t="shared" si="69"/>
        <v>-2.4772653494152403</v>
      </c>
      <c r="AA83" s="11">
        <f t="shared" si="75"/>
        <v>26.030333153461189</v>
      </c>
      <c r="AB83" s="11">
        <f t="shared" si="76"/>
        <v>37.016107852323181</v>
      </c>
      <c r="AC83" s="11">
        <f t="shared" si="77"/>
        <v>45.653199684531913</v>
      </c>
      <c r="AD83" s="11">
        <f t="shared" si="78"/>
        <v>52.474942166128642</v>
      </c>
      <c r="AE83" s="11">
        <f t="shared" si="79"/>
        <v>59.783951967839407</v>
      </c>
      <c r="AF83" s="11">
        <f t="shared" si="80"/>
        <v>65.943510655435006</v>
      </c>
      <c r="AG83" s="77">
        <f t="shared" si="101"/>
        <v>12500</v>
      </c>
      <c r="AH83" s="75">
        <f t="shared" si="102"/>
        <v>2197.389010243749</v>
      </c>
      <c r="AI83" s="31">
        <f t="shared" si="81"/>
        <v>1545.2399326421689</v>
      </c>
      <c r="AJ83" s="31">
        <f t="shared" si="82"/>
        <v>1252.8972426828398</v>
      </c>
      <c r="AK83" s="31">
        <f t="shared" si="83"/>
        <v>1090.0206011340706</v>
      </c>
      <c r="AL83" s="31">
        <f t="shared" si="84"/>
        <v>956.75789441235042</v>
      </c>
      <c r="AM83" s="31">
        <f t="shared" si="85"/>
        <v>867.39039878042729</v>
      </c>
      <c r="AN83" s="78">
        <f t="shared" si="86"/>
        <v>1308.9969389957471</v>
      </c>
      <c r="AP83" s="31">
        <f t="shared" si="87"/>
        <v>8.7545378894173265</v>
      </c>
      <c r="AQ83" s="31">
        <f t="shared" si="88"/>
        <v>6.1563343929966887</v>
      </c>
      <c r="AR83" s="31">
        <f t="shared" si="89"/>
        <v>4.9916224808081262</v>
      </c>
      <c r="AS83" s="31">
        <f t="shared" si="90"/>
        <v>4.34271155830307</v>
      </c>
      <c r="AT83" s="31">
        <f t="shared" si="91"/>
        <v>3.8117844398898422</v>
      </c>
      <c r="AU83" s="31">
        <f t="shared" si="92"/>
        <v>3.4557386405594714</v>
      </c>
      <c r="AW83" s="68">
        <f>0.5*'Zx6r Predicted Values'!$M$5*'Zx6r Predicted Values'!$M$6*0.47*('Zx6r Power Map + Gearing'!AA83^2)</f>
        <v>74.328978219107668</v>
      </c>
      <c r="AX83" s="68">
        <f>0.5*'Zx6r Predicted Values'!$M$5*'Zx6r Predicted Values'!$M$6*0.47*('Zx6r Power Map + Gearing'!AB83^2)</f>
        <v>150.30734840218889</v>
      </c>
      <c r="AY83" s="68">
        <f>0.5*'Zx6r Predicted Values'!$M$5*'Zx6r Predicted Values'!$M$6*0.47*('Zx6r Power Map + Gearing'!AC83^2)</f>
        <v>228.63417773621833</v>
      </c>
      <c r="AZ83" s="68">
        <f>0.5*'Zx6r Predicted Values'!$M$5*'Zx6r Predicted Values'!$M$6*0.47*('Zx6r Power Map + Gearing'!AD83^2)</f>
        <v>302.06655798152775</v>
      </c>
      <c r="BA83" s="68">
        <f>0.5*'Zx6r Predicted Values'!$M$5*'Zx6r Predicted Values'!$M$6*0.47*('Zx6r Power Map + Gearing'!AE83^2)</f>
        <v>392.0739159025286</v>
      </c>
      <c r="BB83" s="68">
        <f>0.5*'Zx6r Predicted Values'!$M$5*'Zx6r Predicted Values'!$M$6*0.47*('Zx6r Power Map + Gearing'!AF83)^2</f>
        <v>477.02686465951751</v>
      </c>
      <c r="BC83">
        <f t="shared" si="103"/>
        <v>12500</v>
      </c>
      <c r="BD83" s="68">
        <f t="shared" si="93"/>
        <v>2907.3786235401021</v>
      </c>
      <c r="BE83" s="68">
        <f>N83-AX83-'Zx6r Predicted Values'!$G$9</f>
        <v>1897.2320604372558</v>
      </c>
      <c r="BF83" s="68">
        <f>O83-AY83-'Zx6r Predicted Values'!$G$9</f>
        <v>1422.2160618633318</v>
      </c>
      <c r="BG83" s="68">
        <f>P83-AZ83-'Zx6r Predicted Values'!$G$9</f>
        <v>1127.7711444700806</v>
      </c>
      <c r="BH83" s="68">
        <f>Q83-BA83-'Zx6r Predicted Values'!$G$9</f>
        <v>856.9353470644005</v>
      </c>
      <c r="BI83" s="68">
        <f>R83-BB83-'Zx6r Predicted Values'!$G$9</f>
        <v>650.71677814017062</v>
      </c>
      <c r="BK83" s="68">
        <f t="shared" si="94"/>
        <v>11.583181767092041</v>
      </c>
      <c r="BL83" s="68">
        <f t="shared" si="95"/>
        <v>7.5586934678775126</v>
      </c>
      <c r="BM83" s="68">
        <f t="shared" si="96"/>
        <v>5.6661994496547079</v>
      </c>
      <c r="BN83" s="68">
        <f t="shared" si="97"/>
        <v>4.4931121293628706</v>
      </c>
      <c r="BO83" s="68">
        <f t="shared" si="98"/>
        <v>3.4140850480653406</v>
      </c>
      <c r="BP83" s="68">
        <f t="shared" si="99"/>
        <v>2.5924971240644248</v>
      </c>
    </row>
    <row r="84" spans="1:68" ht="18.75" x14ac:dyDescent="0.3">
      <c r="A84" s="10">
        <f>A83+500</f>
        <v>13000</v>
      </c>
      <c r="B84" s="10">
        <v>106</v>
      </c>
      <c r="C84" s="11">
        <f t="shared" si="52"/>
        <v>42.823999999999998</v>
      </c>
      <c r="D84" s="11">
        <f t="shared" si="73"/>
        <v>79.044200000000004</v>
      </c>
      <c r="F84" s="11">
        <f t="shared" si="53"/>
        <v>97.379663595682104</v>
      </c>
      <c r="G84" s="11">
        <f t="shared" si="54"/>
        <v>138.47752577847515</v>
      </c>
      <c r="H84" s="11">
        <f t="shared" si="55"/>
        <v>170.7889484601194</v>
      </c>
      <c r="I84" s="11">
        <f t="shared" si="56"/>
        <v>196.30913616105676</v>
      </c>
      <c r="J84" s="11">
        <f t="shared" si="57"/>
        <v>223.65219441206111</v>
      </c>
      <c r="K84" s="11">
        <f t="shared" si="58"/>
        <v>246.69514777572803</v>
      </c>
      <c r="M84" s="31">
        <f t="shared" si="74"/>
        <v>2922.1616659252618</v>
      </c>
      <c r="N84" s="31">
        <f t="shared" si="59"/>
        <v>2054.9119317398408</v>
      </c>
      <c r="O84" s="31">
        <f t="shared" si="60"/>
        <v>1666.1448095187893</v>
      </c>
      <c r="P84" s="31">
        <f t="shared" si="61"/>
        <v>1449.5459842813468</v>
      </c>
      <c r="Q84" s="31">
        <f t="shared" si="62"/>
        <v>1272.3287636325301</v>
      </c>
      <c r="R84" s="31">
        <f t="shared" si="63"/>
        <v>1153.4848681283927</v>
      </c>
      <c r="T84" s="34">
        <f t="shared" si="64"/>
        <v>-14.720868989940717</v>
      </c>
      <c r="U84" s="34">
        <f t="shared" si="65"/>
        <v>-7.2796650473259179</v>
      </c>
      <c r="V84" s="34">
        <f t="shared" si="66"/>
        <v>-4.7857549617189452</v>
      </c>
      <c r="W84" s="34">
        <f t="shared" si="67"/>
        <v>-3.6223379305250658</v>
      </c>
      <c r="X84" s="34">
        <f t="shared" si="68"/>
        <v>-2.7907675214784056</v>
      </c>
      <c r="Y84" s="34">
        <f t="shared" si="69"/>
        <v>-2.2937642124215021</v>
      </c>
      <c r="AA84" s="11">
        <f t="shared" si="75"/>
        <v>27.071546479599625</v>
      </c>
      <c r="AB84" s="11">
        <f t="shared" si="76"/>
        <v>38.496752166416094</v>
      </c>
      <c r="AC84" s="11">
        <f t="shared" si="77"/>
        <v>47.479327671913197</v>
      </c>
      <c r="AD84" s="11">
        <f t="shared" si="78"/>
        <v>54.573939852773783</v>
      </c>
      <c r="AE84" s="11">
        <f t="shared" si="79"/>
        <v>62.175310046552994</v>
      </c>
      <c r="AF84" s="11">
        <f t="shared" si="80"/>
        <v>68.581251081652397</v>
      </c>
      <c r="AG84" s="77">
        <f t="shared" si="101"/>
        <v>13000</v>
      </c>
      <c r="AH84" s="75">
        <f t="shared" si="102"/>
        <v>2153.5062415480529</v>
      </c>
      <c r="AI84" s="31">
        <f t="shared" si="81"/>
        <v>1514.3808511470961</v>
      </c>
      <c r="AJ84" s="31">
        <f t="shared" si="82"/>
        <v>1227.8763657949426</v>
      </c>
      <c r="AK84" s="31">
        <f t="shared" si="83"/>
        <v>1068.2524382416</v>
      </c>
      <c r="AL84" s="31">
        <f t="shared" si="84"/>
        <v>937.65104297068342</v>
      </c>
      <c r="AM84" s="31">
        <f t="shared" si="85"/>
        <v>850.06825324265242</v>
      </c>
      <c r="AN84" s="78">
        <f t="shared" si="86"/>
        <v>1361.3568165555769</v>
      </c>
      <c r="AP84" s="31">
        <f t="shared" si="87"/>
        <v>8.5797061416257083</v>
      </c>
      <c r="AQ84" s="31">
        <f t="shared" si="88"/>
        <v>6.0333898452075543</v>
      </c>
      <c r="AR84" s="31">
        <f t="shared" si="89"/>
        <v>4.8919377123304484</v>
      </c>
      <c r="AS84" s="31">
        <f t="shared" si="90"/>
        <v>4.2559858097274903</v>
      </c>
      <c r="AT84" s="31">
        <f t="shared" si="91"/>
        <v>3.7356615257796153</v>
      </c>
      <c r="AU84" s="31">
        <f t="shared" si="92"/>
        <v>3.3867261085364637</v>
      </c>
      <c r="AW84" s="68">
        <f>0.5*'Zx6r Predicted Values'!$M$5*'Zx6r Predicted Values'!$M$6*0.47*('Zx6r Power Map + Gearing'!AA84^2)</f>
        <v>80.394222841786785</v>
      </c>
      <c r="AX84" s="68">
        <f>0.5*'Zx6r Predicted Values'!$M$5*'Zx6r Predicted Values'!$M$6*0.47*('Zx6r Power Map + Gearing'!AB84^2)</f>
        <v>162.57242803180736</v>
      </c>
      <c r="AY84" s="68">
        <f>0.5*'Zx6r Predicted Values'!$M$5*'Zx6r Predicted Values'!$M$6*0.47*('Zx6r Power Map + Gearing'!AC84^2)</f>
        <v>247.29072663949381</v>
      </c>
      <c r="AZ84" s="68">
        <f>0.5*'Zx6r Predicted Values'!$M$5*'Zx6r Predicted Values'!$M$6*0.47*('Zx6r Power Map + Gearing'!AD84^2)</f>
        <v>326.71518911282044</v>
      </c>
      <c r="BA84" s="68">
        <f>0.5*'Zx6r Predicted Values'!$M$5*'Zx6r Predicted Values'!$M$6*0.47*('Zx6r Power Map + Gearing'!AE84^2)</f>
        <v>424.06714744017506</v>
      </c>
      <c r="BB84" s="68">
        <f>0.5*'Zx6r Predicted Values'!$M$5*'Zx6r Predicted Values'!$M$6*0.47*('Zx6r Power Map + Gearing'!AF84)^2</f>
        <v>515.95225681573413</v>
      </c>
      <c r="BC84">
        <f t="shared" si="103"/>
        <v>13000</v>
      </c>
      <c r="BD84" s="68">
        <f t="shared" si="93"/>
        <v>2841.767443083475</v>
      </c>
      <c r="BE84" s="68">
        <f>N84-AX84-'Zx6r Predicted Values'!$G$9</f>
        <v>1843.0933037080335</v>
      </c>
      <c r="BF84" s="68">
        <f>O84-AY84-'Zx6r Predicted Values'!$G$9</f>
        <v>1369.6078828792954</v>
      </c>
      <c r="BG84" s="68">
        <f>P84-AZ84-'Zx6r Predicted Values'!$G$9</f>
        <v>1073.5845951685264</v>
      </c>
      <c r="BH84" s="68">
        <f>Q84-BA84-'Zx6r Predicted Values'!$G$9</f>
        <v>799.01541619235502</v>
      </c>
      <c r="BI84" s="68">
        <f>R84-BB84-'Zx6r Predicted Values'!$G$9</f>
        <v>588.28641131265852</v>
      </c>
      <c r="BK84" s="68">
        <f t="shared" si="94"/>
        <v>11.321782641766832</v>
      </c>
      <c r="BL84" s="68">
        <f t="shared" si="95"/>
        <v>7.3430012099921651</v>
      </c>
      <c r="BM84" s="68">
        <f t="shared" si="96"/>
        <v>5.4566051110728901</v>
      </c>
      <c r="BN84" s="68">
        <f t="shared" si="97"/>
        <v>4.2772294628228149</v>
      </c>
      <c r="BO84" s="68">
        <f t="shared" si="98"/>
        <v>3.1833283513639641</v>
      </c>
      <c r="BP84" s="68">
        <f t="shared" si="99"/>
        <v>2.3437705629986394</v>
      </c>
    </row>
    <row r="85" spans="1:68" ht="18.75" x14ac:dyDescent="0.3">
      <c r="A85" s="10">
        <f t="shared" si="100"/>
        <v>13500</v>
      </c>
      <c r="B85" s="10">
        <v>108</v>
      </c>
      <c r="C85" s="11">
        <f t="shared" si="52"/>
        <v>42.015999999999998</v>
      </c>
      <c r="D85" s="11">
        <f t="shared" si="73"/>
        <v>80.535600000000002</v>
      </c>
      <c r="F85" s="11">
        <f t="shared" si="53"/>
        <v>101.12503527243911</v>
      </c>
      <c r="G85" s="11">
        <f t="shared" si="54"/>
        <v>143.80358446226271</v>
      </c>
      <c r="H85" s="11">
        <f t="shared" si="55"/>
        <v>177.35775417012397</v>
      </c>
      <c r="I85" s="11">
        <f t="shared" si="56"/>
        <v>203.85948755186661</v>
      </c>
      <c r="J85" s="11">
        <f t="shared" si="57"/>
        <v>232.25420188944801</v>
      </c>
      <c r="K85" s="11">
        <f t="shared" si="58"/>
        <v>256.1834226901791</v>
      </c>
      <c r="M85" s="31">
        <f t="shared" si="74"/>
        <v>2867.0265401530874</v>
      </c>
      <c r="N85" s="31">
        <f t="shared" si="59"/>
        <v>2016.1400084994659</v>
      </c>
      <c r="O85" s="31">
        <f t="shared" si="60"/>
        <v>1634.7081149995672</v>
      </c>
      <c r="P85" s="31">
        <f t="shared" si="61"/>
        <v>1422.1960600496236</v>
      </c>
      <c r="Q85" s="31">
        <f t="shared" si="62"/>
        <v>1248.3225605451244</v>
      </c>
      <c r="R85" s="31">
        <f t="shared" si="63"/>
        <v>1131.7210026920081</v>
      </c>
      <c r="T85" s="34">
        <f t="shared" si="64"/>
        <v>-34.173445869505514</v>
      </c>
      <c r="U85" s="34">
        <f t="shared" si="65"/>
        <v>-16.899222431292191</v>
      </c>
      <c r="V85" s="34">
        <f t="shared" si="66"/>
        <v>-11.109788303990481</v>
      </c>
      <c r="W85" s="34">
        <f t="shared" si="67"/>
        <v>-8.4089987672903703</v>
      </c>
      <c r="X85" s="34">
        <f t="shared" si="68"/>
        <v>-6.478567460574931</v>
      </c>
      <c r="Y85" s="34">
        <f t="shared" si="69"/>
        <v>-5.3248097788356965</v>
      </c>
      <c r="AA85" s="11">
        <f t="shared" si="75"/>
        <v>28.112759805738072</v>
      </c>
      <c r="AB85" s="11">
        <f t="shared" si="76"/>
        <v>39.977396480509036</v>
      </c>
      <c r="AC85" s="11">
        <f t="shared" si="77"/>
        <v>49.305455659294466</v>
      </c>
      <c r="AD85" s="11">
        <f t="shared" si="78"/>
        <v>56.672937539418925</v>
      </c>
      <c r="AE85" s="11">
        <f t="shared" si="79"/>
        <v>64.56666812526656</v>
      </c>
      <c r="AF85" s="11">
        <f t="shared" si="80"/>
        <v>71.218991507869802</v>
      </c>
      <c r="AG85" s="77">
        <f t="shared" si="101"/>
        <v>13500</v>
      </c>
      <c r="AH85" s="75">
        <f t="shared" si="102"/>
        <v>2112.8740483112979</v>
      </c>
      <c r="AI85" s="31">
        <f t="shared" si="81"/>
        <v>1485.8076275405469</v>
      </c>
      <c r="AJ85" s="31">
        <f t="shared" si="82"/>
        <v>1204.7088871950382</v>
      </c>
      <c r="AK85" s="31">
        <f t="shared" si="83"/>
        <v>1048.0967318596834</v>
      </c>
      <c r="AL85" s="31">
        <f t="shared" si="84"/>
        <v>919.95951385802914</v>
      </c>
      <c r="AM85" s="31">
        <f t="shared" si="85"/>
        <v>834.02922959656462</v>
      </c>
      <c r="AN85" s="78">
        <f t="shared" si="86"/>
        <v>1413.7166941154069</v>
      </c>
      <c r="AP85" s="31">
        <f t="shared" si="87"/>
        <v>8.4178248936705096</v>
      </c>
      <c r="AQ85" s="31">
        <f t="shared" si="88"/>
        <v>5.9195523009583546</v>
      </c>
      <c r="AR85" s="31">
        <f t="shared" si="89"/>
        <v>4.7996370007770448</v>
      </c>
      <c r="AS85" s="31">
        <f t="shared" si="90"/>
        <v>4.1756841906760291</v>
      </c>
      <c r="AT85" s="31">
        <f t="shared" si="91"/>
        <v>3.6651773460479249</v>
      </c>
      <c r="AU85" s="31">
        <f t="shared" si="92"/>
        <v>3.3228256159225684</v>
      </c>
      <c r="AW85" s="68">
        <f>0.5*'Zx6r Predicted Values'!$M$5*'Zx6r Predicted Values'!$M$6*0.47*('Zx6r Power Map + Gearing'!AA85^2)</f>
        <v>86.697320194767101</v>
      </c>
      <c r="AX85" s="68">
        <f>0.5*'Zx6r Predicted Values'!$M$5*'Zx6r Predicted Values'!$M$6*0.47*('Zx6r Power Map + Gearing'!AB85^2)</f>
        <v>175.31849117631313</v>
      </c>
      <c r="AY85" s="68">
        <f>0.5*'Zx6r Predicted Values'!$M$5*'Zx6r Predicted Values'!$M$6*0.47*('Zx6r Power Map + Gearing'!AC85^2)</f>
        <v>266.67890491152508</v>
      </c>
      <c r="AZ85" s="68">
        <f>0.5*'Zx6r Predicted Values'!$M$5*'Zx6r Predicted Values'!$M$6*0.47*('Zx6r Power Map + Gearing'!AD85^2)</f>
        <v>352.33043322965392</v>
      </c>
      <c r="BA85" s="68">
        <f>0.5*'Zx6r Predicted Values'!$M$5*'Zx6r Predicted Values'!$M$6*0.47*('Zx6r Power Map + Gearing'!AE85^2)</f>
        <v>457.31501550870939</v>
      </c>
      <c r="BB85" s="68">
        <f>0.5*'Zx6r Predicted Values'!$M$5*'Zx6r Predicted Values'!$M$6*0.47*('Zx6r Power Map + Gearing'!AF85)^2</f>
        <v>556.40413493886126</v>
      </c>
      <c r="BC85">
        <f t="shared" si="103"/>
        <v>13500</v>
      </c>
      <c r="BD85" s="68">
        <f t="shared" si="93"/>
        <v>2780.3292199583202</v>
      </c>
      <c r="BE85" s="68">
        <f>N85-AX85-'Zx6r Predicted Values'!$G$9</f>
        <v>1791.5753173231528</v>
      </c>
      <c r="BF85" s="68">
        <f>O85-AY85-'Zx6r Predicted Values'!$G$9</f>
        <v>1318.7830100880421</v>
      </c>
      <c r="BG85" s="68">
        <f>P85-AZ85-'Zx6r Predicted Values'!$G$9</f>
        <v>1020.6194268199697</v>
      </c>
      <c r="BH85" s="68">
        <f>Q85-BA85-'Zx6r Predicted Values'!$G$9</f>
        <v>741.76134503641492</v>
      </c>
      <c r="BI85" s="68">
        <f>R85-BB85-'Zx6r Predicted Values'!$G$9</f>
        <v>526.07066775314684</v>
      </c>
      <c r="BK85" s="68">
        <f t="shared" si="94"/>
        <v>11.07700884445546</v>
      </c>
      <c r="BL85" s="68">
        <f t="shared" si="95"/>
        <v>7.1377502682197322</v>
      </c>
      <c r="BM85" s="68">
        <f t="shared" si="96"/>
        <v>5.2541155780400084</v>
      </c>
      <c r="BN85" s="68">
        <f t="shared" si="97"/>
        <v>4.0662128558564534</v>
      </c>
      <c r="BO85" s="68">
        <f t="shared" si="98"/>
        <v>2.9552244822167926</v>
      </c>
      <c r="BP85" s="68">
        <f t="shared" si="99"/>
        <v>2.0958990747137323</v>
      </c>
    </row>
    <row r="86" spans="1:68" ht="18.75" x14ac:dyDescent="0.3">
      <c r="A86" s="10">
        <f t="shared" si="100"/>
        <v>14000</v>
      </c>
      <c r="B86" s="10">
        <v>107</v>
      </c>
      <c r="C86" s="11">
        <f t="shared" si="52"/>
        <v>40.140285714285717</v>
      </c>
      <c r="D86" s="11">
        <f t="shared" si="73"/>
        <v>79.789900000000003</v>
      </c>
      <c r="F86" s="11">
        <f t="shared" si="53"/>
        <v>104.87040694919608</v>
      </c>
      <c r="G86" s="11">
        <f t="shared" si="54"/>
        <v>149.1296431460502</v>
      </c>
      <c r="H86" s="11">
        <f t="shared" si="55"/>
        <v>183.92655988012856</v>
      </c>
      <c r="I86" s="11">
        <f t="shared" si="56"/>
        <v>211.40983894267652</v>
      </c>
      <c r="J86" s="11">
        <f t="shared" si="57"/>
        <v>240.856209366835</v>
      </c>
      <c r="K86" s="11">
        <f t="shared" si="58"/>
        <v>265.67169760463014</v>
      </c>
      <c r="M86" s="31">
        <f t="shared" si="74"/>
        <v>2739.0342838962538</v>
      </c>
      <c r="N86" s="31">
        <f t="shared" si="59"/>
        <v>1926.1337581200257</v>
      </c>
      <c r="O86" s="31">
        <f t="shared" si="60"/>
        <v>1561.7300741513723</v>
      </c>
      <c r="P86" s="31">
        <f t="shared" si="61"/>
        <v>1358.705164511694</v>
      </c>
      <c r="Q86" s="31">
        <f t="shared" si="62"/>
        <v>1192.5938748065028</v>
      </c>
      <c r="R86" s="31">
        <f t="shared" si="63"/>
        <v>1081.1977436432578</v>
      </c>
      <c r="T86" s="34">
        <f t="shared" si="64"/>
        <v>-71.4107179204142</v>
      </c>
      <c r="U86" s="34">
        <f t="shared" si="65"/>
        <v>-35.313547563320967</v>
      </c>
      <c r="V86" s="34">
        <f t="shared" si="66"/>
        <v>-23.215626593855944</v>
      </c>
      <c r="W86" s="34">
        <f t="shared" si="67"/>
        <v>-17.571907768889719</v>
      </c>
      <c r="X86" s="34">
        <f t="shared" si="68"/>
        <v>-13.537972003822093</v>
      </c>
      <c r="Y86" s="34">
        <f t="shared" si="69"/>
        <v>-11.12701629646349</v>
      </c>
      <c r="AA86" s="11">
        <f t="shared" si="75"/>
        <v>29.153973131876512</v>
      </c>
      <c r="AB86" s="11">
        <f t="shared" si="76"/>
        <v>41.458040794601956</v>
      </c>
      <c r="AC86" s="11">
        <f t="shared" si="77"/>
        <v>51.131583646675743</v>
      </c>
      <c r="AD86" s="11">
        <f t="shared" si="78"/>
        <v>58.771935226064073</v>
      </c>
      <c r="AE86" s="11">
        <f t="shared" si="79"/>
        <v>66.95802620398014</v>
      </c>
      <c r="AF86" s="11">
        <f t="shared" si="80"/>
        <v>73.856731934087179</v>
      </c>
      <c r="AG86" s="77">
        <f t="shared" si="101"/>
        <v>14000</v>
      </c>
      <c r="AH86" s="75">
        <f t="shared" si="102"/>
        <v>2018.5493140116866</v>
      </c>
      <c r="AI86" s="31">
        <f t="shared" si="81"/>
        <v>1419.476929882487</v>
      </c>
      <c r="AJ86" s="31">
        <f t="shared" si="82"/>
        <v>1150.9272404452597</v>
      </c>
      <c r="AK86" s="31">
        <f t="shared" si="83"/>
        <v>1001.3066991873759</v>
      </c>
      <c r="AL86" s="31">
        <f t="shared" si="84"/>
        <v>878.88989270365289</v>
      </c>
      <c r="AM86" s="31">
        <f t="shared" si="85"/>
        <v>796.79578184671834</v>
      </c>
      <c r="AN86" s="78">
        <f t="shared" si="86"/>
        <v>1466.0765716752367</v>
      </c>
      <c r="AP86" s="31">
        <f t="shared" si="87"/>
        <v>8.0420291394887915</v>
      </c>
      <c r="AQ86" s="31">
        <f t="shared" si="88"/>
        <v>5.6552865732369995</v>
      </c>
      <c r="AR86" s="31">
        <f t="shared" si="89"/>
        <v>4.5853674918137841</v>
      </c>
      <c r="AS86" s="31">
        <f t="shared" si="90"/>
        <v>3.9892697178779915</v>
      </c>
      <c r="AT86" s="31">
        <f t="shared" si="91"/>
        <v>3.5015533573850712</v>
      </c>
      <c r="AU86" s="31">
        <f t="shared" si="92"/>
        <v>3.1744851866403123</v>
      </c>
      <c r="AW86" s="68">
        <f>0.5*'Zx6r Predicted Values'!$M$5*'Zx6r Predicted Values'!$M$6*0.47*('Zx6r Power Map + Gearing'!AA86^2)</f>
        <v>93.238270278048532</v>
      </c>
      <c r="AX86" s="68">
        <f>0.5*'Zx6r Predicted Values'!$M$5*'Zx6r Predicted Values'!$M$6*0.47*('Zx6r Power Map + Gearing'!AB86^2)</f>
        <v>188.54553783570569</v>
      </c>
      <c r="AY86" s="68">
        <f>0.5*'Zx6r Predicted Values'!$M$5*'Zx6r Predicted Values'!$M$6*0.47*('Zx6r Power Map + Gearing'!AC86^2)</f>
        <v>286.79871255231228</v>
      </c>
      <c r="AZ86" s="68">
        <f>0.5*'Zx6r Predicted Values'!$M$5*'Zx6r Predicted Values'!$M$6*0.47*('Zx6r Power Map + Gearing'!AD86^2)</f>
        <v>378.91229033202842</v>
      </c>
      <c r="BA86" s="68">
        <f>0.5*'Zx6r Predicted Values'!$M$5*'Zx6r Predicted Values'!$M$6*0.47*('Zx6r Power Map + Gearing'!AE86^2)</f>
        <v>491.81752010813187</v>
      </c>
      <c r="BB86" s="68">
        <f>0.5*'Zx6r Predicted Values'!$M$5*'Zx6r Predicted Values'!$M$6*0.47*('Zx6r Power Map + Gearing'!AF86)^2</f>
        <v>598.38249902889834</v>
      </c>
      <c r="BC86">
        <f t="shared" si="103"/>
        <v>14000</v>
      </c>
      <c r="BD86" s="68">
        <f t="shared" si="93"/>
        <v>2645.7960136182051</v>
      </c>
      <c r="BE86" s="68">
        <f>N86-AX86-'Zx6r Predicted Values'!$G$9</f>
        <v>1688.3420202843199</v>
      </c>
      <c r="BF86" s="68">
        <f>O86-AY86-'Zx6r Predicted Values'!$G$9</f>
        <v>1225.6851615990599</v>
      </c>
      <c r="BG86" s="68">
        <f>P86-AZ86-'Zx6r Predicted Values'!$G$9</f>
        <v>930.5466741796655</v>
      </c>
      <c r="BH86" s="68">
        <f>Q86-BA86-'Zx6r Predicted Values'!$G$9</f>
        <v>651.53015469837078</v>
      </c>
      <c r="BI86" s="68">
        <f>R86-BB86-'Zx6r Predicted Values'!$G$9</f>
        <v>433.56904461435948</v>
      </c>
      <c r="BK86" s="68">
        <f t="shared" si="94"/>
        <v>10.541019974574523</v>
      </c>
      <c r="BL86" s="68">
        <f t="shared" si="95"/>
        <v>6.726462232208446</v>
      </c>
      <c r="BM86" s="68">
        <f t="shared" si="96"/>
        <v>4.8832078151356972</v>
      </c>
      <c r="BN86" s="68">
        <f t="shared" si="97"/>
        <v>3.7073572676480699</v>
      </c>
      <c r="BO86" s="68">
        <f t="shared" si="98"/>
        <v>2.5957376681209992</v>
      </c>
      <c r="BP86" s="68">
        <f t="shared" si="99"/>
        <v>1.7273667116109939</v>
      </c>
    </row>
    <row r="87" spans="1:68" ht="18.75" x14ac:dyDescent="0.3">
      <c r="A87" s="10">
        <f t="shared" si="100"/>
        <v>14500</v>
      </c>
      <c r="B87" s="10">
        <v>100</v>
      </c>
      <c r="C87" s="11">
        <f t="shared" si="52"/>
        <v>36.220689655172414</v>
      </c>
      <c r="D87" s="11">
        <f t="shared" si="73"/>
        <v>74.570000000000007</v>
      </c>
      <c r="F87" s="11">
        <f t="shared" si="53"/>
        <v>108.61577862595313</v>
      </c>
      <c r="G87" s="11">
        <f t="shared" si="54"/>
        <v>154.45570182983769</v>
      </c>
      <c r="H87" s="11">
        <f t="shared" si="55"/>
        <v>190.49536559013316</v>
      </c>
      <c r="I87" s="11">
        <f t="shared" si="56"/>
        <v>218.96019033348631</v>
      </c>
      <c r="J87" s="11">
        <f t="shared" si="57"/>
        <v>249.45821684422199</v>
      </c>
      <c r="K87" s="12">
        <f t="shared" si="58"/>
        <v>275.15997251908124</v>
      </c>
      <c r="M87" s="31">
        <f t="shared" si="74"/>
        <v>2471.5746035802476</v>
      </c>
      <c r="N87" s="31">
        <f t="shared" si="59"/>
        <v>1738.0517314650574</v>
      </c>
      <c r="O87" s="31">
        <f t="shared" si="60"/>
        <v>1409.2311336203168</v>
      </c>
      <c r="P87" s="31">
        <f t="shared" si="61"/>
        <v>1226.031086249676</v>
      </c>
      <c r="Q87" s="31">
        <f t="shared" si="62"/>
        <v>1076.1401384009694</v>
      </c>
      <c r="R87" s="31">
        <f t="shared" si="63"/>
        <v>975.62155404483474</v>
      </c>
      <c r="T87" s="34">
        <f t="shared" si="64"/>
        <v>22.755207713344873</v>
      </c>
      <c r="U87" s="34">
        <f t="shared" si="65"/>
        <v>11.252752154011457</v>
      </c>
      <c r="V87" s="34">
        <f t="shared" si="66"/>
        <v>7.3977187279841568</v>
      </c>
      <c r="W87" s="34">
        <f t="shared" si="67"/>
        <v>5.5993333052112124</v>
      </c>
      <c r="X87" s="34">
        <f t="shared" si="68"/>
        <v>4.3139093673269606</v>
      </c>
      <c r="Y87" s="34">
        <f t="shared" si="69"/>
        <v>3.5456521714006906</v>
      </c>
      <c r="AA87" s="11">
        <f t="shared" si="75"/>
        <v>30.195186458014973</v>
      </c>
      <c r="AB87" s="11">
        <f t="shared" si="76"/>
        <v>42.938685108694884</v>
      </c>
      <c r="AC87" s="11">
        <f t="shared" si="77"/>
        <v>52.957711634057027</v>
      </c>
      <c r="AD87" s="11">
        <f t="shared" si="78"/>
        <v>60.8709329127092</v>
      </c>
      <c r="AE87" s="11">
        <f t="shared" si="79"/>
        <v>69.34938428269372</v>
      </c>
      <c r="AF87" s="11">
        <f t="shared" si="80"/>
        <v>76.494472360304584</v>
      </c>
      <c r="AG87" s="77">
        <f t="shared" si="101"/>
        <v>14500</v>
      </c>
      <c r="AH87" s="75">
        <f t="shared" si="102"/>
        <v>1821.4431450959462</v>
      </c>
      <c r="AI87" s="31">
        <f t="shared" si="81"/>
        <v>1280.868644431506</v>
      </c>
      <c r="AJ87" s="31">
        <f t="shared" si="82"/>
        <v>1038.5421441336537</v>
      </c>
      <c r="AK87" s="31">
        <f t="shared" si="83"/>
        <v>903.53166539627898</v>
      </c>
      <c r="AL87" s="31">
        <f t="shared" si="84"/>
        <v>793.06854642933547</v>
      </c>
      <c r="AM87" s="31">
        <f t="shared" si="85"/>
        <v>718.99071516945253</v>
      </c>
      <c r="AN87" s="78">
        <f t="shared" si="86"/>
        <v>1518.4364492350667</v>
      </c>
      <c r="AP87" s="31">
        <f t="shared" si="87"/>
        <v>7.2567455979918174</v>
      </c>
      <c r="AQ87" s="31">
        <f t="shared" si="88"/>
        <v>5.1030623284123742</v>
      </c>
      <c r="AR87" s="31">
        <f t="shared" si="89"/>
        <v>4.1376181041181423</v>
      </c>
      <c r="AS87" s="31">
        <f t="shared" si="90"/>
        <v>3.5997277505827849</v>
      </c>
      <c r="AT87" s="31">
        <f t="shared" si="91"/>
        <v>3.159635643144763</v>
      </c>
      <c r="AU87" s="31">
        <f t="shared" si="92"/>
        <v>2.8645048413125598</v>
      </c>
      <c r="AW87" s="68">
        <f>0.5*'Zx6r Predicted Values'!$M$5*'Zx6r Predicted Values'!$M$6*0.47*('Zx6r Power Map + Gearing'!AA87^2)</f>
        <v>100.01707309163123</v>
      </c>
      <c r="AX87" s="68">
        <f>0.5*'Zx6r Predicted Values'!$M$5*'Zx6r Predicted Values'!$M$6*0.47*('Zx6r Power Map + Gearing'!AB87^2)</f>
        <v>202.25356800998532</v>
      </c>
      <c r="AY87" s="68">
        <f>0.5*'Zx6r Predicted Values'!$M$5*'Zx6r Predicted Values'!$M$6*0.47*('Zx6r Power Map + Gearing'!AC87^2)</f>
        <v>307.65014956185547</v>
      </c>
      <c r="AZ87" s="68">
        <f>0.5*'Zx6r Predicted Values'!$M$5*'Zx6r Predicted Values'!$M$6*0.47*('Zx6r Power Map + Gearing'!AD87^2)</f>
        <v>406.46076041994348</v>
      </c>
      <c r="BA87" s="68">
        <f>0.5*'Zx6r Predicted Values'!$M$5*'Zx6r Predicted Values'!$M$6*0.47*('Zx6r Power Map + Gearing'!AE87^2)</f>
        <v>527.57466123844256</v>
      </c>
      <c r="BB87" s="68">
        <f>0.5*'Zx6r Predicted Values'!$M$5*'Zx6r Predicted Values'!$M$6*0.47*('Zx6r Power Map + Gearing'!AF87)^2</f>
        <v>641.88734908584649</v>
      </c>
      <c r="BC87">
        <f t="shared" si="103"/>
        <v>14500</v>
      </c>
      <c r="BD87" s="68">
        <f t="shared" si="93"/>
        <v>2371.5575304886165</v>
      </c>
      <c r="BE87" s="68">
        <f>N87-AX87-'Zx6r Predicted Values'!$G$9</f>
        <v>1486.5519634550719</v>
      </c>
      <c r="BF87" s="68">
        <f>O87-AY87-'Zx6r Predicted Values'!$G$9</f>
        <v>1052.3347840584613</v>
      </c>
      <c r="BG87" s="68">
        <f>P87-AZ87-'Zx6r Predicted Values'!$G$9</f>
        <v>770.32412582973257</v>
      </c>
      <c r="BH87" s="68">
        <f>Q87-BA87-'Zx6r Predicted Values'!$G$9</f>
        <v>499.31927716252682</v>
      </c>
      <c r="BI87" s="68">
        <f>R87-BB87-'Zx6r Predicted Values'!$G$9</f>
        <v>284.48800495898826</v>
      </c>
      <c r="BK87" s="68">
        <f t="shared" si="94"/>
        <v>9.4484363764486705</v>
      </c>
      <c r="BL87" s="68">
        <f t="shared" si="95"/>
        <v>5.9225177826895292</v>
      </c>
      <c r="BM87" s="68">
        <f t="shared" si="96"/>
        <v>4.1925688607906828</v>
      </c>
      <c r="BN87" s="68">
        <f t="shared" si="97"/>
        <v>3.0690204216324006</v>
      </c>
      <c r="BO87" s="68">
        <f t="shared" si="98"/>
        <v>1.9893198293327761</v>
      </c>
      <c r="BP87" s="68">
        <f t="shared" si="99"/>
        <v>1.1334183464501524</v>
      </c>
    </row>
    <row r="89" spans="1:68" x14ac:dyDescent="0.25">
      <c r="F89" s="17" t="s">
        <v>168</v>
      </c>
      <c r="G89" s="36">
        <f>K87</f>
        <v>275.15997251908124</v>
      </c>
      <c r="I89" s="138" t="s">
        <v>170</v>
      </c>
      <c r="J89" s="138"/>
      <c r="K89" s="17">
        <v>266.51</v>
      </c>
      <c r="M89" s="17" t="s">
        <v>183</v>
      </c>
      <c r="N89" s="33">
        <f>MAX(M65:R87)</f>
        <v>3062.5056224362515</v>
      </c>
      <c r="AA89" s="62" t="s">
        <v>444</v>
      </c>
      <c r="AB89" s="63">
        <f>MAX(AA65:AF87)</f>
        <v>76.494472360304584</v>
      </c>
      <c r="AH89" s="62" t="s">
        <v>467</v>
      </c>
      <c r="AI89" s="66">
        <f>MAX(AH65:AM87)</f>
        <v>2256.9336425143401</v>
      </c>
      <c r="AP89" s="62" t="s">
        <v>498</v>
      </c>
      <c r="AQ89" s="97">
        <f>MAX(AP65:AU87)</f>
        <v>8.9917675000571329</v>
      </c>
      <c r="AW89" s="72" t="s">
        <v>467</v>
      </c>
      <c r="AX89" s="73">
        <f>MAX(AW65:BB87)</f>
        <v>641.88734908584649</v>
      </c>
      <c r="BD89" s="17" t="s">
        <v>498</v>
      </c>
      <c r="BE89" s="35">
        <f>MAX(BD65:BI87)</f>
        <v>3004.9452617033744</v>
      </c>
      <c r="BF89" s="17" t="s">
        <v>140</v>
      </c>
      <c r="BK89" s="17" t="s">
        <v>500</v>
      </c>
      <c r="BL89" s="35">
        <f>MAX(BK65:BP87)</f>
        <v>11.97189347292181</v>
      </c>
      <c r="BM89" s="17" t="s">
        <v>60</v>
      </c>
    </row>
    <row r="90" spans="1:68" x14ac:dyDescent="0.25">
      <c r="F90" s="17" t="s">
        <v>169</v>
      </c>
      <c r="G90" s="37">
        <f>G89*0.6214</f>
        <v>170.98440692335706</v>
      </c>
      <c r="I90" s="138" t="s">
        <v>175</v>
      </c>
      <c r="J90" s="138"/>
      <c r="K90" s="35">
        <f>K89*0.6214</f>
        <v>165.60931399999998</v>
      </c>
      <c r="M90" s="17" t="s">
        <v>184</v>
      </c>
      <c r="N90" s="32">
        <f>AVERAGE(M65:R87)</f>
        <v>1551.7057507968057</v>
      </c>
      <c r="AH90" s="62" t="s">
        <v>468</v>
      </c>
      <c r="AI90" s="65">
        <f>AVERAGE(AH65:AM87)</f>
        <v>1143.5397494781841</v>
      </c>
      <c r="AW90" s="72" t="s">
        <v>468</v>
      </c>
      <c r="AX90" s="73">
        <f>AVERAGE(AW65:BB87)</f>
        <v>159.41150031669352</v>
      </c>
      <c r="BD90" s="17" t="s">
        <v>501</v>
      </c>
      <c r="BE90" s="35">
        <f>AVERAGE(BD65:BI87)</f>
        <v>1350.8988939583733</v>
      </c>
      <c r="BF90" s="17" t="s">
        <v>140</v>
      </c>
      <c r="BK90" s="17" t="s">
        <v>501</v>
      </c>
      <c r="BL90" s="35">
        <f>AVERAGE(BK65:BP87)</f>
        <v>5.3820673066070635</v>
      </c>
      <c r="BM90" s="17" t="s">
        <v>60</v>
      </c>
    </row>
    <row r="91" spans="1:68" x14ac:dyDescent="0.25">
      <c r="F91" s="130" t="s">
        <v>176</v>
      </c>
      <c r="G91" s="130"/>
      <c r="H91" s="130"/>
      <c r="I91" s="130"/>
      <c r="J91" s="130"/>
      <c r="K91" s="130"/>
    </row>
    <row r="92" spans="1:68" x14ac:dyDescent="0.25">
      <c r="F92" s="130"/>
      <c r="G92" s="130"/>
      <c r="H92" s="130"/>
      <c r="I92" s="130"/>
      <c r="J92" s="130"/>
      <c r="K92" s="130"/>
    </row>
    <row r="120" spans="1:34" ht="21" x14ac:dyDescent="0.35">
      <c r="A120" s="129"/>
      <c r="B120" s="129"/>
      <c r="C120" s="129"/>
      <c r="D120" s="129"/>
      <c r="E120" s="129"/>
      <c r="F120" s="129"/>
    </row>
    <row r="122" spans="1:34" ht="18.75" x14ac:dyDescent="0.3">
      <c r="V122" s="139" t="s">
        <v>179</v>
      </c>
      <c r="W122" s="139"/>
      <c r="X122" s="139"/>
      <c r="Y122" s="139"/>
      <c r="Z122" s="139"/>
      <c r="AA122" s="139"/>
      <c r="AB122" s="139"/>
      <c r="AC122" s="139"/>
      <c r="AD122" s="139"/>
      <c r="AE122" s="139"/>
      <c r="AF122" s="139"/>
      <c r="AG122" s="139"/>
      <c r="AH122" s="139"/>
    </row>
    <row r="148" spans="1:6" ht="18.75" x14ac:dyDescent="0.3">
      <c r="A148" s="131"/>
      <c r="B148" s="131"/>
      <c r="C148" s="131"/>
      <c r="D148" s="131"/>
      <c r="E148" s="131"/>
      <c r="F148" s="131"/>
    </row>
  </sheetData>
  <mergeCells count="31">
    <mergeCell ref="V122:AH122"/>
    <mergeCell ref="AH63:AM63"/>
    <mergeCell ref="BM30:BR32"/>
    <mergeCell ref="G1:N1"/>
    <mergeCell ref="M63:R63"/>
    <mergeCell ref="H2:N2"/>
    <mergeCell ref="T63:Y63"/>
    <mergeCell ref="AA63:AF63"/>
    <mergeCell ref="N29:N34"/>
    <mergeCell ref="N23:N26"/>
    <mergeCell ref="N36:N41"/>
    <mergeCell ref="P5:T5"/>
    <mergeCell ref="AN1:AS1"/>
    <mergeCell ref="AP61:AU63"/>
    <mergeCell ref="AP29:AU31"/>
    <mergeCell ref="AV1:BA3"/>
    <mergeCell ref="A148:F148"/>
    <mergeCell ref="B14:D14"/>
    <mergeCell ref="F63:K63"/>
    <mergeCell ref="I89:J89"/>
    <mergeCell ref="I90:J90"/>
    <mergeCell ref="BU30:BZ32"/>
    <mergeCell ref="BM1:BR3"/>
    <mergeCell ref="BK62:BP63"/>
    <mergeCell ref="A120:F120"/>
    <mergeCell ref="F91:K92"/>
    <mergeCell ref="BD1:BI3"/>
    <mergeCell ref="AW62:BB63"/>
    <mergeCell ref="AW30:BB31"/>
    <mergeCell ref="BE30:BJ32"/>
    <mergeCell ref="BD62:BI63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03900-7775-4835-8FAD-9D1CB48F045E}">
  <dimension ref="A1:M32"/>
  <sheetViews>
    <sheetView zoomScale="70" zoomScaleNormal="70" workbookViewId="0">
      <selection activeCell="K12" sqref="K12"/>
    </sheetView>
  </sheetViews>
  <sheetFormatPr defaultRowHeight="15" x14ac:dyDescent="0.25"/>
  <cols>
    <col min="1" max="1" width="16.42578125" bestFit="1" customWidth="1"/>
    <col min="2" max="2" width="13.42578125" customWidth="1"/>
    <col min="3" max="3" width="25.42578125" customWidth="1"/>
    <col min="4" max="4" width="16.28515625" bestFit="1" customWidth="1"/>
    <col min="5" max="5" width="19.7109375" bestFit="1" customWidth="1"/>
    <col min="6" max="6" width="18.28515625" bestFit="1" customWidth="1"/>
    <col min="7" max="7" width="12.140625" bestFit="1" customWidth="1"/>
    <col min="8" max="8" width="13.5703125" bestFit="1" customWidth="1"/>
    <col min="9" max="9" width="48.28515625" bestFit="1" customWidth="1"/>
    <col min="10" max="10" width="11.42578125" bestFit="1" customWidth="1"/>
    <col min="11" max="11" width="26.28515625" bestFit="1" customWidth="1"/>
    <col min="12" max="12" width="15" bestFit="1" customWidth="1"/>
    <col min="13" max="13" width="21.28515625" bestFit="1" customWidth="1"/>
  </cols>
  <sheetData>
    <row r="1" spans="1:13" x14ac:dyDescent="0.25">
      <c r="A1" s="1" t="s">
        <v>156</v>
      </c>
      <c r="B1" s="1" t="s">
        <v>244</v>
      </c>
      <c r="C1" s="1" t="s">
        <v>243</v>
      </c>
      <c r="D1" s="1" t="s">
        <v>223</v>
      </c>
      <c r="E1" s="1" t="s">
        <v>237</v>
      </c>
      <c r="F1" s="1" t="s">
        <v>238</v>
      </c>
      <c r="G1" s="1" t="s">
        <v>193</v>
      </c>
      <c r="H1" s="1"/>
      <c r="I1" s="1"/>
      <c r="J1" s="1"/>
      <c r="K1" s="1" t="s">
        <v>527</v>
      </c>
      <c r="L1" s="1" t="s">
        <v>528</v>
      </c>
      <c r="M1" s="1"/>
    </row>
    <row r="2" spans="1:13" x14ac:dyDescent="0.25">
      <c r="A2" t="s">
        <v>157</v>
      </c>
      <c r="B2" s="38">
        <f>C2</f>
        <v>4.8600000000000003</v>
      </c>
      <c r="C2" s="38">
        <v>4.8600000000000003</v>
      </c>
      <c r="D2" t="s">
        <v>224</v>
      </c>
      <c r="E2">
        <v>177.1</v>
      </c>
      <c r="F2">
        <v>264.89999999999998</v>
      </c>
      <c r="G2">
        <v>0</v>
      </c>
      <c r="I2" s="48" t="s">
        <v>246</v>
      </c>
      <c r="K2">
        <f>E2*0.6214</f>
        <v>110.04993999999999</v>
      </c>
      <c r="L2">
        <f>F2*0.6214</f>
        <v>164.60885999999996</v>
      </c>
    </row>
    <row r="3" spans="1:13" x14ac:dyDescent="0.25">
      <c r="A3" t="s">
        <v>158</v>
      </c>
      <c r="B3" s="38">
        <f>C3+C2</f>
        <v>9.82</v>
      </c>
      <c r="C3" s="38">
        <v>4.96</v>
      </c>
      <c r="D3" t="s">
        <v>225</v>
      </c>
      <c r="E3">
        <v>164.9</v>
      </c>
      <c r="F3">
        <v>108.2</v>
      </c>
      <c r="G3">
        <v>0</v>
      </c>
      <c r="K3">
        <f t="shared" ref="K3:K30" si="0">E3*0.6214</f>
        <v>102.46885999999999</v>
      </c>
      <c r="L3">
        <f t="shared" ref="L3:L30" si="1">F3*0.6214</f>
        <v>67.235479999999995</v>
      </c>
    </row>
    <row r="4" spans="1:13" x14ac:dyDescent="0.25">
      <c r="A4" t="s">
        <v>197</v>
      </c>
      <c r="B4" s="38">
        <f>B3+C4</f>
        <v>14.74</v>
      </c>
      <c r="C4" s="38">
        <v>4.92</v>
      </c>
      <c r="D4" t="s">
        <v>227</v>
      </c>
      <c r="E4">
        <v>108.2</v>
      </c>
      <c r="F4">
        <v>108.2</v>
      </c>
      <c r="G4">
        <v>-55</v>
      </c>
      <c r="I4" s="48" t="s">
        <v>247</v>
      </c>
      <c r="K4">
        <f t="shared" si="0"/>
        <v>67.235479999999995</v>
      </c>
      <c r="L4">
        <f t="shared" si="1"/>
        <v>67.235479999999995</v>
      </c>
    </row>
    <row r="5" spans="1:13" x14ac:dyDescent="0.25">
      <c r="A5" t="s">
        <v>198</v>
      </c>
      <c r="B5" s="38">
        <f>B4+C5</f>
        <v>19.46</v>
      </c>
      <c r="C5" s="38">
        <v>4.72</v>
      </c>
      <c r="D5" t="s">
        <v>224</v>
      </c>
      <c r="E5">
        <v>108.2</v>
      </c>
      <c r="F5">
        <v>265.3</v>
      </c>
      <c r="G5">
        <v>0</v>
      </c>
      <c r="K5">
        <f t="shared" si="0"/>
        <v>67.235479999999995</v>
      </c>
      <c r="L5">
        <f t="shared" si="1"/>
        <v>164.85741999999999</v>
      </c>
    </row>
    <row r="6" spans="1:13" x14ac:dyDescent="0.25">
      <c r="A6" t="s">
        <v>199</v>
      </c>
      <c r="B6" s="38">
        <f>B5+C6</f>
        <v>24.810000000000002</v>
      </c>
      <c r="C6" s="38">
        <v>5.35</v>
      </c>
      <c r="D6" t="s">
        <v>225</v>
      </c>
      <c r="E6">
        <v>265.3</v>
      </c>
      <c r="F6">
        <v>94.4</v>
      </c>
      <c r="G6">
        <v>0</v>
      </c>
      <c r="I6" s="48" t="s">
        <v>422</v>
      </c>
      <c r="K6">
        <f t="shared" si="0"/>
        <v>164.85741999999999</v>
      </c>
      <c r="L6">
        <f t="shared" si="1"/>
        <v>58.660159999999998</v>
      </c>
    </row>
    <row r="7" spans="1:13" x14ac:dyDescent="0.25">
      <c r="A7" t="s">
        <v>200</v>
      </c>
      <c r="B7" s="38">
        <f>B6+C7</f>
        <v>32.040000000000006</v>
      </c>
      <c r="C7" s="38">
        <v>7.23</v>
      </c>
      <c r="D7" t="s">
        <v>228</v>
      </c>
      <c r="E7">
        <v>94.4</v>
      </c>
      <c r="F7">
        <v>94.4</v>
      </c>
      <c r="G7">
        <v>54</v>
      </c>
      <c r="K7">
        <f t="shared" si="0"/>
        <v>58.660159999999998</v>
      </c>
      <c r="L7">
        <f t="shared" si="1"/>
        <v>58.660159999999998</v>
      </c>
    </row>
    <row r="8" spans="1:13" x14ac:dyDescent="0.25">
      <c r="A8" t="s">
        <v>201</v>
      </c>
      <c r="B8" s="38">
        <f t="shared" ref="B8:B30" si="2">B7+C8</f>
        <v>35.410000000000004</v>
      </c>
      <c r="C8" s="38">
        <v>3.37</v>
      </c>
      <c r="D8" t="s">
        <v>224</v>
      </c>
      <c r="E8">
        <v>94.4</v>
      </c>
      <c r="F8">
        <v>263</v>
      </c>
      <c r="G8">
        <v>0</v>
      </c>
      <c r="I8" s="48" t="s">
        <v>423</v>
      </c>
      <c r="K8">
        <f t="shared" si="0"/>
        <v>58.660159999999998</v>
      </c>
      <c r="L8">
        <f t="shared" si="1"/>
        <v>163.42819999999998</v>
      </c>
    </row>
    <row r="9" spans="1:13" x14ac:dyDescent="0.25">
      <c r="A9" t="s">
        <v>202</v>
      </c>
      <c r="B9" s="38">
        <f t="shared" si="2"/>
        <v>40.950000000000003</v>
      </c>
      <c r="C9" s="38">
        <v>5.54</v>
      </c>
      <c r="D9" t="s">
        <v>225</v>
      </c>
      <c r="E9">
        <v>263</v>
      </c>
      <c r="F9">
        <v>85.6</v>
      </c>
      <c r="G9">
        <v>0</v>
      </c>
      <c r="K9">
        <f t="shared" si="0"/>
        <v>163.42819999999998</v>
      </c>
      <c r="L9">
        <f t="shared" si="1"/>
        <v>53.191839999999992</v>
      </c>
    </row>
    <row r="10" spans="1:13" x14ac:dyDescent="0.25">
      <c r="A10" t="s">
        <v>203</v>
      </c>
      <c r="B10" s="38">
        <f t="shared" si="2"/>
        <v>43.260000000000005</v>
      </c>
      <c r="C10" s="38">
        <v>2.31</v>
      </c>
      <c r="D10" t="s">
        <v>229</v>
      </c>
      <c r="E10">
        <v>85.6</v>
      </c>
      <c r="F10">
        <v>85.6</v>
      </c>
      <c r="G10">
        <v>-55</v>
      </c>
      <c r="K10">
        <f t="shared" si="0"/>
        <v>53.191839999999992</v>
      </c>
      <c r="L10">
        <f t="shared" si="1"/>
        <v>53.191839999999992</v>
      </c>
    </row>
    <row r="11" spans="1:13" x14ac:dyDescent="0.25">
      <c r="A11" t="s">
        <v>204</v>
      </c>
      <c r="B11" s="38">
        <f t="shared" si="2"/>
        <v>47.400000000000006</v>
      </c>
      <c r="C11" s="38">
        <v>4.1399999999999997</v>
      </c>
      <c r="D11" t="s">
        <v>224</v>
      </c>
      <c r="E11">
        <v>85.6</v>
      </c>
      <c r="F11">
        <v>222.6</v>
      </c>
      <c r="G11">
        <v>0</v>
      </c>
      <c r="K11">
        <f t="shared" si="0"/>
        <v>53.191839999999992</v>
      </c>
      <c r="L11">
        <f t="shared" si="1"/>
        <v>138.32363999999998</v>
      </c>
    </row>
    <row r="12" spans="1:13" x14ac:dyDescent="0.25">
      <c r="A12" t="s">
        <v>205</v>
      </c>
      <c r="B12" s="38">
        <f t="shared" si="2"/>
        <v>50.620000000000005</v>
      </c>
      <c r="C12" s="38">
        <v>3.22</v>
      </c>
      <c r="D12" t="s">
        <v>230</v>
      </c>
      <c r="E12">
        <v>222.6</v>
      </c>
      <c r="F12">
        <v>222.6</v>
      </c>
      <c r="G12">
        <v>-58</v>
      </c>
      <c r="K12">
        <f t="shared" si="0"/>
        <v>138.32363999999998</v>
      </c>
      <c r="L12">
        <f t="shared" si="1"/>
        <v>138.32363999999998</v>
      </c>
    </row>
    <row r="13" spans="1:13" x14ac:dyDescent="0.25">
      <c r="A13" t="s">
        <v>206</v>
      </c>
      <c r="B13" s="38">
        <f t="shared" si="2"/>
        <v>51.77</v>
      </c>
      <c r="C13" s="38">
        <v>1.1499999999999999</v>
      </c>
      <c r="D13" t="s">
        <v>224</v>
      </c>
      <c r="E13">
        <v>222.6</v>
      </c>
      <c r="F13">
        <v>242.6</v>
      </c>
      <c r="G13">
        <v>0</v>
      </c>
      <c r="K13">
        <f t="shared" si="0"/>
        <v>138.32363999999998</v>
      </c>
      <c r="L13">
        <f t="shared" si="1"/>
        <v>150.75163999999998</v>
      </c>
    </row>
    <row r="14" spans="1:13" x14ac:dyDescent="0.25">
      <c r="A14" t="s">
        <v>207</v>
      </c>
      <c r="B14" s="38">
        <f t="shared" si="2"/>
        <v>55.89</v>
      </c>
      <c r="C14" s="38">
        <v>4.12</v>
      </c>
      <c r="D14" t="s">
        <v>225</v>
      </c>
      <c r="E14">
        <v>242.6</v>
      </c>
      <c r="F14">
        <v>119.9</v>
      </c>
      <c r="G14">
        <v>0</v>
      </c>
      <c r="K14">
        <f t="shared" si="0"/>
        <v>150.75163999999998</v>
      </c>
      <c r="L14">
        <f t="shared" si="1"/>
        <v>74.505859999999998</v>
      </c>
    </row>
    <row r="15" spans="1:13" x14ac:dyDescent="0.25">
      <c r="A15" t="s">
        <v>208</v>
      </c>
      <c r="B15" s="38">
        <f t="shared" si="2"/>
        <v>58.11</v>
      </c>
      <c r="C15" s="38">
        <v>2.2200000000000002</v>
      </c>
      <c r="D15" t="s">
        <v>231</v>
      </c>
      <c r="E15">
        <v>119.9</v>
      </c>
      <c r="F15">
        <v>119.9</v>
      </c>
      <c r="G15">
        <v>56</v>
      </c>
      <c r="K15">
        <f t="shared" si="0"/>
        <v>74.505859999999998</v>
      </c>
      <c r="L15">
        <f t="shared" si="1"/>
        <v>74.505859999999998</v>
      </c>
    </row>
    <row r="16" spans="1:13" x14ac:dyDescent="0.25">
      <c r="A16" t="s">
        <v>209</v>
      </c>
      <c r="B16" s="38">
        <f t="shared" si="2"/>
        <v>61.51</v>
      </c>
      <c r="C16" s="38">
        <v>3.4</v>
      </c>
      <c r="D16" t="s">
        <v>226</v>
      </c>
      <c r="E16">
        <v>119.9</v>
      </c>
      <c r="F16">
        <v>119.9</v>
      </c>
      <c r="G16">
        <v>-50</v>
      </c>
      <c r="K16">
        <f t="shared" si="0"/>
        <v>74.505859999999998</v>
      </c>
      <c r="L16">
        <f t="shared" si="1"/>
        <v>74.505859999999998</v>
      </c>
    </row>
    <row r="17" spans="1:12" x14ac:dyDescent="0.25">
      <c r="A17" t="s">
        <v>210</v>
      </c>
      <c r="B17" s="38">
        <f t="shared" si="2"/>
        <v>63.82</v>
      </c>
      <c r="C17" s="38">
        <v>2.31</v>
      </c>
      <c r="D17" t="s">
        <v>224</v>
      </c>
      <c r="E17">
        <v>119.9</v>
      </c>
      <c r="F17">
        <v>206.6</v>
      </c>
      <c r="G17">
        <v>0</v>
      </c>
      <c r="K17">
        <f t="shared" si="0"/>
        <v>74.505859999999998</v>
      </c>
      <c r="L17">
        <f t="shared" si="1"/>
        <v>128.38123999999999</v>
      </c>
    </row>
    <row r="18" spans="1:12" x14ac:dyDescent="0.25">
      <c r="A18" t="s">
        <v>211</v>
      </c>
      <c r="B18" s="38">
        <f t="shared" si="2"/>
        <v>67.819999999999993</v>
      </c>
      <c r="C18" s="38">
        <v>4</v>
      </c>
      <c r="D18" t="s">
        <v>225</v>
      </c>
      <c r="E18">
        <v>206.6</v>
      </c>
      <c r="F18">
        <v>82.2</v>
      </c>
      <c r="G18">
        <v>0</v>
      </c>
      <c r="K18">
        <f t="shared" si="0"/>
        <v>128.38123999999999</v>
      </c>
      <c r="L18">
        <f t="shared" si="1"/>
        <v>51.079079999999998</v>
      </c>
    </row>
    <row r="19" spans="1:12" x14ac:dyDescent="0.25">
      <c r="A19" t="s">
        <v>212</v>
      </c>
      <c r="B19" s="38">
        <f t="shared" si="2"/>
        <v>70.919999999999987</v>
      </c>
      <c r="C19" s="38">
        <v>3.1</v>
      </c>
      <c r="D19" t="s">
        <v>232</v>
      </c>
      <c r="E19">
        <v>82.2</v>
      </c>
      <c r="F19">
        <v>82.2</v>
      </c>
      <c r="G19">
        <v>54</v>
      </c>
      <c r="K19">
        <f t="shared" si="0"/>
        <v>51.079079999999998</v>
      </c>
      <c r="L19">
        <f t="shared" si="1"/>
        <v>51.079079999999998</v>
      </c>
    </row>
    <row r="20" spans="1:12" x14ac:dyDescent="0.25">
      <c r="A20" t="s">
        <v>213</v>
      </c>
      <c r="B20" s="38">
        <f t="shared" si="2"/>
        <v>74.149999999999991</v>
      </c>
      <c r="C20" s="38">
        <v>3.23</v>
      </c>
      <c r="D20" t="s">
        <v>224</v>
      </c>
      <c r="E20">
        <v>82.2</v>
      </c>
      <c r="F20">
        <v>222.4</v>
      </c>
      <c r="G20">
        <v>0</v>
      </c>
      <c r="K20">
        <f t="shared" si="0"/>
        <v>51.079079999999998</v>
      </c>
      <c r="L20">
        <f t="shared" si="1"/>
        <v>138.19935999999998</v>
      </c>
    </row>
    <row r="21" spans="1:12" x14ac:dyDescent="0.25">
      <c r="A21" t="s">
        <v>214</v>
      </c>
      <c r="B21" s="38">
        <f t="shared" si="2"/>
        <v>78.919999999999987</v>
      </c>
      <c r="C21" s="38">
        <v>4.7699999999999996</v>
      </c>
      <c r="D21" t="s">
        <v>225</v>
      </c>
      <c r="E21">
        <v>222.4</v>
      </c>
      <c r="F21">
        <v>80.099999999999994</v>
      </c>
      <c r="G21">
        <v>0</v>
      </c>
      <c r="K21">
        <f t="shared" si="0"/>
        <v>138.19935999999998</v>
      </c>
      <c r="L21">
        <f t="shared" si="1"/>
        <v>49.774139999999996</v>
      </c>
    </row>
    <row r="22" spans="1:12" x14ac:dyDescent="0.25">
      <c r="A22" t="s">
        <v>215</v>
      </c>
      <c r="B22" s="38">
        <f t="shared" si="2"/>
        <v>83.589999999999989</v>
      </c>
      <c r="C22" s="38">
        <v>4.67</v>
      </c>
      <c r="D22" t="s">
        <v>233</v>
      </c>
      <c r="E22">
        <v>80.099999999999994</v>
      </c>
      <c r="F22">
        <v>80.099999999999994</v>
      </c>
      <c r="G22">
        <v>-56</v>
      </c>
      <c r="K22">
        <f t="shared" si="0"/>
        <v>49.774139999999996</v>
      </c>
      <c r="L22">
        <f t="shared" si="1"/>
        <v>49.774139999999996</v>
      </c>
    </row>
    <row r="23" spans="1:12" x14ac:dyDescent="0.25">
      <c r="A23" t="s">
        <v>216</v>
      </c>
      <c r="B23" s="38">
        <f t="shared" si="2"/>
        <v>90.24</v>
      </c>
      <c r="C23" s="38">
        <v>6.65</v>
      </c>
      <c r="D23" t="s">
        <v>224</v>
      </c>
      <c r="E23">
        <v>80.099999999999994</v>
      </c>
      <c r="F23">
        <v>291.5</v>
      </c>
      <c r="G23">
        <v>0</v>
      </c>
      <c r="K23">
        <f t="shared" si="0"/>
        <v>49.774139999999996</v>
      </c>
      <c r="L23">
        <f t="shared" si="1"/>
        <v>181.13809999999998</v>
      </c>
    </row>
    <row r="24" spans="1:12" x14ac:dyDescent="0.25">
      <c r="A24" t="s">
        <v>217</v>
      </c>
      <c r="B24" s="38">
        <f t="shared" si="2"/>
        <v>96.039999999999992</v>
      </c>
      <c r="C24" s="38">
        <v>5.8</v>
      </c>
      <c r="D24" t="s">
        <v>225</v>
      </c>
      <c r="E24">
        <v>291.5</v>
      </c>
      <c r="F24">
        <v>89.2</v>
      </c>
      <c r="G24">
        <v>0</v>
      </c>
      <c r="K24">
        <f t="shared" si="0"/>
        <v>181.13809999999998</v>
      </c>
      <c r="L24">
        <f t="shared" si="1"/>
        <v>55.428879999999999</v>
      </c>
    </row>
    <row r="25" spans="1:12" x14ac:dyDescent="0.25">
      <c r="A25" t="s">
        <v>218</v>
      </c>
      <c r="B25" s="38">
        <f t="shared" si="2"/>
        <v>98.639999999999986</v>
      </c>
      <c r="C25" s="38">
        <v>2.6</v>
      </c>
      <c r="D25" t="s">
        <v>234</v>
      </c>
      <c r="E25">
        <v>89.2</v>
      </c>
      <c r="F25">
        <v>89.2</v>
      </c>
      <c r="G25">
        <v>-52</v>
      </c>
      <c r="K25">
        <f t="shared" si="0"/>
        <v>55.428879999999999</v>
      </c>
      <c r="L25">
        <f t="shared" si="1"/>
        <v>55.428879999999999</v>
      </c>
    </row>
    <row r="26" spans="1:12" x14ac:dyDescent="0.25">
      <c r="A26" t="s">
        <v>219</v>
      </c>
      <c r="B26" s="38">
        <f t="shared" si="2"/>
        <v>100.80999999999999</v>
      </c>
      <c r="C26" s="38">
        <v>2.17</v>
      </c>
      <c r="D26" t="s">
        <v>224</v>
      </c>
      <c r="E26">
        <v>89.2</v>
      </c>
      <c r="F26">
        <v>206.3</v>
      </c>
      <c r="G26">
        <v>0</v>
      </c>
      <c r="K26">
        <f t="shared" si="0"/>
        <v>55.428879999999999</v>
      </c>
      <c r="L26">
        <f t="shared" si="1"/>
        <v>128.19481999999999</v>
      </c>
    </row>
    <row r="27" spans="1:12" x14ac:dyDescent="0.25">
      <c r="A27" t="s">
        <v>220</v>
      </c>
      <c r="B27" s="38">
        <f t="shared" si="2"/>
        <v>103.44999999999999</v>
      </c>
      <c r="C27" s="38">
        <v>2.64</v>
      </c>
      <c r="D27" t="s">
        <v>235</v>
      </c>
      <c r="E27">
        <v>206.3</v>
      </c>
      <c r="F27">
        <v>206.3</v>
      </c>
      <c r="G27">
        <v>43</v>
      </c>
      <c r="K27">
        <f t="shared" si="0"/>
        <v>128.19481999999999</v>
      </c>
      <c r="L27">
        <f t="shared" si="1"/>
        <v>128.19481999999999</v>
      </c>
    </row>
    <row r="28" spans="1:12" x14ac:dyDescent="0.25">
      <c r="A28" t="s">
        <v>221</v>
      </c>
      <c r="B28" s="38">
        <f t="shared" si="2"/>
        <v>106.10999999999999</v>
      </c>
      <c r="C28" s="38">
        <v>2.66</v>
      </c>
      <c r="D28" t="s">
        <v>225</v>
      </c>
      <c r="E28">
        <v>206.3</v>
      </c>
      <c r="F28">
        <v>89.9</v>
      </c>
      <c r="G28">
        <v>0</v>
      </c>
      <c r="K28">
        <f t="shared" si="0"/>
        <v>128.19481999999999</v>
      </c>
      <c r="L28">
        <f t="shared" si="1"/>
        <v>55.863860000000003</v>
      </c>
    </row>
    <row r="29" spans="1:12" x14ac:dyDescent="0.25">
      <c r="A29" t="s">
        <v>222</v>
      </c>
      <c r="B29" s="38">
        <f t="shared" si="2"/>
        <v>108.40999999999998</v>
      </c>
      <c r="C29" s="38">
        <v>2.2999999999999998</v>
      </c>
      <c r="D29" t="s">
        <v>236</v>
      </c>
      <c r="E29">
        <v>89.9</v>
      </c>
      <c r="F29">
        <v>89.9</v>
      </c>
      <c r="G29">
        <v>-52</v>
      </c>
      <c r="K29">
        <f t="shared" si="0"/>
        <v>55.863860000000003</v>
      </c>
      <c r="L29">
        <f t="shared" si="1"/>
        <v>55.863860000000003</v>
      </c>
    </row>
    <row r="30" spans="1:12" x14ac:dyDescent="0.25">
      <c r="A30" t="s">
        <v>245</v>
      </c>
      <c r="B30" s="38">
        <f t="shared" si="2"/>
        <v>110.70999999999998</v>
      </c>
      <c r="C30" s="38">
        <v>2.2999999999999998</v>
      </c>
      <c r="D30" t="s">
        <v>224</v>
      </c>
      <c r="E30">
        <v>89.9</v>
      </c>
      <c r="F30">
        <v>176.3</v>
      </c>
      <c r="G30">
        <v>0</v>
      </c>
      <c r="K30">
        <f t="shared" si="0"/>
        <v>55.863860000000003</v>
      </c>
      <c r="L30">
        <f t="shared" si="1"/>
        <v>109.55282</v>
      </c>
    </row>
    <row r="32" spans="1:12" x14ac:dyDescent="0.25">
      <c r="A32" t="s">
        <v>54</v>
      </c>
      <c r="C32" s="47">
        <f>SUM(C2:C30)</f>
        <v>110.70999999999998</v>
      </c>
      <c r="D32" t="s">
        <v>242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42309-47F7-41C7-9A0F-948E90334E49}">
  <dimension ref="A1:U4883"/>
  <sheetViews>
    <sheetView tabSelected="1" topLeftCell="A1392" zoomScale="57" zoomScaleNormal="57" workbookViewId="0">
      <selection activeCell="P1446" sqref="P1446"/>
    </sheetView>
  </sheetViews>
  <sheetFormatPr defaultRowHeight="15" x14ac:dyDescent="0.25"/>
  <cols>
    <col min="1" max="1" width="18.42578125" bestFit="1" customWidth="1"/>
    <col min="2" max="2" width="18.85546875" bestFit="1" customWidth="1"/>
    <col min="3" max="3" width="8.5703125" bestFit="1" customWidth="1"/>
    <col min="4" max="4" width="15.7109375" style="38" bestFit="1" customWidth="1"/>
    <col min="5" max="6" width="5.85546875" bestFit="1" customWidth="1"/>
    <col min="7" max="7" width="22" style="38" bestFit="1" customWidth="1"/>
    <col min="8" max="8" width="15.140625" style="188" customWidth="1"/>
    <col min="9" max="9" width="17.7109375" bestFit="1" customWidth="1"/>
    <col min="10" max="10" width="7.140625" customWidth="1"/>
    <col min="11" max="11" width="20.28515625" bestFit="1" customWidth="1"/>
    <col min="12" max="12" width="20.140625" bestFit="1" customWidth="1"/>
    <col min="13" max="13" width="17.28515625" bestFit="1" customWidth="1"/>
    <col min="14" max="14" width="21.42578125" bestFit="1" customWidth="1"/>
    <col min="15" max="15" width="6.28515625" customWidth="1"/>
    <col min="16" max="16" width="18.5703125" style="201" bestFit="1" customWidth="1"/>
    <col min="17" max="17" width="20" bestFit="1" customWidth="1"/>
    <col min="18" max="18" width="20.140625" bestFit="1" customWidth="1"/>
  </cols>
  <sheetData>
    <row r="1" spans="1:18" x14ac:dyDescent="0.25">
      <c r="A1" s="173" t="s">
        <v>428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</row>
    <row r="3" spans="1:18" x14ac:dyDescent="0.25">
      <c r="A3" s="1" t="s">
        <v>188</v>
      </c>
      <c r="B3" s="1" t="s">
        <v>189</v>
      </c>
      <c r="C3" s="1" t="s">
        <v>191</v>
      </c>
      <c r="D3" s="193" t="s">
        <v>530</v>
      </c>
      <c r="E3" s="1" t="s">
        <v>147</v>
      </c>
      <c r="F3" s="1" t="s">
        <v>109</v>
      </c>
      <c r="G3" s="193" t="s">
        <v>523</v>
      </c>
      <c r="H3" s="187" t="s">
        <v>190</v>
      </c>
      <c r="I3" s="1" t="s">
        <v>194</v>
      </c>
      <c r="J3" s="1"/>
      <c r="K3" s="1" t="s">
        <v>240</v>
      </c>
      <c r="L3" s="1" t="s">
        <v>239</v>
      </c>
      <c r="M3" s="1" t="s">
        <v>182</v>
      </c>
      <c r="N3" s="1" t="s">
        <v>241</v>
      </c>
      <c r="O3" s="1"/>
      <c r="P3" s="202" t="s">
        <v>192</v>
      </c>
      <c r="Q3" s="1" t="s">
        <v>195</v>
      </c>
      <c r="R3" s="1" t="s">
        <v>196</v>
      </c>
    </row>
    <row r="4" spans="1:18" x14ac:dyDescent="0.25">
      <c r="A4" t="s">
        <v>529</v>
      </c>
      <c r="B4">
        <v>1</v>
      </c>
      <c r="C4">
        <f>1/H4</f>
        <v>2.0311249588697195E-2</v>
      </c>
      <c r="D4" s="38">
        <f>C4</f>
        <v>2.0311249588697195E-2</v>
      </c>
      <c r="G4" s="38">
        <v>177.1</v>
      </c>
      <c r="H4" s="189">
        <f>G4*0.278</f>
        <v>49.233800000000002</v>
      </c>
      <c r="I4">
        <v>0</v>
      </c>
      <c r="K4">
        <f>'Zx6r Predicted Values'!M12</f>
        <v>49.246200000000002</v>
      </c>
      <c r="L4" s="38">
        <f>'Zx6r Power Map + Gearing'!AY85</f>
        <v>266.67890491152508</v>
      </c>
      <c r="M4" s="38">
        <f>'Zx6r Power Map + Gearing'!O85</f>
        <v>1634.7081149995672</v>
      </c>
      <c r="N4" s="38">
        <f>'Zx6r Power Map + Gearing'!BF85</f>
        <v>1318.7830100880421</v>
      </c>
      <c r="P4" s="201">
        <f ca="1">LOOKUP(H4,Sheet1!B3:B140,Sheet1!C2:C140)</f>
        <v>5.6661994496547079</v>
      </c>
    </row>
    <row r="5" spans="1:18" x14ac:dyDescent="0.25">
      <c r="B5">
        <f>B4+1</f>
        <v>2</v>
      </c>
      <c r="C5">
        <f t="shared" ref="C5:C68" ca="1" si="0">1/H5</f>
        <v>2.0263881291165835E-2</v>
      </c>
      <c r="D5" s="38">
        <f ca="1">D4+C5</f>
        <v>4.0575130879863031E-2</v>
      </c>
      <c r="G5" s="38">
        <f ca="1">H5/0.278</f>
        <v>177.51398414115567</v>
      </c>
      <c r="H5" s="189">
        <f ca="1">H4+(P4*C4)</f>
        <v>49.348887591241279</v>
      </c>
      <c r="P5" s="201">
        <f ca="1">LOOKUP(H5,Sheet1!B4:B141,Sheet1!C3:C141)</f>
        <v>3.1686285130903671</v>
      </c>
    </row>
    <row r="6" spans="1:18" x14ac:dyDescent="0.25">
      <c r="B6">
        <f t="shared" ref="B6:B69" si="1">B5+1</f>
        <v>3</v>
      </c>
      <c r="C6">
        <f t="shared" ca="1" si="0"/>
        <v>2.0237549856463709E-2</v>
      </c>
      <c r="D6" s="38">
        <f t="shared" ref="D6:D69" ca="1" si="2">D5+C6</f>
        <v>6.0812680736326744E-2</v>
      </c>
      <c r="G6" s="38">
        <f t="shared" ref="G6:G69" ca="1" si="3">H6/0.278</f>
        <v>177.74495073124584</v>
      </c>
      <c r="H6" s="189">
        <f t="shared" ref="H6:H69" ca="1" si="4">H5+(P5*C5)</f>
        <v>49.413096303286345</v>
      </c>
      <c r="P6" s="201">
        <f ca="1">LOOKUP(H6,Sheet1!B5:B142,Sheet1!C4:C142)</f>
        <v>3.1686285130903671</v>
      </c>
    </row>
    <row r="7" spans="1:18" x14ac:dyDescent="0.25">
      <c r="B7">
        <f t="shared" si="1"/>
        <v>4</v>
      </c>
      <c r="C7">
        <f t="shared" ca="1" si="0"/>
        <v>2.0211320847250761E-2</v>
      </c>
      <c r="D7" s="38">
        <f t="shared" ca="1" si="2"/>
        <v>8.1024001583577504E-2</v>
      </c>
      <c r="G7" s="38">
        <f t="shared" ca="1" si="3"/>
        <v>177.97561719711015</v>
      </c>
      <c r="H7" s="189">
        <f t="shared" ca="1" si="4"/>
        <v>49.477221580796623</v>
      </c>
      <c r="P7" s="201">
        <f ca="1">LOOKUP(H7,Sheet1!B6:B143,Sheet1!C5:C143)</f>
        <v>4.9242925527248209</v>
      </c>
    </row>
    <row r="8" spans="1:18" x14ac:dyDescent="0.25">
      <c r="B8">
        <f t="shared" si="1"/>
        <v>5</v>
      </c>
      <c r="C8">
        <f t="shared" ca="1" si="0"/>
        <v>2.0170746157918289E-2</v>
      </c>
      <c r="D8" s="38">
        <f t="shared" ca="1" si="2"/>
        <v>0.1011947477414958</v>
      </c>
      <c r="G8" s="38">
        <f t="shared" ca="1" si="3"/>
        <v>178.33362603426426</v>
      </c>
      <c r="H8" s="189">
        <f t="shared" ca="1" si="4"/>
        <v>49.576748037525469</v>
      </c>
      <c r="P8" s="201">
        <f ca="1">LOOKUP(H8,Sheet1!B7:B144,Sheet1!C6:C144)</f>
        <v>4.9242925527248209</v>
      </c>
    </row>
    <row r="9" spans="1:18" x14ac:dyDescent="0.25">
      <c r="B9">
        <f t="shared" si="1"/>
        <v>6</v>
      </c>
      <c r="C9">
        <f t="shared" ca="1" si="0"/>
        <v>2.0130415017446762E-2</v>
      </c>
      <c r="D9" s="38">
        <f t="shared" ca="1" si="2"/>
        <v>0.12132516275894256</v>
      </c>
      <c r="G9" s="38">
        <f t="shared" ca="1" si="3"/>
        <v>178.69091616048132</v>
      </c>
      <c r="H9" s="189">
        <f t="shared" ca="1" si="4"/>
        <v>49.67607469261381</v>
      </c>
      <c r="P9" s="201">
        <f ca="1">LOOKUP(H9,Sheet1!B8:B145,Sheet1!C7:C145)</f>
        <v>4.9242925527248209</v>
      </c>
    </row>
    <row r="10" spans="1:18" x14ac:dyDescent="0.25">
      <c r="B10">
        <f t="shared" si="1"/>
        <v>7</v>
      </c>
      <c r="C10">
        <f t="shared" ca="1" si="0"/>
        <v>2.0090324998084892E-2</v>
      </c>
      <c r="D10" s="38">
        <f t="shared" ca="1" si="2"/>
        <v>0.14141548775702745</v>
      </c>
      <c r="G10" s="38">
        <f t="shared" ca="1" si="3"/>
        <v>179.04749188981106</v>
      </c>
      <c r="H10" s="189">
        <f t="shared" ca="1" si="4"/>
        <v>49.77520274536748</v>
      </c>
      <c r="P10" s="201">
        <f ca="1">LOOKUP(H10,Sheet1!B9:B146,Sheet1!C8:C146)</f>
        <v>4.9242925527248209</v>
      </c>
    </row>
    <row r="11" spans="1:18" x14ac:dyDescent="0.25">
      <c r="B11">
        <f t="shared" si="1"/>
        <v>8</v>
      </c>
      <c r="C11">
        <f t="shared" ca="1" si="0"/>
        <v>2.0050473705836937E-2</v>
      </c>
      <c r="D11" s="38">
        <f t="shared" ca="1" si="2"/>
        <v>0.16146596146286438</v>
      </c>
      <c r="G11" s="38">
        <f t="shared" ca="1" si="3"/>
        <v>179.40335749329986</v>
      </c>
      <c r="H11" s="189">
        <f t="shared" ca="1" si="4"/>
        <v>49.874133383137369</v>
      </c>
      <c r="P11" s="201">
        <f ca="1">LOOKUP(H11,Sheet1!B10:B147,Sheet1!C9:C147)</f>
        <v>3.6786397457051381</v>
      </c>
    </row>
    <row r="12" spans="1:18" x14ac:dyDescent="0.25">
      <c r="B12">
        <f t="shared" si="1"/>
        <v>9</v>
      </c>
      <c r="C12">
        <f t="shared" ca="1" si="0"/>
        <v>2.0020865003680981E-2</v>
      </c>
      <c r="D12" s="38">
        <f t="shared" ca="1" si="2"/>
        <v>0.18148682646654535</v>
      </c>
      <c r="G12" s="38">
        <f t="shared" ca="1" si="3"/>
        <v>179.66867572889163</v>
      </c>
      <c r="H12" s="189">
        <f t="shared" ca="1" si="4"/>
        <v>49.947891852631876</v>
      </c>
      <c r="P12" s="201">
        <f ca="1">LOOKUP(H12,Sheet1!B11:B148,Sheet1!C10:C148)</f>
        <v>3.6786397457051381</v>
      </c>
    </row>
    <row r="13" spans="1:18" x14ac:dyDescent="0.25">
      <c r="B13">
        <f t="shared" si="1"/>
        <v>10</v>
      </c>
      <c r="C13">
        <f t="shared" ca="1" si="0"/>
        <v>1.9991387149706351E-2</v>
      </c>
      <c r="D13" s="38">
        <f t="shared" ca="1" si="2"/>
        <v>0.20147821361625171</v>
      </c>
      <c r="G13" s="38">
        <f t="shared" ca="1" si="3"/>
        <v>179.93360216682666</v>
      </c>
      <c r="H13" s="189">
        <f t="shared" ca="1" si="4"/>
        <v>50.021541402377814</v>
      </c>
      <c r="P13" s="201">
        <f ca="1">LOOKUP(H13,Sheet1!B12:B149,Sheet1!C11:C149)</f>
        <v>3.6786397457051381</v>
      </c>
    </row>
    <row r="14" spans="1:18" x14ac:dyDescent="0.25">
      <c r="B14">
        <f t="shared" si="1"/>
        <v>11</v>
      </c>
      <c r="C14">
        <f t="shared" ca="1" si="0"/>
        <v>1.9962039182711212E-2</v>
      </c>
      <c r="D14" s="38">
        <f t="shared" ca="1" si="2"/>
        <v>0.22144025279896293</v>
      </c>
      <c r="G14" s="38">
        <f t="shared" ca="1" si="3"/>
        <v>180.19813853855575</v>
      </c>
      <c r="H14" s="189">
        <f t="shared" ca="1" si="4"/>
        <v>50.095082513718502</v>
      </c>
      <c r="P14" s="201">
        <f ca="1">LOOKUP(H14,Sheet1!B13:B150,Sheet1!C12:C150)</f>
        <v>3.6786397457051381</v>
      </c>
    </row>
    <row r="15" spans="1:18" x14ac:dyDescent="0.25">
      <c r="B15">
        <f t="shared" si="1"/>
        <v>12</v>
      </c>
      <c r="C15">
        <f t="shared" ca="1" si="0"/>
        <v>1.9932820151352129E-2</v>
      </c>
      <c r="D15" s="38">
        <f t="shared" ca="1" si="2"/>
        <v>0.24137307295031507</v>
      </c>
      <c r="G15" s="38">
        <f t="shared" ca="1" si="3"/>
        <v>180.46228656281059</v>
      </c>
      <c r="H15" s="189">
        <f t="shared" ca="1" si="4"/>
        <v>50.168515664461346</v>
      </c>
      <c r="P15" s="201">
        <f ca="1">LOOKUP(H15,Sheet1!B14:B151,Sheet1!C13:C151)</f>
        <v>3.6786397457051381</v>
      </c>
    </row>
    <row r="16" spans="1:18" x14ac:dyDescent="0.25">
      <c r="B16">
        <f t="shared" si="1"/>
        <v>13</v>
      </c>
      <c r="C16">
        <f t="shared" ca="1" si="0"/>
        <v>1.9903729114014411E-2</v>
      </c>
      <c r="D16" s="38">
        <f t="shared" ca="1" si="2"/>
        <v>0.26127680206432946</v>
      </c>
      <c r="G16" s="38">
        <f t="shared" ca="1" si="3"/>
        <v>180.72604794573414</v>
      </c>
      <c r="H16" s="189">
        <f t="shared" ca="1" si="4"/>
        <v>50.241841328914099</v>
      </c>
      <c r="P16" s="201">
        <f ca="1">LOOKUP(H16,Sheet1!B15:B152,Sheet1!C14:C152)</f>
        <v>3.2021808029214807</v>
      </c>
    </row>
    <row r="17" spans="2:16" x14ac:dyDescent="0.25">
      <c r="B17">
        <f t="shared" si="1"/>
        <v>14</v>
      </c>
      <c r="C17">
        <f t="shared" ca="1" si="0"/>
        <v>1.9878511811839431E-2</v>
      </c>
      <c r="D17" s="38">
        <f t="shared" ca="1" si="2"/>
        <v>0.28115531387616888</v>
      </c>
      <c r="G17" s="38">
        <f t="shared" ca="1" si="3"/>
        <v>180.95531175607749</v>
      </c>
      <c r="H17" s="189">
        <f t="shared" ca="1" si="4"/>
        <v>50.305576668189545</v>
      </c>
      <c r="P17" s="201">
        <f ca="1">LOOKUP(H17,Sheet1!B16:B153,Sheet1!C15:C153)</f>
        <v>3.2021808029214807</v>
      </c>
    </row>
    <row r="18" spans="2:16" x14ac:dyDescent="0.25">
      <c r="B18">
        <f t="shared" si="1"/>
        <v>15</v>
      </c>
      <c r="C18">
        <f t="shared" ca="1" si="0"/>
        <v>1.9853390155899198E-2</v>
      </c>
      <c r="D18" s="38">
        <f t="shared" ca="1" si="2"/>
        <v>0.30100870403206809</v>
      </c>
      <c r="G18" s="38">
        <f t="shared" ca="1" si="3"/>
        <v>181.1842850974966</v>
      </c>
      <c r="H18" s="189">
        <f t="shared" ca="1" si="4"/>
        <v>50.369231257104062</v>
      </c>
      <c r="P18" s="201">
        <f ca="1">LOOKUP(H18,Sheet1!B17:B154,Sheet1!C16:C154)</f>
        <v>3.2021808029214807</v>
      </c>
    </row>
    <row r="19" spans="2:16" x14ac:dyDescent="0.25">
      <c r="B19">
        <f t="shared" si="1"/>
        <v>16</v>
      </c>
      <c r="C19">
        <f t="shared" ca="1" si="0"/>
        <v>1.9828363542941995E-2</v>
      </c>
      <c r="D19" s="38">
        <f t="shared" ca="1" si="2"/>
        <v>0.32083706757501007</v>
      </c>
      <c r="G19" s="38">
        <f t="shared" ca="1" si="3"/>
        <v>181.4129690717057</v>
      </c>
      <c r="H19" s="189">
        <f t="shared" ca="1" si="4"/>
        <v>50.432805401934189</v>
      </c>
      <c r="P19" s="201">
        <f ca="1">LOOKUP(H19,Sheet1!B18:B155,Sheet1!C17:C155)</f>
        <v>3.2021808029214807</v>
      </c>
    </row>
    <row r="20" spans="2:16" x14ac:dyDescent="0.25">
      <c r="B20">
        <f t="shared" si="1"/>
        <v>17</v>
      </c>
      <c r="C20">
        <f t="shared" ca="1" si="0"/>
        <v>1.9803431375030343E-2</v>
      </c>
      <c r="D20" s="38">
        <f t="shared" ca="1" si="2"/>
        <v>0.34064049895004039</v>
      </c>
      <c r="G20" s="38">
        <f t="shared" ca="1" si="3"/>
        <v>181.64136477347029</v>
      </c>
      <c r="H20" s="189">
        <f t="shared" ca="1" si="4"/>
        <v>50.496299407024743</v>
      </c>
      <c r="P20" s="201">
        <f ca="1">LOOKUP(H20,Sheet1!B19:B156,Sheet1!C18:C156)</f>
        <v>3.2021808029214807</v>
      </c>
    </row>
    <row r="21" spans="2:16" x14ac:dyDescent="0.25">
      <c r="B21">
        <f t="shared" si="1"/>
        <v>18</v>
      </c>
      <c r="C21">
        <f t="shared" ca="1" si="0"/>
        <v>1.9778593059480959E-2</v>
      </c>
      <c r="D21" s="38">
        <f t="shared" ca="1" si="2"/>
        <v>0.36041909200952138</v>
      </c>
      <c r="G21" s="38">
        <f t="shared" ca="1" si="3"/>
        <v>181.86947329066848</v>
      </c>
      <c r="H21" s="189">
        <f t="shared" ca="1" si="4"/>
        <v>50.559713574805841</v>
      </c>
      <c r="P21" s="201">
        <f ca="1">LOOKUP(H21,Sheet1!B20:B157,Sheet1!C19:C157)</f>
        <v>3.2021808029214807</v>
      </c>
    </row>
    <row r="22" spans="2:16" x14ac:dyDescent="0.25">
      <c r="B22">
        <f t="shared" si="1"/>
        <v>19</v>
      </c>
      <c r="C22">
        <f t="shared" ca="1" si="0"/>
        <v>1.975384800880552E-2</v>
      </c>
      <c r="D22" s="38">
        <f t="shared" ca="1" si="2"/>
        <v>0.38017294001832691</v>
      </c>
      <c r="G22" s="38">
        <f t="shared" ca="1" si="3"/>
        <v>182.09729570435147</v>
      </c>
      <c r="H22" s="189">
        <f t="shared" ca="1" si="4"/>
        <v>50.62304820580971</v>
      </c>
      <c r="P22" s="201">
        <f ca="1">LOOKUP(H22,Sheet1!B21:B158,Sheet1!C20:C158)</f>
        <v>3.2021808029214807</v>
      </c>
    </row>
    <row r="23" spans="2:16" x14ac:dyDescent="0.25">
      <c r="B23">
        <f t="shared" si="1"/>
        <v>20</v>
      </c>
      <c r="C23">
        <f t="shared" ca="1" si="0"/>
        <v>1.9729195640652276E-2</v>
      </c>
      <c r="D23" s="38">
        <f t="shared" ca="1" si="2"/>
        <v>0.3999021356589792</v>
      </c>
      <c r="G23" s="38">
        <f t="shared" ca="1" si="3"/>
        <v>182.32483308880336</v>
      </c>
      <c r="H23" s="189">
        <f t="shared" ca="1" si="4"/>
        <v>50.686303598687338</v>
      </c>
      <c r="P23" s="201">
        <f ca="1">LOOKUP(H23,Sheet1!B22:B159,Sheet1!C21:C159)</f>
        <v>4.7592589223394031</v>
      </c>
    </row>
    <row r="24" spans="2:16" x14ac:dyDescent="0.25">
      <c r="B24">
        <f t="shared" si="1"/>
        <v>21</v>
      </c>
      <c r="C24">
        <f t="shared" ca="1" si="0"/>
        <v>1.9692714896808919E-2</v>
      </c>
      <c r="D24" s="38">
        <f t="shared" ca="1" si="2"/>
        <v>0.4195948505557881</v>
      </c>
      <c r="G24" s="38">
        <f t="shared" ca="1" si="3"/>
        <v>182.66258974485859</v>
      </c>
      <c r="H24" s="189">
        <f t="shared" ca="1" si="4"/>
        <v>50.780199949070692</v>
      </c>
      <c r="P24" s="201">
        <f ca="1">LOOKUP(H24,Sheet1!B23:B160,Sheet1!C22:C160)</f>
        <v>4.7592589223394031</v>
      </c>
    </row>
    <row r="25" spans="2:16" x14ac:dyDescent="0.25">
      <c r="B25">
        <f t="shared" si="1"/>
        <v>22</v>
      </c>
      <c r="C25">
        <f t="shared" ca="1" si="0"/>
        <v>1.9656435897944316E-2</v>
      </c>
      <c r="D25" s="38">
        <f t="shared" ca="1" si="2"/>
        <v>0.4392512864537324</v>
      </c>
      <c r="G25" s="38">
        <f t="shared" ca="1" si="3"/>
        <v>182.99972186384321</v>
      </c>
      <c r="H25" s="189">
        <f t="shared" ca="1" si="4"/>
        <v>50.873922678148418</v>
      </c>
      <c r="P25" s="201">
        <f ca="1">LOOKUP(H25,Sheet1!B24:B161,Sheet1!C23:C161)</f>
        <v>4.7592589223394031</v>
      </c>
    </row>
    <row r="26" spans="2:16" x14ac:dyDescent="0.25">
      <c r="B26">
        <f t="shared" si="1"/>
        <v>23</v>
      </c>
      <c r="C26">
        <f t="shared" ca="1" si="0"/>
        <v>1.9620356790733137E-2</v>
      </c>
      <c r="D26" s="38">
        <f t="shared" ca="1" si="2"/>
        <v>0.45887164324446555</v>
      </c>
      <c r="G26" s="38">
        <f t="shared" ca="1" si="3"/>
        <v>183.3362328995579</v>
      </c>
      <c r="H26" s="189">
        <f t="shared" ca="1" si="4"/>
        <v>50.9674727460771</v>
      </c>
      <c r="P26" s="201">
        <f ca="1">LOOKUP(H26,Sheet1!B25:B162,Sheet1!C24:C162)</f>
        <v>4.7592589223394031</v>
      </c>
    </row>
    <row r="27" spans="2:16" x14ac:dyDescent="0.25">
      <c r="B27">
        <f t="shared" si="1"/>
        <v>24</v>
      </c>
      <c r="C27">
        <f t="shared" ca="1" si="0"/>
        <v>1.9584475745604731E-2</v>
      </c>
      <c r="D27" s="38">
        <f t="shared" ca="1" si="2"/>
        <v>0.47845611899007029</v>
      </c>
      <c r="G27" s="38">
        <f t="shared" ca="1" si="3"/>
        <v>183.67212627407508</v>
      </c>
      <c r="H27" s="189">
        <f t="shared" ca="1" si="4"/>
        <v>51.060851104192878</v>
      </c>
      <c r="P27" s="201">
        <f ca="1">LOOKUP(H27,Sheet1!B26:B163,Sheet1!C25:C163)</f>
        <v>4.7592589223394031</v>
      </c>
    </row>
    <row r="28" spans="2:16" x14ac:dyDescent="0.25">
      <c r="B28">
        <f t="shared" si="1"/>
        <v>25</v>
      </c>
      <c r="C28">
        <f t="shared" ca="1" si="0"/>
        <v>1.9548790956353E-2</v>
      </c>
      <c r="D28" s="38">
        <f t="shared" ca="1" si="2"/>
        <v>0.49800490994642327</v>
      </c>
      <c r="G28" s="38">
        <f t="shared" ca="1" si="3"/>
        <v>184.00740537814562</v>
      </c>
      <c r="H28" s="189">
        <f t="shared" ca="1" si="4"/>
        <v>51.154058695124483</v>
      </c>
      <c r="P28" s="201">
        <f ca="1">LOOKUP(H28,Sheet1!B27:B164,Sheet1!C26:C164)</f>
        <v>3.2021808029214807</v>
      </c>
    </row>
    <row r="29" spans="2:16" x14ac:dyDescent="0.25">
      <c r="B29">
        <f t="shared" si="1"/>
        <v>26</v>
      </c>
      <c r="C29">
        <f t="shared" ca="1" si="0"/>
        <v>1.9524897750605012E-2</v>
      </c>
      <c r="D29" s="38">
        <f t="shared" ca="1" si="2"/>
        <v>0.51752980769702828</v>
      </c>
      <c r="G29" s="38">
        <f t="shared" ca="1" si="3"/>
        <v>184.23258078505481</v>
      </c>
      <c r="H29" s="189">
        <f t="shared" ca="1" si="4"/>
        <v>51.216657458245244</v>
      </c>
      <c r="P29" s="201">
        <f ca="1">LOOKUP(H29,Sheet1!B28:B165,Sheet1!C27:C165)</f>
        <v>3.7774862723805009</v>
      </c>
    </row>
    <row r="30" spans="2:16" x14ac:dyDescent="0.25">
      <c r="B30">
        <f t="shared" si="1"/>
        <v>27</v>
      </c>
      <c r="C30">
        <f t="shared" ca="1" si="0"/>
        <v>1.9496821168407466E-2</v>
      </c>
      <c r="D30" s="38">
        <f t="shared" ca="1" si="2"/>
        <v>0.53702662886543573</v>
      </c>
      <c r="G30" s="38">
        <f t="shared" ca="1" si="3"/>
        <v>184.49788665995607</v>
      </c>
      <c r="H30" s="189">
        <f t="shared" ca="1" si="4"/>
        <v>51.290412491467791</v>
      </c>
      <c r="P30" s="201">
        <f ca="1">LOOKUP(H30,Sheet1!B29:B166,Sheet1!C28:C166)</f>
        <v>3.7774862723805009</v>
      </c>
    </row>
    <row r="31" spans="2:16" x14ac:dyDescent="0.25">
      <c r="B31">
        <f t="shared" si="1"/>
        <v>28</v>
      </c>
      <c r="C31">
        <f t="shared" ca="1" si="0"/>
        <v>1.946886541801407E-2</v>
      </c>
      <c r="D31" s="38">
        <f t="shared" ca="1" si="2"/>
        <v>0.5564954942834498</v>
      </c>
      <c r="G31" s="38">
        <f t="shared" ca="1" si="3"/>
        <v>184.762811028009</v>
      </c>
      <c r="H31" s="189">
        <f t="shared" ca="1" si="4"/>
        <v>51.364061465786506</v>
      </c>
      <c r="P31" s="201">
        <f ca="1">LOOKUP(H31,Sheet1!B30:B167,Sheet1!C29:C167)</f>
        <v>3.7774862723805009</v>
      </c>
    </row>
    <row r="32" spans="2:16" x14ac:dyDescent="0.25">
      <c r="B32">
        <f t="shared" si="1"/>
        <v>29</v>
      </c>
      <c r="C32">
        <f t="shared" ca="1" si="0"/>
        <v>1.9441029634960826E-2</v>
      </c>
      <c r="D32" s="38">
        <f t="shared" ca="1" si="2"/>
        <v>0.57593652391841066</v>
      </c>
      <c r="G32" s="38">
        <f t="shared" ca="1" si="3"/>
        <v>185.02735553108587</v>
      </c>
      <c r="H32" s="189">
        <f t="shared" ca="1" si="4"/>
        <v>51.437604837641878</v>
      </c>
      <c r="P32" s="201">
        <f ca="1">LOOKUP(H32,Sheet1!B31:B168,Sheet1!C30:C168)</f>
        <v>3.7774862723805009</v>
      </c>
    </row>
    <row r="33" spans="2:16" x14ac:dyDescent="0.25">
      <c r="B33">
        <f t="shared" si="1"/>
        <v>30</v>
      </c>
      <c r="C33">
        <f t="shared" ca="1" si="0"/>
        <v>1.9413312963419242E-2</v>
      </c>
      <c r="D33" s="38">
        <f t="shared" ca="1" si="2"/>
        <v>0.59534983688182985</v>
      </c>
      <c r="G33" s="38">
        <f t="shared" ca="1" si="3"/>
        <v>185.29152179931251</v>
      </c>
      <c r="H33" s="189">
        <f t="shared" ca="1" si="4"/>
        <v>51.511043060208884</v>
      </c>
      <c r="P33" s="201">
        <f ca="1">LOOKUP(H33,Sheet1!B32:B169,Sheet1!C31:C169)</f>
        <v>3.7774862723805009</v>
      </c>
    </row>
    <row r="34" spans="2:16" x14ac:dyDescent="0.25">
      <c r="B34">
        <f t="shared" si="1"/>
        <v>31</v>
      </c>
      <c r="C34">
        <f t="shared" ca="1" si="0"/>
        <v>1.9385714556085738E-2</v>
      </c>
      <c r="D34" s="38">
        <f t="shared" ca="1" si="2"/>
        <v>0.61473555143791558</v>
      </c>
      <c r="G34" s="38">
        <f t="shared" ca="1" si="3"/>
        <v>185.55531145118567</v>
      </c>
      <c r="H34" s="189">
        <f t="shared" ca="1" si="4"/>
        <v>51.584376583429624</v>
      </c>
      <c r="P34" s="201">
        <f ca="1">LOOKUP(H34,Sheet1!B33:B170,Sheet1!C32:C170)</f>
        <v>3.2021808029214807</v>
      </c>
    </row>
    <row r="35" spans="2:16" x14ac:dyDescent="0.25">
      <c r="B35">
        <f t="shared" si="1"/>
        <v>32</v>
      </c>
      <c r="C35">
        <f t="shared" ca="1" si="0"/>
        <v>1.9362413855695419E-2</v>
      </c>
      <c r="D35" s="38">
        <f t="shared" ca="1" si="2"/>
        <v>0.63409796529361095</v>
      </c>
      <c r="G35" s="38">
        <f t="shared" ca="1" si="3"/>
        <v>185.77860844040299</v>
      </c>
      <c r="H35" s="189">
        <f t="shared" ca="1" si="4"/>
        <v>51.646453146432037</v>
      </c>
      <c r="P35" s="201">
        <f ca="1">LOOKUP(H35,Sheet1!B34:B171,Sheet1!C33:C171)</f>
        <v>3.2021808029214807</v>
      </c>
    </row>
    <row r="36" spans="2:16" x14ac:dyDescent="0.25">
      <c r="B36">
        <f t="shared" si="1"/>
        <v>33</v>
      </c>
      <c r="C36">
        <f t="shared" ca="1" si="0"/>
        <v>1.9339197006294388E-2</v>
      </c>
      <c r="D36" s="38">
        <f t="shared" ca="1" si="2"/>
        <v>0.65343716229990534</v>
      </c>
      <c r="G36" s="38">
        <f t="shared" ca="1" si="3"/>
        <v>186.0016370373344</v>
      </c>
      <c r="H36" s="189">
        <f t="shared" ca="1" si="4"/>
        <v>51.70845509637897</v>
      </c>
      <c r="P36" s="201">
        <f ca="1">LOOKUP(H36,Sheet1!B35:B172,Sheet1!C34:C172)</f>
        <v>3.2021808029214807</v>
      </c>
    </row>
    <row r="37" spans="2:16" x14ac:dyDescent="0.25">
      <c r="B37">
        <f t="shared" si="1"/>
        <v>34</v>
      </c>
      <c r="C37">
        <f t="shared" ca="1" si="0"/>
        <v>1.9316063506049495E-2</v>
      </c>
      <c r="D37" s="38">
        <f t="shared" ca="1" si="2"/>
        <v>0.67275322580595487</v>
      </c>
      <c r="G37" s="38">
        <f t="shared" ca="1" si="3"/>
        <v>186.2243982078289</v>
      </c>
      <c r="H37" s="189">
        <f t="shared" ca="1" si="4"/>
        <v>51.770382701776441</v>
      </c>
      <c r="P37" s="201">
        <f ca="1">LOOKUP(H37,Sheet1!B36:B173,Sheet1!C35:C173)</f>
        <v>3.2021808029214807</v>
      </c>
    </row>
    <row r="38" spans="2:16" x14ac:dyDescent="0.25">
      <c r="B38">
        <f t="shared" si="1"/>
        <v>35</v>
      </c>
      <c r="C38">
        <f t="shared" ca="1" si="0"/>
        <v>1.9293012857322992E-2</v>
      </c>
      <c r="D38" s="38">
        <f t="shared" ca="1" si="2"/>
        <v>0.69204623866327786</v>
      </c>
      <c r="G38" s="38">
        <f t="shared" ca="1" si="3"/>
        <v>186.4468929119551</v>
      </c>
      <c r="H38" s="189">
        <f t="shared" ca="1" si="4"/>
        <v>51.832236229523524</v>
      </c>
      <c r="P38" s="201">
        <f ca="1">LOOKUP(H38,Sheet1!B37:B174,Sheet1!C36:C174)</f>
        <v>3.2021808029214807</v>
      </c>
    </row>
    <row r="39" spans="2:16" x14ac:dyDescent="0.25">
      <c r="B39">
        <f t="shared" si="1"/>
        <v>36</v>
      </c>
      <c r="C39">
        <f t="shared" ca="1" si="0"/>
        <v>1.9270044566627547E-2</v>
      </c>
      <c r="D39" s="38">
        <f t="shared" ca="1" si="2"/>
        <v>0.71131628322990537</v>
      </c>
      <c r="G39" s="38">
        <f t="shared" ca="1" si="3"/>
        <v>186.66912210404948</v>
      </c>
      <c r="H39" s="189">
        <f t="shared" ca="1" si="4"/>
        <v>51.894015944925762</v>
      </c>
      <c r="P39" s="201">
        <f ca="1">LOOKUP(H39,Sheet1!B38:B175,Sheet1!C37:C175)</f>
        <v>3.2021808029214807</v>
      </c>
    </row>
    <row r="40" spans="2:16" x14ac:dyDescent="0.25">
      <c r="B40">
        <f t="shared" si="1"/>
        <v>37</v>
      </c>
      <c r="C40">
        <f t="shared" ca="1" si="0"/>
        <v>1.9247158144581833E-2</v>
      </c>
      <c r="D40" s="38">
        <f t="shared" ca="1" si="2"/>
        <v>0.73056344137448725</v>
      </c>
      <c r="G40" s="38">
        <f t="shared" ca="1" si="3"/>
        <v>186.89108673276422</v>
      </c>
      <c r="H40" s="189">
        <f t="shared" ca="1" si="4"/>
        <v>51.955722111708461</v>
      </c>
      <c r="P40" s="201">
        <f ca="1">LOOKUP(H40,Sheet1!B39:B176,Sheet1!C38:C176)</f>
        <v>3.2021808029214807</v>
      </c>
    </row>
    <row r="41" spans="2:16" x14ac:dyDescent="0.25">
      <c r="B41">
        <f t="shared" si="1"/>
        <v>38</v>
      </c>
      <c r="C41">
        <f t="shared" ca="1" si="0"/>
        <v>1.9224353105866711E-2</v>
      </c>
      <c r="D41" s="38">
        <f t="shared" ca="1" si="2"/>
        <v>0.74978779448035393</v>
      </c>
      <c r="G41" s="38">
        <f t="shared" ca="1" si="3"/>
        <v>187.11278774111452</v>
      </c>
      <c r="H41" s="189">
        <f t="shared" ca="1" si="4"/>
        <v>52.017354992029837</v>
      </c>
      <c r="P41" s="201">
        <f ca="1">LOOKUP(H41,Sheet1!B40:B177,Sheet1!C39:C177)</f>
        <v>3.2021808029214807</v>
      </c>
    </row>
    <row r="42" spans="2:16" x14ac:dyDescent="0.25">
      <c r="B42">
        <f t="shared" si="1"/>
        <v>39</v>
      </c>
      <c r="C42">
        <f t="shared" ca="1" si="0"/>
        <v>1.9201628969181955E-2</v>
      </c>
      <c r="D42" s="38">
        <f t="shared" ca="1" si="2"/>
        <v>0.76898942344953591</v>
      </c>
      <c r="G42" s="38">
        <f t="shared" ca="1" si="3"/>
        <v>187.33422606652528</v>
      </c>
      <c r="H42" s="189">
        <f t="shared" ca="1" si="4"/>
        <v>52.07891484649403</v>
      </c>
      <c r="P42" s="201">
        <f ca="1">LOOKUP(H42,Sheet1!B41:B178,Sheet1!C40:C178)</f>
        <v>3.2021808029214807</v>
      </c>
    </row>
    <row r="43" spans="2:16" x14ac:dyDescent="0.25">
      <c r="B43">
        <f t="shared" si="1"/>
        <v>40</v>
      </c>
      <c r="C43">
        <f t="shared" ca="1" si="0"/>
        <v>1.9178985257203584E-2</v>
      </c>
      <c r="D43" s="38">
        <f t="shared" ca="1" si="2"/>
        <v>0.78816840870673954</v>
      </c>
      <c r="G43" s="38">
        <f t="shared" ca="1" si="3"/>
        <v>187.55540264087756</v>
      </c>
      <c r="H43" s="189">
        <f t="shared" ca="1" si="4"/>
        <v>52.140401934163968</v>
      </c>
      <c r="P43" s="201">
        <f ca="1">LOOKUP(H43,Sheet1!B42:B179,Sheet1!C41:C179)</f>
        <v>4.7592589223394031</v>
      </c>
    </row>
    <row r="44" spans="2:16" x14ac:dyDescent="0.25">
      <c r="B44">
        <f t="shared" si="1"/>
        <v>41</v>
      </c>
      <c r="C44">
        <f t="shared" ca="1" si="0"/>
        <v>1.9145468916918332E-2</v>
      </c>
      <c r="D44" s="38">
        <f t="shared" ca="1" si="2"/>
        <v>0.80731387762365792</v>
      </c>
      <c r="G44" s="38">
        <f t="shared" ca="1" si="3"/>
        <v>187.88373989521844</v>
      </c>
      <c r="H44" s="189">
        <f t="shared" ca="1" si="4"/>
        <v>52.231679690870727</v>
      </c>
      <c r="P44" s="201">
        <f ca="1">LOOKUP(H44,Sheet1!B43:B180,Sheet1!C42:C180)</f>
        <v>4.7592589223394031</v>
      </c>
    </row>
    <row r="45" spans="2:16" x14ac:dyDescent="0.25">
      <c r="B45">
        <f t="shared" si="1"/>
        <v>42</v>
      </c>
      <c r="C45">
        <f t="shared" ca="1" si="0"/>
        <v>1.9112127781263651E-2</v>
      </c>
      <c r="D45" s="38">
        <f t="shared" ca="1" si="2"/>
        <v>0.82642600540492162</v>
      </c>
      <c r="G45" s="38">
        <f t="shared" ca="1" si="3"/>
        <v>188.21150336199977</v>
      </c>
      <c r="H45" s="189">
        <f t="shared" ca="1" si="4"/>
        <v>52.322797934635943</v>
      </c>
      <c r="P45" s="201">
        <f ca="1">LOOKUP(H45,Sheet1!B44:B181,Sheet1!C43:C181)</f>
        <v>4.7592589223394031</v>
      </c>
    </row>
    <row r="46" spans="2:16" x14ac:dyDescent="0.25">
      <c r="B46">
        <f t="shared" si="1"/>
        <v>43</v>
      </c>
      <c r="C46">
        <f t="shared" ca="1" si="0"/>
        <v>1.9078960328560352E-2</v>
      </c>
      <c r="D46" s="38">
        <f t="shared" ca="1" si="2"/>
        <v>0.84550496573348199</v>
      </c>
      <c r="G46" s="38">
        <f t="shared" ca="1" si="3"/>
        <v>188.53869604066119</v>
      </c>
      <c r="H46" s="189">
        <f t="shared" ca="1" si="4"/>
        <v>52.413757499303813</v>
      </c>
      <c r="P46" s="201">
        <f ca="1">LOOKUP(H46,Sheet1!B45:B182,Sheet1!C44:C182)</f>
        <v>3.7774862723805009</v>
      </c>
    </row>
    <row r="47" spans="2:16" x14ac:dyDescent="0.25">
      <c r="B47">
        <f t="shared" si="1"/>
        <v>44</v>
      </c>
      <c r="C47">
        <f t="shared" ca="1" si="0"/>
        <v>1.9052762201041809E-2</v>
      </c>
      <c r="D47" s="38">
        <f t="shared" ca="1" si="2"/>
        <v>0.86455772793452379</v>
      </c>
      <c r="G47" s="38">
        <f t="shared" ca="1" si="3"/>
        <v>188.79794248214475</v>
      </c>
      <c r="H47" s="189">
        <f t="shared" ca="1" si="4"/>
        <v>52.485828010036244</v>
      </c>
      <c r="P47" s="201">
        <f ca="1">LOOKUP(H47,Sheet1!B46:B183,Sheet1!C45:C183)</f>
        <v>3.7774862723805009</v>
      </c>
    </row>
    <row r="48" spans="2:16" x14ac:dyDescent="0.25">
      <c r="B48">
        <f t="shared" si="1"/>
        <v>45</v>
      </c>
      <c r="C48">
        <f t="shared" ca="1" si="0"/>
        <v>1.9026671748350699E-2</v>
      </c>
      <c r="D48" s="38">
        <f t="shared" ca="1" si="2"/>
        <v>0.8835843996828745</v>
      </c>
      <c r="G48" s="38">
        <f t="shared" ca="1" si="3"/>
        <v>189.05683294137268</v>
      </c>
      <c r="H48" s="189">
        <f t="shared" ca="1" si="4"/>
        <v>52.557799557701607</v>
      </c>
      <c r="P48" s="201">
        <f ca="1">LOOKUP(H48,Sheet1!B47:B184,Sheet1!C46:C184)</f>
        <v>3.7774862723805009</v>
      </c>
    </row>
    <row r="49" spans="2:16" x14ac:dyDescent="0.25">
      <c r="B49">
        <f t="shared" si="1"/>
        <v>46</v>
      </c>
      <c r="C49">
        <f t="shared" ca="1" si="0"/>
        <v>1.9000688234725466E-2</v>
      </c>
      <c r="D49" s="38">
        <f t="shared" ca="1" si="2"/>
        <v>0.90258508791759995</v>
      </c>
      <c r="G49" s="38">
        <f t="shared" ca="1" si="3"/>
        <v>189.31536888143918</v>
      </c>
      <c r="H49" s="189">
        <f t="shared" ca="1" si="4"/>
        <v>52.629672549040095</v>
      </c>
      <c r="P49" s="201">
        <f ca="1">LOOKUP(H49,Sheet1!B48:B185,Sheet1!C47:C185)</f>
        <v>3.8526372672318612</v>
      </c>
    </row>
    <row r="50" spans="2:16" x14ac:dyDescent="0.25">
      <c r="B50">
        <f t="shared" si="1"/>
        <v>47</v>
      </c>
      <c r="C50">
        <f t="shared" ca="1" si="0"/>
        <v>1.8974296831887144E-2</v>
      </c>
      <c r="D50" s="38">
        <f t="shared" ca="1" si="2"/>
        <v>0.92155938474948706</v>
      </c>
      <c r="G50" s="38">
        <f t="shared" ca="1" si="3"/>
        <v>189.57868816056205</v>
      </c>
      <c r="H50" s="189">
        <f t="shared" ca="1" si="4"/>
        <v>52.702875308636251</v>
      </c>
      <c r="P50" s="201">
        <f ca="1">LOOKUP(H50,Sheet1!B49:B186,Sheet1!C48:C186)</f>
        <v>3.8526372672318612</v>
      </c>
    </row>
    <row r="51" spans="2:16" x14ac:dyDescent="0.25">
      <c r="B51">
        <f t="shared" si="1"/>
        <v>48</v>
      </c>
      <c r="C51">
        <f t="shared" ca="1" si="0"/>
        <v>1.8948015145707365E-2</v>
      </c>
      <c r="D51" s="38">
        <f t="shared" ca="1" si="2"/>
        <v>0.94050739989519438</v>
      </c>
      <c r="G51" s="38">
        <f t="shared" ca="1" si="3"/>
        <v>189.84164169687156</v>
      </c>
      <c r="H51" s="189">
        <f t="shared" ca="1" si="4"/>
        <v>52.775976391730296</v>
      </c>
      <c r="P51" s="201">
        <f ca="1">LOOKUP(H51,Sheet1!B50:B187,Sheet1!C49:C187)</f>
        <v>3.0369358095218582</v>
      </c>
    </row>
    <row r="52" spans="2:16" x14ac:dyDescent="0.25">
      <c r="B52">
        <f t="shared" si="1"/>
        <v>49</v>
      </c>
      <c r="C52">
        <f t="shared" ca="1" si="0"/>
        <v>1.892737781563927E-2</v>
      </c>
      <c r="D52" s="38">
        <f t="shared" ca="1" si="2"/>
        <v>0.95943477771083363</v>
      </c>
      <c r="G52" s="38">
        <f t="shared" ca="1" si="3"/>
        <v>190.04863416347357</v>
      </c>
      <c r="H52" s="189">
        <f t="shared" ca="1" si="4"/>
        <v>52.833520297445659</v>
      </c>
      <c r="P52" s="201">
        <f ca="1">LOOKUP(H52,Sheet1!B51:B188,Sheet1!C50:C188)</f>
        <v>3.0369358095218582</v>
      </c>
    </row>
    <row r="53" spans="2:16" x14ac:dyDescent="0.25">
      <c r="B53">
        <f t="shared" si="1"/>
        <v>50</v>
      </c>
      <c r="C53">
        <f t="shared" ca="1" si="0"/>
        <v>1.8906807795146825E-2</v>
      </c>
      <c r="D53" s="38">
        <f t="shared" ca="1" si="2"/>
        <v>0.97834158550598049</v>
      </c>
      <c r="G53" s="38">
        <f t="shared" ca="1" si="3"/>
        <v>190.25540118314504</v>
      </c>
      <c r="H53" s="189">
        <f t="shared" ca="1" si="4"/>
        <v>52.891001528914323</v>
      </c>
      <c r="P53" s="201">
        <f ca="1">LOOKUP(H53,Sheet1!B52:B189,Sheet1!C51:C189)</f>
        <v>3.0369358095218582</v>
      </c>
    </row>
    <row r="54" spans="2:16" x14ac:dyDescent="0.25">
      <c r="B54">
        <f t="shared" si="1"/>
        <v>51</v>
      </c>
      <c r="C54">
        <f t="shared" ca="1" si="0"/>
        <v>1.8886304719056064E-2</v>
      </c>
      <c r="D54" s="38">
        <f t="shared" ca="1" si="2"/>
        <v>0.99722789022503655</v>
      </c>
      <c r="G54" s="38">
        <f t="shared" ca="1" si="3"/>
        <v>190.46194349119116</v>
      </c>
      <c r="H54" s="189">
        <f t="shared" ca="1" si="4"/>
        <v>52.948420290551148</v>
      </c>
      <c r="P54" s="201">
        <f ca="1">LOOKUP(H54,Sheet1!B53:B190,Sheet1!C52:C190)</f>
        <v>3.0369358095218582</v>
      </c>
    </row>
    <row r="55" spans="2:16" x14ac:dyDescent="0.25">
      <c r="B55">
        <f t="shared" si="1"/>
        <v>52</v>
      </c>
      <c r="C55">
        <f t="shared" ca="1" si="0"/>
        <v>1.8865868224961075E-2</v>
      </c>
      <c r="D55" s="38">
        <f t="shared" ca="1" si="2"/>
        <v>1.0160937584499976</v>
      </c>
      <c r="G55" s="38">
        <f t="shared" ca="1" si="3"/>
        <v>190.66826181892802</v>
      </c>
      <c r="H55" s="189">
        <f t="shared" ca="1" si="4"/>
        <v>53.005776785661993</v>
      </c>
      <c r="P55" s="201">
        <f ca="1">LOOKUP(H55,Sheet1!B54:B191,Sheet1!C53:C191)</f>
        <v>3.0369358095218582</v>
      </c>
    </row>
    <row r="56" spans="2:16" x14ac:dyDescent="0.25">
      <c r="B56">
        <f t="shared" si="1"/>
        <v>53</v>
      </c>
      <c r="C56">
        <f t="shared" ca="1" si="0"/>
        <v>1.88454979531971E-2</v>
      </c>
      <c r="D56" s="38">
        <f t="shared" ca="1" si="2"/>
        <v>1.0349392564031947</v>
      </c>
      <c r="G56" s="38">
        <f t="shared" ca="1" si="3"/>
        <v>190.87435689371259</v>
      </c>
      <c r="H56" s="189">
        <f t="shared" ca="1" si="4"/>
        <v>53.063071216452101</v>
      </c>
      <c r="P56" s="201">
        <f ca="1">LOOKUP(H56,Sheet1!B55:B192,Sheet1!C54:C192)</f>
        <v>3.0369358095218582</v>
      </c>
    </row>
    <row r="57" spans="2:16" x14ac:dyDescent="0.25">
      <c r="B57">
        <f t="shared" si="1"/>
        <v>54</v>
      </c>
      <c r="C57">
        <f t="shared" ca="1" si="0"/>
        <v>1.8825193546813918E-2</v>
      </c>
      <c r="D57" s="38">
        <f t="shared" ca="1" si="2"/>
        <v>1.0537644499500087</v>
      </c>
      <c r="G57" s="38">
        <f t="shared" ca="1" si="3"/>
        <v>191.08022943897276</v>
      </c>
      <c r="H57" s="189">
        <f t="shared" ca="1" si="4"/>
        <v>53.120303784034434</v>
      </c>
      <c r="P57" s="201">
        <f ca="1">LOOKUP(H57,Sheet1!B56:B193,Sheet1!C55:C193)</f>
        <v>3.0369358095218582</v>
      </c>
    </row>
    <row r="58" spans="2:16" x14ac:dyDescent="0.25">
      <c r="B58">
        <f t="shared" si="1"/>
        <v>55</v>
      </c>
      <c r="C58">
        <f t="shared" ca="1" si="0"/>
        <v>1.8804954651549563E-2</v>
      </c>
      <c r="D58" s="38">
        <f t="shared" ca="1" si="2"/>
        <v>1.0725694046015584</v>
      </c>
      <c r="G58" s="38">
        <f t="shared" ca="1" si="3"/>
        <v>191.28588017423715</v>
      </c>
      <c r="H58" s="189">
        <f t="shared" ca="1" si="4"/>
        <v>53.177474688437933</v>
      </c>
      <c r="P58" s="201">
        <f ca="1">LOOKUP(H58,Sheet1!B57:B194,Sheet1!C56:C194)</f>
        <v>3.0369358095218582</v>
      </c>
    </row>
    <row r="59" spans="2:16" x14ac:dyDescent="0.25">
      <c r="B59">
        <f t="shared" si="1"/>
        <v>56</v>
      </c>
      <c r="C59">
        <f t="shared" ca="1" si="0"/>
        <v>1.878478091580434E-2</v>
      </c>
      <c r="D59" s="38">
        <f t="shared" ca="1" si="2"/>
        <v>1.0913541855173627</v>
      </c>
      <c r="G59" s="38">
        <f t="shared" ca="1" si="3"/>
        <v>191.49130981516421</v>
      </c>
      <c r="H59" s="189">
        <f t="shared" ca="1" si="4"/>
        <v>53.234584128615658</v>
      </c>
      <c r="P59" s="201">
        <f ca="1">LOOKUP(H59,Sheet1!B58:B195,Sheet1!C57:C195)</f>
        <v>3.0369358095218582</v>
      </c>
    </row>
    <row r="60" spans="2:16" x14ac:dyDescent="0.25">
      <c r="B60">
        <f t="shared" si="1"/>
        <v>57</v>
      </c>
      <c r="C60">
        <f t="shared" ca="1" si="0"/>
        <v>1.8764671990615163E-2</v>
      </c>
      <c r="D60" s="38">
        <f t="shared" ca="1" si="2"/>
        <v>1.1101188575079779</v>
      </c>
      <c r="G60" s="38">
        <f t="shared" ca="1" si="3"/>
        <v>191.69651907357152</v>
      </c>
      <c r="H60" s="189">
        <f t="shared" ca="1" si="4"/>
        <v>53.291632302452889</v>
      </c>
      <c r="P60" s="201">
        <f ca="1">LOOKUP(H60,Sheet1!B59:B196,Sheet1!C58:C196)</f>
        <v>3.0369358095218582</v>
      </c>
    </row>
    <row r="61" spans="2:16" x14ac:dyDescent="0.25">
      <c r="B61">
        <f t="shared" si="1"/>
        <v>58</v>
      </c>
      <c r="C61">
        <f t="shared" ca="1" si="0"/>
        <v>1.8744627529630183E-2</v>
      </c>
      <c r="D61" s="38">
        <f t="shared" ca="1" si="2"/>
        <v>1.128863485037608</v>
      </c>
      <c r="G61" s="38">
        <f t="shared" ca="1" si="3"/>
        <v>191.90150865746446</v>
      </c>
      <c r="H61" s="189">
        <f t="shared" ca="1" si="4"/>
        <v>53.348619406775121</v>
      </c>
      <c r="P61" s="201">
        <f ca="1">LOOKUP(H61,Sheet1!B60:B197,Sheet1!C59:C197)</f>
        <v>3.0369358095218582</v>
      </c>
    </row>
    <row r="62" spans="2:16" x14ac:dyDescent="0.25">
      <c r="B62">
        <f t="shared" si="1"/>
        <v>59</v>
      </c>
      <c r="C62">
        <f t="shared" ca="1" si="0"/>
        <v>1.8724647189083711E-2</v>
      </c>
      <c r="D62" s="38">
        <f t="shared" ca="1" si="2"/>
        <v>1.1475881322266916</v>
      </c>
      <c r="G62" s="38">
        <f t="shared" ca="1" si="3"/>
        <v>192.10627927106475</v>
      </c>
      <c r="H62" s="189">
        <f t="shared" ca="1" si="4"/>
        <v>53.405545637356006</v>
      </c>
      <c r="P62" s="201">
        <f ca="1">LOOKUP(H62,Sheet1!B61:B198,Sheet1!C60:C198)</f>
        <v>3.0369358095218582</v>
      </c>
    </row>
    <row r="63" spans="2:16" x14ac:dyDescent="0.25">
      <c r="B63">
        <f t="shared" si="1"/>
        <v>60</v>
      </c>
      <c r="C63">
        <f t="shared" ca="1" si="0"/>
        <v>1.8704730627771449E-2</v>
      </c>
      <c r="D63" s="38">
        <f t="shared" ca="1" si="2"/>
        <v>1.1662928628544631</v>
      </c>
      <c r="G63" s="38">
        <f t="shared" ca="1" si="3"/>
        <v>192.3108316148388</v>
      </c>
      <c r="H63" s="189">
        <f t="shared" ca="1" si="4"/>
        <v>53.462411188925195</v>
      </c>
      <c r="P63" s="201">
        <f ca="1">LOOKUP(H63,Sheet1!B62:B199,Sheet1!C61:C199)</f>
        <v>3.0369358095218582</v>
      </c>
    </row>
    <row r="64" spans="2:16" x14ac:dyDescent="0.25">
      <c r="B64">
        <f t="shared" si="1"/>
        <v>61</v>
      </c>
      <c r="C64">
        <f t="shared" ca="1" si="0"/>
        <v>1.8684877507025986E-2</v>
      </c>
      <c r="D64" s="38">
        <f t="shared" ca="1" si="2"/>
        <v>1.1849777403614892</v>
      </c>
      <c r="G64" s="38">
        <f t="shared" ca="1" si="3"/>
        <v>192.51516638552565</v>
      </c>
      <c r="H64" s="189">
        <f t="shared" ca="1" si="4"/>
        <v>53.519216255176133</v>
      </c>
      <c r="P64" s="201">
        <f ca="1">LOOKUP(H64,Sheet1!B63:B200,Sheet1!C62:C200)</f>
        <v>3.0369358095218582</v>
      </c>
    </row>
    <row r="65" spans="2:16" x14ac:dyDescent="0.25">
      <c r="B65">
        <f t="shared" si="1"/>
        <v>62</v>
      </c>
      <c r="C65">
        <f t="shared" ca="1" si="0"/>
        <v>1.8665087490692615E-2</v>
      </c>
      <c r="D65" s="38">
        <f t="shared" ca="1" si="2"/>
        <v>1.2036428278521818</v>
      </c>
      <c r="G65" s="38">
        <f t="shared" ca="1" si="3"/>
        <v>192.71928427616453</v>
      </c>
      <c r="H65" s="189">
        <f t="shared" ca="1" si="4"/>
        <v>53.575961028773747</v>
      </c>
      <c r="P65" s="201">
        <f ca="1">LOOKUP(H65,Sheet1!B64:B201,Sheet1!C63:C201)</f>
        <v>3.8526372672318612</v>
      </c>
    </row>
    <row r="66" spans="2:16" x14ac:dyDescent="0.25">
      <c r="B66">
        <f t="shared" si="1"/>
        <v>63</v>
      </c>
      <c r="C66">
        <f t="shared" ca="1" si="0"/>
        <v>1.8640068735892128E-2</v>
      </c>
      <c r="D66" s="38">
        <f t="shared" ca="1" si="2"/>
        <v>1.2222828965880739</v>
      </c>
      <c r="G66" s="38">
        <f t="shared" ca="1" si="3"/>
        <v>192.97795266344073</v>
      </c>
      <c r="H66" s="189">
        <f t="shared" ca="1" si="4"/>
        <v>53.647870840436532</v>
      </c>
      <c r="P66" s="201">
        <f ca="1">LOOKUP(H66,Sheet1!B65:B202,Sheet1!C64:C202)</f>
        <v>3.8526372672318612</v>
      </c>
    </row>
    <row r="67" spans="2:16" x14ac:dyDescent="0.25">
      <c r="B67">
        <f t="shared" si="1"/>
        <v>64</v>
      </c>
      <c r="C67">
        <f t="shared" ca="1" si="0"/>
        <v>1.8615150362523258E-2</v>
      </c>
      <c r="D67" s="38">
        <f t="shared" ca="1" si="2"/>
        <v>1.2408980469505972</v>
      </c>
      <c r="G67" s="38">
        <f t="shared" ca="1" si="3"/>
        <v>193.23627433061938</v>
      </c>
      <c r="H67" s="189">
        <f t="shared" ca="1" si="4"/>
        <v>53.719684263912193</v>
      </c>
      <c r="P67" s="201">
        <f ca="1">LOOKUP(H67,Sheet1!B66:B203,Sheet1!C65:C203)</f>
        <v>3.8526372672318612</v>
      </c>
    </row>
    <row r="68" spans="2:16" x14ac:dyDescent="0.25">
      <c r="B68">
        <f t="shared" si="1"/>
        <v>65</v>
      </c>
      <c r="C68">
        <f t="shared" ca="1" si="0"/>
        <v>1.8590331700939707E-2</v>
      </c>
      <c r="D68" s="38">
        <f t="shared" ca="1" si="2"/>
        <v>1.259488378651537</v>
      </c>
      <c r="G68" s="38">
        <f t="shared" ca="1" si="3"/>
        <v>193.49425066882725</v>
      </c>
      <c r="H68" s="189">
        <f t="shared" ca="1" si="4"/>
        <v>53.791401685933977</v>
      </c>
      <c r="P68" s="201">
        <f ca="1">LOOKUP(H68,Sheet1!B67:B204,Sheet1!C66:C204)</f>
        <v>3.8526372672318612</v>
      </c>
    </row>
    <row r="69" spans="2:16" x14ac:dyDescent="0.25">
      <c r="B69">
        <f t="shared" si="1"/>
        <v>66</v>
      </c>
      <c r="C69">
        <f t="shared" ref="C69:C132" ca="1" si="5">1/H69</f>
        <v>1.8565612087733836E-2</v>
      </c>
      <c r="D69" s="38">
        <f t="shared" ca="1" si="2"/>
        <v>1.2780539907392707</v>
      </c>
      <c r="G69" s="38">
        <f t="shared" ca="1" si="3"/>
        <v>193.75188305991082</v>
      </c>
      <c r="H69" s="189">
        <f t="shared" ca="1" si="4"/>
        <v>53.863023490655216</v>
      </c>
      <c r="P69" s="201">
        <f ca="1">LOOKUP(H69,Sheet1!B68:B205,Sheet1!C67:C205)</f>
        <v>3.0369358095218582</v>
      </c>
    </row>
    <row r="70" spans="2:16" x14ac:dyDescent="0.25">
      <c r="B70">
        <f t="shared" ref="B70:B133" si="6">B69+1</f>
        <v>67</v>
      </c>
      <c r="C70">
        <f t="shared" ca="1" si="5"/>
        <v>1.8546198354535651E-2</v>
      </c>
      <c r="D70" s="38">
        <f t="shared" ref="D70:D133" ca="1" si="7">D69+C70</f>
        <v>1.2966001890938064</v>
      </c>
      <c r="G70" s="38">
        <f t="shared" ref="G70:G133" ca="1" si="8">H70/0.278</f>
        <v>193.95469806773434</v>
      </c>
      <c r="H70" s="189">
        <f t="shared" ref="H70:H133" ca="1" si="9">H69+(P69*C69)</f>
        <v>53.919406062830149</v>
      </c>
      <c r="P70" s="201">
        <f ca="1">LOOKUP(H70,Sheet1!B69:B206,Sheet1!C68:C206)</f>
        <v>3.0369358095218582</v>
      </c>
    </row>
    <row r="71" spans="2:16" x14ac:dyDescent="0.25">
      <c r="B71">
        <f t="shared" si="6"/>
        <v>68</v>
      </c>
      <c r="C71">
        <f t="shared" ca="1" si="5"/>
        <v>1.8526845417170319E-2</v>
      </c>
      <c r="D71" s="38">
        <f t="shared" ca="1" si="7"/>
        <v>1.3151270345109767</v>
      </c>
      <c r="G71" s="38">
        <f t="shared" ca="1" si="8"/>
        <v>194.15730099548031</v>
      </c>
      <c r="H71" s="189">
        <f t="shared" ca="1" si="9"/>
        <v>53.975729676743534</v>
      </c>
      <c r="P71" s="201">
        <f ca="1">LOOKUP(H71,Sheet1!B70:B207,Sheet1!C69:C207)</f>
        <v>3.0369358095218582</v>
      </c>
    </row>
    <row r="72" spans="2:16" x14ac:dyDescent="0.25">
      <c r="B72">
        <f t="shared" si="6"/>
        <v>69</v>
      </c>
      <c r="C72">
        <f t="shared" ca="1" si="5"/>
        <v>1.8507552958920398E-2</v>
      </c>
      <c r="D72" s="38">
        <f t="shared" ca="1" si="7"/>
        <v>1.3336345874698972</v>
      </c>
      <c r="G72" s="38">
        <f t="shared" ca="1" si="8"/>
        <v>194.35969250729644</v>
      </c>
      <c r="H72" s="189">
        <f t="shared" ca="1" si="9"/>
        <v>54.031994517028416</v>
      </c>
      <c r="P72" s="201">
        <f ca="1">LOOKUP(H72,Sheet1!B71:B208,Sheet1!C70:C208)</f>
        <v>3.0369358095218582</v>
      </c>
    </row>
    <row r="73" spans="2:16" x14ac:dyDescent="0.25">
      <c r="B73">
        <f t="shared" si="6"/>
        <v>70</v>
      </c>
      <c r="C73">
        <f t="shared" ca="1" si="5"/>
        <v>1.8488320665373897E-2</v>
      </c>
      <c r="D73" s="38">
        <f t="shared" ca="1" si="7"/>
        <v>1.352122908135271</v>
      </c>
      <c r="G73" s="38">
        <f t="shared" ca="1" si="8"/>
        <v>194.56187326387044</v>
      </c>
      <c r="H73" s="189">
        <f t="shared" ca="1" si="9"/>
        <v>54.088200767355985</v>
      </c>
      <c r="P73" s="201">
        <f ca="1">LOOKUP(H73,Sheet1!B72:B209,Sheet1!C71:C209)</f>
        <v>3.0369358095218582</v>
      </c>
    </row>
    <row r="74" spans="2:16" x14ac:dyDescent="0.25">
      <c r="B74">
        <f t="shared" si="6"/>
        <v>71</v>
      </c>
      <c r="C74">
        <f t="shared" ca="1" si="5"/>
        <v>1.8469148224402765E-2</v>
      </c>
      <c r="D74" s="38">
        <f t="shared" ca="1" si="7"/>
        <v>1.3705920563596738</v>
      </c>
      <c r="G74" s="38">
        <f t="shared" ca="1" si="8"/>
        <v>194.76384392245532</v>
      </c>
      <c r="H74" s="189">
        <f t="shared" ca="1" si="9"/>
        <v>54.144348610442584</v>
      </c>
      <c r="P74" s="201">
        <f ca="1">LOOKUP(H74,Sheet1!B73:B210,Sheet1!C72:C210)</f>
        <v>3.0369358095218582</v>
      </c>
    </row>
    <row r="75" spans="2:16" x14ac:dyDescent="0.25">
      <c r="B75">
        <f t="shared" si="6"/>
        <v>72</v>
      </c>
      <c r="C75">
        <f t="shared" ca="1" si="5"/>
        <v>1.8450035326141589E-2</v>
      </c>
      <c r="D75" s="38">
        <f t="shared" ca="1" si="7"/>
        <v>1.3890420916858155</v>
      </c>
      <c r="G75" s="38">
        <f t="shared" ca="1" si="8"/>
        <v>194.96560513689437</v>
      </c>
      <c r="H75" s="189">
        <f t="shared" ca="1" si="9"/>
        <v>54.20043822805664</v>
      </c>
      <c r="P75" s="201">
        <f ca="1">LOOKUP(H75,Sheet1!B74:B211,Sheet1!C73:C211)</f>
        <v>3.0369358095218582</v>
      </c>
    </row>
    <row r="76" spans="2:16" x14ac:dyDescent="0.25">
      <c r="B76">
        <f t="shared" si="6"/>
        <v>73</v>
      </c>
      <c r="C76">
        <f t="shared" ca="1" si="5"/>
        <v>1.8430981662966545E-2</v>
      </c>
      <c r="D76" s="38">
        <f t="shared" ca="1" si="7"/>
        <v>1.4074730733487821</v>
      </c>
      <c r="G76" s="38">
        <f t="shared" ca="1" si="8"/>
        <v>195.16715755764582</v>
      </c>
      <c r="H76" s="189">
        <f t="shared" ca="1" si="9"/>
        <v>54.256469801025546</v>
      </c>
      <c r="P76" s="201">
        <f ca="1">LOOKUP(H76,Sheet1!B75:B212,Sheet1!C74:C212)</f>
        <v>3.0369358095218582</v>
      </c>
    </row>
    <row r="77" spans="2:16" x14ac:dyDescent="0.25">
      <c r="B77">
        <f t="shared" si="6"/>
        <v>74</v>
      </c>
      <c r="C77">
        <f t="shared" ca="1" si="5"/>
        <v>1.8411986929474607E-2</v>
      </c>
      <c r="D77" s="38">
        <f t="shared" ca="1" si="7"/>
        <v>1.4258850602782567</v>
      </c>
      <c r="G77" s="38">
        <f t="shared" ca="1" si="8"/>
        <v>195.36850183180735</v>
      </c>
      <c r="H77" s="189">
        <f t="shared" ca="1" si="9"/>
        <v>54.312443509242449</v>
      </c>
      <c r="P77" s="201">
        <f ca="1">LOOKUP(H77,Sheet1!B76:B213,Sheet1!C75:C213)</f>
        <v>3.0369358095218582</v>
      </c>
    </row>
    <row r="78" spans="2:16" x14ac:dyDescent="0.25">
      <c r="B78">
        <f t="shared" si="6"/>
        <v>75</v>
      </c>
      <c r="C78">
        <f t="shared" ca="1" si="5"/>
        <v>1.8393050822462953E-2</v>
      </c>
      <c r="D78" s="38">
        <f t="shared" ca="1" si="7"/>
        <v>1.4442781111007197</v>
      </c>
      <c r="G78" s="38">
        <f t="shared" ca="1" si="8"/>
        <v>195.56963860314036</v>
      </c>
      <c r="H78" s="189">
        <f t="shared" ca="1" si="9"/>
        <v>54.368359531673022</v>
      </c>
      <c r="P78" s="201">
        <f ca="1">LOOKUP(H78,Sheet1!B77:B214,Sheet1!C76:C214)</f>
        <v>3.0369358095218582</v>
      </c>
    </row>
    <row r="79" spans="2:16" x14ac:dyDescent="0.25">
      <c r="B79">
        <f t="shared" si="6"/>
        <v>76</v>
      </c>
      <c r="C79">
        <f t="shared" ca="1" si="5"/>
        <v>1.8374173040908635E-2</v>
      </c>
      <c r="D79" s="38">
        <f t="shared" ca="1" si="7"/>
        <v>1.4626522841416283</v>
      </c>
      <c r="G79" s="38">
        <f t="shared" ca="1" si="8"/>
        <v>195.77056851209392</v>
      </c>
      <c r="H79" s="189">
        <f t="shared" ca="1" si="9"/>
        <v>54.424218046362114</v>
      </c>
      <c r="P79" s="201">
        <f ca="1">LOOKUP(H79,Sheet1!B78:B215,Sheet1!C77:C215)</f>
        <v>4.5969063322015229</v>
      </c>
    </row>
    <row r="80" spans="2:16" x14ac:dyDescent="0.25">
      <c r="B80">
        <f t="shared" si="6"/>
        <v>77</v>
      </c>
      <c r="C80">
        <f t="shared" ca="1" si="5"/>
        <v>1.834570119828647E-2</v>
      </c>
      <c r="D80" s="38">
        <f t="shared" ca="1" si="7"/>
        <v>1.4809979853399147</v>
      </c>
      <c r="G80" s="38">
        <f t="shared" ca="1" si="8"/>
        <v>196.0743971178519</v>
      </c>
      <c r="H80" s="189">
        <f t="shared" ca="1" si="9"/>
        <v>54.508682398762836</v>
      </c>
      <c r="P80" s="201">
        <f ca="1">LOOKUP(H80,Sheet1!B79:B216,Sheet1!C78:C216)</f>
        <v>3.8526372672318612</v>
      </c>
    </row>
    <row r="81" spans="2:16" x14ac:dyDescent="0.25">
      <c r="B81">
        <f t="shared" si="6"/>
        <v>78</v>
      </c>
      <c r="C81">
        <f t="shared" ca="1" si="5"/>
        <v>1.832194383163669E-2</v>
      </c>
      <c r="D81" s="38">
        <f t="shared" ca="1" si="7"/>
        <v>1.4993199291715513</v>
      </c>
      <c r="G81" s="38">
        <f t="shared" ca="1" si="8"/>
        <v>196.32863931975845</v>
      </c>
      <c r="H81" s="189">
        <f t="shared" ca="1" si="9"/>
        <v>54.579361730892856</v>
      </c>
      <c r="P81" s="201">
        <f ca="1">LOOKUP(H81,Sheet1!B80:B217,Sheet1!C79:C217)</f>
        <v>3.8526372672318612</v>
      </c>
    </row>
    <row r="82" spans="2:16" x14ac:dyDescent="0.25">
      <c r="B82">
        <f t="shared" si="6"/>
        <v>79</v>
      </c>
      <c r="C82">
        <f t="shared" ca="1" si="5"/>
        <v>1.8298278562335835E-2</v>
      </c>
      <c r="D82" s="38">
        <f t="shared" ca="1" si="7"/>
        <v>1.5176182077338871</v>
      </c>
      <c r="G82" s="38">
        <f t="shared" ca="1" si="8"/>
        <v>196.58255228239835</v>
      </c>
      <c r="H82" s="189">
        <f t="shared" ca="1" si="9"/>
        <v>54.649949534506746</v>
      </c>
      <c r="P82" s="201">
        <f ca="1">LOOKUP(H82,Sheet1!B81:B218,Sheet1!C80:C218)</f>
        <v>3.8526372672318612</v>
      </c>
    </row>
    <row r="83" spans="2:16" x14ac:dyDescent="0.25">
      <c r="B83">
        <f t="shared" si="6"/>
        <v>80</v>
      </c>
      <c r="C83">
        <f t="shared" ca="1" si="5"/>
        <v>1.8274704796726857E-2</v>
      </c>
      <c r="D83" s="38">
        <f t="shared" ca="1" si="7"/>
        <v>1.535892912530614</v>
      </c>
      <c r="G83" s="38">
        <f t="shared" ca="1" si="8"/>
        <v>196.8361372820942</v>
      </c>
      <c r="H83" s="189">
        <f t="shared" ca="1" si="9"/>
        <v>54.720446164422192</v>
      </c>
      <c r="P83" s="201">
        <f ca="1">LOOKUP(H83,Sheet1!B82:B219,Sheet1!C81:C219)</f>
        <v>3.8526372672318612</v>
      </c>
    </row>
    <row r="84" spans="2:16" x14ac:dyDescent="0.25">
      <c r="B84">
        <f t="shared" si="6"/>
        <v>81</v>
      </c>
      <c r="C84">
        <f t="shared" ca="1" si="5"/>
        <v>1.8251221946497299E-2</v>
      </c>
      <c r="D84" s="38">
        <f t="shared" ca="1" si="7"/>
        <v>1.5541441344771112</v>
      </c>
      <c r="G84" s="38">
        <f t="shared" ca="1" si="8"/>
        <v>197.08939558694144</v>
      </c>
      <c r="H84" s="189">
        <f t="shared" ca="1" si="9"/>
        <v>54.790851973169723</v>
      </c>
      <c r="P84" s="201">
        <f ca="1">LOOKUP(H84,Sheet1!B83:B220,Sheet1!C82:C220)</f>
        <v>3.8526372672318612</v>
      </c>
    </row>
    <row r="85" spans="2:16" x14ac:dyDescent="0.25">
      <c r="B85">
        <f t="shared" si="6"/>
        <v>82</v>
      </c>
      <c r="C85">
        <f t="shared" ca="1" si="5"/>
        <v>1.8227829428617556E-2</v>
      </c>
      <c r="D85" s="38">
        <f t="shared" ca="1" si="7"/>
        <v>1.5723719639057288</v>
      </c>
      <c r="G85" s="38">
        <f t="shared" ca="1" si="8"/>
        <v>197.34232845688243</v>
      </c>
      <c r="H85" s="189">
        <f t="shared" ca="1" si="9"/>
        <v>54.861167311013318</v>
      </c>
      <c r="P85" s="201">
        <f ca="1">LOOKUP(H85,Sheet1!B84:B221,Sheet1!C83:C221)</f>
        <v>3.8526372672318612</v>
      </c>
    </row>
    <row r="86" spans="2:16" x14ac:dyDescent="0.25">
      <c r="B86">
        <f t="shared" si="6"/>
        <v>83</v>
      </c>
      <c r="C86">
        <f t="shared" ca="1" si="5"/>
        <v>1.8204526665280052E-2</v>
      </c>
      <c r="D86" s="38">
        <f t="shared" ca="1" si="7"/>
        <v>1.5905764905710087</v>
      </c>
      <c r="G86" s="38">
        <f t="shared" ca="1" si="8"/>
        <v>197.59493714377967</v>
      </c>
      <c r="H86" s="189">
        <f t="shared" ca="1" si="9"/>
        <v>54.931392525970757</v>
      </c>
      <c r="P86" s="201">
        <f ca="1">LOOKUP(H86,Sheet1!B85:B222,Sheet1!C84:C222)</f>
        <v>3.0369358095218582</v>
      </c>
    </row>
    <row r="87" spans="2:16" x14ac:dyDescent="0.25">
      <c r="B87">
        <f t="shared" si="6"/>
        <v>84</v>
      </c>
      <c r="C87">
        <f t="shared" ca="1" si="5"/>
        <v>1.8186223048751005E-2</v>
      </c>
      <c r="D87" s="38">
        <f t="shared" ca="1" si="7"/>
        <v>1.6087627136197598</v>
      </c>
      <c r="G87" s="38">
        <f t="shared" ca="1" si="8"/>
        <v>197.79380757156812</v>
      </c>
      <c r="H87" s="189">
        <f t="shared" ca="1" si="9"/>
        <v>54.986678504895941</v>
      </c>
      <c r="P87" s="201">
        <f ca="1">LOOKUP(H87,Sheet1!B86:B223,Sheet1!C85:C223)</f>
        <v>3.0369358095218582</v>
      </c>
    </row>
    <row r="88" spans="2:16" x14ac:dyDescent="0.25">
      <c r="B88">
        <f t="shared" si="6"/>
        <v>85</v>
      </c>
      <c r="C88">
        <f t="shared" ca="1" si="5"/>
        <v>1.816797454959072E-2</v>
      </c>
      <c r="D88" s="38">
        <f t="shared" ca="1" si="7"/>
        <v>1.6269306881693504</v>
      </c>
      <c r="G88" s="38">
        <f t="shared" ca="1" si="8"/>
        <v>197.99247804644835</v>
      </c>
      <c r="H88" s="189">
        <f t="shared" ca="1" si="9"/>
        <v>55.041908896912645</v>
      </c>
      <c r="P88" s="201">
        <f ca="1">LOOKUP(H88,Sheet1!B87:B224,Sheet1!C86:C224)</f>
        <v>3.0369358095218582</v>
      </c>
    </row>
    <row r="89" spans="2:16" x14ac:dyDescent="0.25">
      <c r="B89">
        <f t="shared" si="6"/>
        <v>86</v>
      </c>
      <c r="C89">
        <f t="shared" ca="1" si="5"/>
        <v>1.8149780891674815E-2</v>
      </c>
      <c r="D89" s="38">
        <f t="shared" ca="1" si="7"/>
        <v>1.6450804690610252</v>
      </c>
      <c r="G89" s="38">
        <f t="shared" ca="1" si="8"/>
        <v>198.19094917053516</v>
      </c>
      <c r="H89" s="189">
        <f t="shared" ca="1" si="9"/>
        <v>55.097083869408777</v>
      </c>
      <c r="P89" s="201">
        <f ca="1">LOOKUP(H89,Sheet1!B88:B225,Sheet1!C87:C225)</f>
        <v>3.0369358095218582</v>
      </c>
    </row>
    <row r="90" spans="2:16" x14ac:dyDescent="0.25">
      <c r="B90">
        <f t="shared" si="6"/>
        <v>87</v>
      </c>
      <c r="C90">
        <f t="shared" ca="1" si="5"/>
        <v>1.8131641800811935E-2</v>
      </c>
      <c r="D90" s="38">
        <f t="shared" ca="1" si="7"/>
        <v>1.6632121108618372</v>
      </c>
      <c r="G90" s="38">
        <f t="shared" ca="1" si="8"/>
        <v>198.38922154292689</v>
      </c>
      <c r="H90" s="189">
        <f t="shared" ca="1" si="9"/>
        <v>55.152203588933681</v>
      </c>
      <c r="P90" s="201">
        <f ca="1">LOOKUP(H90,Sheet1!B89:B226,Sheet1!C88:C226)</f>
        <v>3.0369358095218582</v>
      </c>
    </row>
    <row r="91" spans="2:16" x14ac:dyDescent="0.25">
      <c r="B91">
        <f t="shared" si="6"/>
        <v>88</v>
      </c>
      <c r="C91">
        <f t="shared" ca="1" si="5"/>
        <v>1.8113557004726423E-2</v>
      </c>
      <c r="D91" s="38">
        <f t="shared" ca="1" si="7"/>
        <v>1.6813256678665636</v>
      </c>
      <c r="G91" s="38">
        <f t="shared" ca="1" si="8"/>
        <v>198.58729575972657</v>
      </c>
      <c r="H91" s="189">
        <f t="shared" ca="1" si="9"/>
        <v>55.207268221203989</v>
      </c>
      <c r="P91" s="201">
        <f ca="1">LOOKUP(H91,Sheet1!B90:B227,Sheet1!C89:C227)</f>
        <v>3.0369358095218582</v>
      </c>
    </row>
    <row r="92" spans="2:16" x14ac:dyDescent="0.25">
      <c r="B92">
        <f t="shared" si="6"/>
        <v>89</v>
      </c>
      <c r="C92">
        <f t="shared" ca="1" si="5"/>
        <v>1.8095526233041111E-2</v>
      </c>
      <c r="D92" s="38">
        <f t="shared" ca="1" si="7"/>
        <v>1.6994211940996047</v>
      </c>
      <c r="G92" s="38">
        <f t="shared" ca="1" si="8"/>
        <v>198.78517241406277</v>
      </c>
      <c r="H92" s="189">
        <f t="shared" ca="1" si="9"/>
        <v>55.262277931109459</v>
      </c>
      <c r="P92" s="201">
        <f ca="1">LOOKUP(H92,Sheet1!B91:B228,Sheet1!C90:C228)</f>
        <v>3.0369358095218582</v>
      </c>
    </row>
    <row r="93" spans="2:16" x14ac:dyDescent="0.25">
      <c r="B93">
        <f t="shared" si="6"/>
        <v>90</v>
      </c>
      <c r="C93">
        <f t="shared" ca="1" si="5"/>
        <v>1.8077549217260343E-2</v>
      </c>
      <c r="D93" s="38">
        <f t="shared" ca="1" si="7"/>
        <v>1.7174987433168649</v>
      </c>
      <c r="G93" s="38">
        <f t="shared" ca="1" si="8"/>
        <v>198.98285209611052</v>
      </c>
      <c r="H93" s="189">
        <f t="shared" ca="1" si="9"/>
        <v>55.317232882718727</v>
      </c>
      <c r="P93" s="201">
        <f ca="1">LOOKUP(H93,Sheet1!B92:B229,Sheet1!C91:C229)</f>
        <v>3.0369358095218582</v>
      </c>
    </row>
    <row r="94" spans="2:16" x14ac:dyDescent="0.25">
      <c r="B94">
        <f t="shared" si="6"/>
        <v>91</v>
      </c>
      <c r="C94">
        <f t="shared" ca="1" si="5"/>
        <v>1.8059625690753183E-2</v>
      </c>
      <c r="D94" s="38">
        <f t="shared" ca="1" si="7"/>
        <v>1.7355583690076182</v>
      </c>
      <c r="G94" s="38">
        <f t="shared" ca="1" si="8"/>
        <v>199.18033539311156</v>
      </c>
      <c r="H94" s="189">
        <f t="shared" ca="1" si="9"/>
        <v>55.37213323928502</v>
      </c>
      <c r="P94" s="201">
        <f ca="1">LOOKUP(H94,Sheet1!B93:B230,Sheet1!C92:C230)</f>
        <v>3.0369358095218582</v>
      </c>
    </row>
    <row r="95" spans="2:16" x14ac:dyDescent="0.25">
      <c r="B95">
        <f t="shared" si="6"/>
        <v>92</v>
      </c>
      <c r="C95">
        <f t="shared" ca="1" si="5"/>
        <v>1.8041755388736782E-2</v>
      </c>
      <c r="D95" s="38">
        <f t="shared" ca="1" si="7"/>
        <v>1.753600124396355</v>
      </c>
      <c r="G95" s="38">
        <f t="shared" ca="1" si="8"/>
        <v>199.37762288939504</v>
      </c>
      <c r="H95" s="189">
        <f t="shared" ca="1" si="9"/>
        <v>55.426979163251829</v>
      </c>
      <c r="P95" s="201">
        <f ca="1">LOOKUP(H95,Sheet1!B94:B231,Sheet1!C93:C231)</f>
        <v>3.0963251366928963</v>
      </c>
    </row>
    <row r="96" spans="2:16" x14ac:dyDescent="0.25">
      <c r="B96">
        <f t="shared" si="6"/>
        <v>93</v>
      </c>
      <c r="C96">
        <f t="shared" ca="1" si="5"/>
        <v>1.8023589968973335E-2</v>
      </c>
      <c r="D96" s="38">
        <f t="shared" ca="1" si="7"/>
        <v>1.7716237143653284</v>
      </c>
      <c r="G96" s="38">
        <f t="shared" ca="1" si="8"/>
        <v>199.57856943874833</v>
      </c>
      <c r="H96" s="189">
        <f t="shared" ca="1" si="9"/>
        <v>55.482842303972042</v>
      </c>
      <c r="P96" s="201">
        <f ca="1">LOOKUP(H96,Sheet1!B95:B232,Sheet1!C94:C232)</f>
        <v>3.0963251366928963</v>
      </c>
    </row>
    <row r="97" spans="2:16" x14ac:dyDescent="0.25">
      <c r="B97">
        <f t="shared" si="6"/>
        <v>94</v>
      </c>
      <c r="C97">
        <f t="shared" ca="1" si="5"/>
        <v>1.8005479327076825E-2</v>
      </c>
      <c r="D97" s="38">
        <f t="shared" ca="1" si="7"/>
        <v>1.7896291936924051</v>
      </c>
      <c r="G97" s="38">
        <f t="shared" ca="1" si="8"/>
        <v>199.77931366419574</v>
      </c>
      <c r="H97" s="189">
        <f t="shared" ca="1" si="9"/>
        <v>55.538649198646418</v>
      </c>
      <c r="P97" s="201">
        <f ca="1">LOOKUP(H97,Sheet1!B96:B233,Sheet1!C95:C233)</f>
        <v>3.0963251366928963</v>
      </c>
    </row>
    <row r="98" spans="2:16" x14ac:dyDescent="0.25">
      <c r="B98">
        <f t="shared" si="6"/>
        <v>95</v>
      </c>
      <c r="C98">
        <f t="shared" ca="1" si="5"/>
        <v>1.7987423188239846E-2</v>
      </c>
      <c r="D98" s="38">
        <f t="shared" ca="1" si="7"/>
        <v>1.8076166168806449</v>
      </c>
      <c r="G98" s="38">
        <f t="shared" ca="1" si="8"/>
        <v>199.9798561758455</v>
      </c>
      <c r="H98" s="189">
        <f t="shared" ca="1" si="9"/>
        <v>55.594400016885054</v>
      </c>
      <c r="P98" s="201">
        <f ca="1">LOOKUP(H98,Sheet1!B97:B234,Sheet1!C96:C234)</f>
        <v>3.0963251366928963</v>
      </c>
    </row>
    <row r="99" spans="2:16" x14ac:dyDescent="0.25">
      <c r="B99">
        <f t="shared" si="6"/>
        <v>96</v>
      </c>
      <c r="C99">
        <f t="shared" ca="1" si="5"/>
        <v>1.7969421279581517E-2</v>
      </c>
      <c r="D99" s="38">
        <f t="shared" ca="1" si="7"/>
        <v>1.8255860381602265</v>
      </c>
      <c r="G99" s="38">
        <f t="shared" ca="1" si="8"/>
        <v>200.18019758074507</v>
      </c>
      <c r="H99" s="189">
        <f t="shared" ca="1" si="9"/>
        <v>55.650094927447135</v>
      </c>
      <c r="P99" s="201">
        <f ca="1">LOOKUP(H99,Sheet1!B98:B235,Sheet1!C97:C235)</f>
        <v>3.0963251366928963</v>
      </c>
    </row>
    <row r="100" spans="2:16" x14ac:dyDescent="0.25">
      <c r="B100">
        <f t="shared" si="6"/>
        <v>97</v>
      </c>
      <c r="C100">
        <f t="shared" ca="1" si="5"/>
        <v>1.7951473330130124E-2</v>
      </c>
      <c r="D100" s="38">
        <f t="shared" ca="1" si="7"/>
        <v>1.8435375114903565</v>
      </c>
      <c r="G100" s="38">
        <f t="shared" ca="1" si="8"/>
        <v>200.3803384829026</v>
      </c>
      <c r="H100" s="189">
        <f t="shared" ca="1" si="9"/>
        <v>55.705734098246928</v>
      </c>
      <c r="P100" s="201">
        <f ca="1">LOOKUP(H100,Sheet1!B99:B236,Sheet1!C98:C236)</f>
        <v>3.0963251366928963</v>
      </c>
    </row>
    <row r="101" spans="2:16" x14ac:dyDescent="0.25">
      <c r="B101">
        <f t="shared" si="6"/>
        <v>98</v>
      </c>
      <c r="C101">
        <f t="shared" ca="1" si="5"/>
        <v>1.7933579070805995E-2</v>
      </c>
      <c r="D101" s="38">
        <f t="shared" ca="1" si="7"/>
        <v>1.8614710905611624</v>
      </c>
      <c r="G101" s="38">
        <f t="shared" ca="1" si="8"/>
        <v>200.5802794833082</v>
      </c>
      <c r="H101" s="189">
        <f t="shared" ca="1" si="9"/>
        <v>55.761317696359683</v>
      </c>
      <c r="P101" s="201">
        <f ca="1">LOOKUP(H101,Sheet1!B100:B237,Sheet1!C99:C237)</f>
        <v>3.9066423184285077</v>
      </c>
    </row>
    <row r="102" spans="2:16" x14ac:dyDescent="0.25">
      <c r="B102">
        <f t="shared" si="6"/>
        <v>99</v>
      </c>
      <c r="C102">
        <f t="shared" ca="1" si="5"/>
        <v>1.7911075095173225E-2</v>
      </c>
      <c r="D102" s="38">
        <f t="shared" ca="1" si="7"/>
        <v>1.8793821656563356</v>
      </c>
      <c r="G102" s="38">
        <f t="shared" ca="1" si="8"/>
        <v>200.83229415567831</v>
      </c>
      <c r="H102" s="189">
        <f t="shared" ca="1" si="9"/>
        <v>55.831377775278575</v>
      </c>
      <c r="P102" s="201">
        <f ca="1">LOOKUP(H102,Sheet1!B101:B238,Sheet1!C100:C238)</f>
        <v>3.9066423184285077</v>
      </c>
    </row>
    <row r="103" spans="2:16" x14ac:dyDescent="0.25">
      <c r="B103">
        <f t="shared" si="6"/>
        <v>100</v>
      </c>
      <c r="C103">
        <f t="shared" ca="1" si="5"/>
        <v>1.7888655660147405E-2</v>
      </c>
      <c r="D103" s="38">
        <f t="shared" ca="1" si="7"/>
        <v>1.8972708213164831</v>
      </c>
      <c r="G103" s="38">
        <f t="shared" ca="1" si="8"/>
        <v>201.08399258710045</v>
      </c>
      <c r="H103" s="189">
        <f t="shared" ca="1" si="9"/>
        <v>55.901349939213929</v>
      </c>
      <c r="P103" s="201">
        <f ca="1">LOOKUP(H103,Sheet1!B102:B239,Sheet1!C101:C239)</f>
        <v>3.0963251366928963</v>
      </c>
    </row>
    <row r="104" spans="2:16" x14ac:dyDescent="0.25">
      <c r="B104">
        <f t="shared" si="6"/>
        <v>101</v>
      </c>
      <c r="C104">
        <f t="shared" ca="1" si="5"/>
        <v>1.787094847330507E-2</v>
      </c>
      <c r="D104" s="38">
        <f t="shared" ca="1" si="7"/>
        <v>1.9151417697897881</v>
      </c>
      <c r="G104" s="38">
        <f t="shared" ca="1" si="8"/>
        <v>201.28323393307943</v>
      </c>
      <c r="H104" s="189">
        <f t="shared" ca="1" si="9"/>
        <v>55.95673903339609</v>
      </c>
      <c r="P104" s="201">
        <f ca="1">LOOKUP(H104,Sheet1!B103:B240,Sheet1!C102:C240)</f>
        <v>3.0963251366928963</v>
      </c>
    </row>
    <row r="105" spans="2:16" x14ac:dyDescent="0.25">
      <c r="B105">
        <f t="shared" si="6"/>
        <v>102</v>
      </c>
      <c r="C105">
        <f t="shared" ca="1" si="5"/>
        <v>1.7853293782527861E-2</v>
      </c>
      <c r="D105" s="38">
        <f t="shared" ca="1" si="7"/>
        <v>1.9329950635723159</v>
      </c>
      <c r="G105" s="38">
        <f t="shared" ca="1" si="8"/>
        <v>201.48227805888678</v>
      </c>
      <c r="H105" s="189">
        <f t="shared" ca="1" si="9"/>
        <v>56.012073300370531</v>
      </c>
      <c r="P105" s="201">
        <f ca="1">LOOKUP(H105,Sheet1!B104:B241,Sheet1!C103:C241)</f>
        <v>3.0963251366928963</v>
      </c>
    </row>
    <row r="106" spans="2:16" x14ac:dyDescent="0.25">
      <c r="B106">
        <f t="shared" si="6"/>
        <v>103</v>
      </c>
      <c r="C106">
        <f t="shared" ca="1" si="5"/>
        <v>1.7835691328886728E-2</v>
      </c>
      <c r="D106" s="38">
        <f t="shared" ca="1" si="7"/>
        <v>1.9508307549012025</v>
      </c>
      <c r="G106" s="38">
        <f t="shared" ca="1" si="8"/>
        <v>201.68112554921632</v>
      </c>
      <c r="H106" s="189">
        <f t="shared" ca="1" si="9"/>
        <v>56.067352902682138</v>
      </c>
      <c r="P106" s="201">
        <f ca="1">LOOKUP(H106,Sheet1!B105:B242,Sheet1!C104:C242)</f>
        <v>3.0963251366928963</v>
      </c>
    </row>
    <row r="107" spans="2:16" x14ac:dyDescent="0.25">
      <c r="B107">
        <f t="shared" si="6"/>
        <v>104</v>
      </c>
      <c r="C107">
        <f t="shared" ca="1" si="5"/>
        <v>1.7818140855237335E-2</v>
      </c>
      <c r="D107" s="38">
        <f t="shared" ca="1" si="7"/>
        <v>1.9686488957564399</v>
      </c>
      <c r="G107" s="38">
        <f t="shared" ca="1" si="8"/>
        <v>201.87977698587792</v>
      </c>
      <c r="H107" s="189">
        <f t="shared" ca="1" si="9"/>
        <v>56.122578002074064</v>
      </c>
      <c r="P107" s="201">
        <f ca="1">LOOKUP(H107,Sheet1!B106:B243,Sheet1!C105:C243)</f>
        <v>3.0963251366928963</v>
      </c>
    </row>
    <row r="108" spans="2:16" x14ac:dyDescent="0.25">
      <c r="B108">
        <f t="shared" si="6"/>
        <v>105</v>
      </c>
      <c r="C108">
        <f t="shared" ca="1" si="5"/>
        <v>1.7800642106204259E-2</v>
      </c>
      <c r="D108" s="38">
        <f t="shared" ca="1" si="7"/>
        <v>1.9864495378626441</v>
      </c>
      <c r="G108" s="38">
        <f t="shared" ca="1" si="8"/>
        <v>202.0782329478175</v>
      </c>
      <c r="H108" s="189">
        <f t="shared" ca="1" si="9"/>
        <v>56.177748759493269</v>
      </c>
      <c r="P108" s="201">
        <f ca="1">LOOKUP(H108,Sheet1!B107:B244,Sheet1!C106:C244)</f>
        <v>3.0963251366928963</v>
      </c>
    </row>
    <row r="109" spans="2:16" x14ac:dyDescent="0.25">
      <c r="B109">
        <f t="shared" si="6"/>
        <v>106</v>
      </c>
      <c r="C109">
        <f t="shared" ca="1" si="5"/>
        <v>1.7783194828165393E-2</v>
      </c>
      <c r="D109" s="38">
        <f t="shared" ca="1" si="7"/>
        <v>2.0042327326908094</v>
      </c>
      <c r="G109" s="38">
        <f t="shared" ca="1" si="8"/>
        <v>202.27649401113663</v>
      </c>
      <c r="H109" s="189">
        <f t="shared" ca="1" si="9"/>
        <v>56.232865335095987</v>
      </c>
      <c r="P109" s="201">
        <f ca="1">LOOKUP(H109,Sheet1!B108:B245,Sheet1!C107:C245)</f>
        <v>3.0963251366928963</v>
      </c>
    </row>
    <row r="110" spans="2:16" x14ac:dyDescent="0.25">
      <c r="B110">
        <f t="shared" si="6"/>
        <v>107</v>
      </c>
      <c r="C110">
        <f t="shared" ca="1" si="5"/>
        <v>1.776579876923649E-2</v>
      </c>
      <c r="D110" s="38">
        <f t="shared" ca="1" si="7"/>
        <v>2.0219985314600457</v>
      </c>
      <c r="G110" s="38">
        <f t="shared" ca="1" si="8"/>
        <v>202.47456074911202</v>
      </c>
      <c r="H110" s="189">
        <f t="shared" ca="1" si="9"/>
        <v>56.287927888253144</v>
      </c>
      <c r="P110" s="201">
        <f ca="1">LOOKUP(H110,Sheet1!B109:B246,Sheet1!C108:C246)</f>
        <v>3.0963251366928963</v>
      </c>
    </row>
    <row r="111" spans="2:16" x14ac:dyDescent="0.25">
      <c r="B111">
        <f t="shared" si="6"/>
        <v>108</v>
      </c>
      <c r="C111">
        <f t="shared" ca="1" si="5"/>
        <v>1.7748453679255875E-2</v>
      </c>
      <c r="D111" s="38">
        <f t="shared" ca="1" si="7"/>
        <v>2.0397469851393017</v>
      </c>
      <c r="G111" s="38">
        <f t="shared" ca="1" si="8"/>
        <v>202.67243373221496</v>
      </c>
      <c r="H111" s="189">
        <f t="shared" ca="1" si="9"/>
        <v>56.342936577555761</v>
      </c>
      <c r="P111" s="201">
        <f ca="1">LOOKUP(H111,Sheet1!B110:B247,Sheet1!C109:C247)</f>
        <v>3.0963251366928963</v>
      </c>
    </row>
    <row r="112" spans="2:16" x14ac:dyDescent="0.25">
      <c r="B112">
        <f t="shared" si="6"/>
        <v>109</v>
      </c>
      <c r="C112">
        <f t="shared" ca="1" si="5"/>
        <v>1.7731159309769338E-2</v>
      </c>
      <c r="D112" s="38">
        <f t="shared" ca="1" si="7"/>
        <v>2.0574781444490711</v>
      </c>
      <c r="G112" s="38">
        <f t="shared" ca="1" si="8"/>
        <v>202.87011352813045</v>
      </c>
      <c r="H112" s="189">
        <f t="shared" ca="1" si="9"/>
        <v>56.39789156082027</v>
      </c>
      <c r="P112" s="201">
        <f ca="1">LOOKUP(H112,Sheet1!B111:B248,Sheet1!C110:C248)</f>
        <v>3.0963251366928963</v>
      </c>
    </row>
    <row r="113" spans="2:16" x14ac:dyDescent="0.25">
      <c r="B113">
        <f t="shared" si="6"/>
        <v>110</v>
      </c>
      <c r="C113">
        <f t="shared" ca="1" si="5"/>
        <v>1.771391541401517E-2</v>
      </c>
      <c r="D113" s="38">
        <f t="shared" ca="1" si="7"/>
        <v>2.0751920598630864</v>
      </c>
      <c r="G113" s="38">
        <f t="shared" ca="1" si="8"/>
        <v>203.06760070177629</v>
      </c>
      <c r="H113" s="189">
        <f t="shared" ca="1" si="9"/>
        <v>56.452792995093816</v>
      </c>
      <c r="P113" s="201">
        <f ca="1">LOOKUP(H113,Sheet1!B112:B249,Sheet1!C111:C249)</f>
        <v>3.0963251366928963</v>
      </c>
    </row>
    <row r="114" spans="2:16" x14ac:dyDescent="0.25">
      <c r="B114">
        <f t="shared" si="6"/>
        <v>111</v>
      </c>
      <c r="C114">
        <f t="shared" ca="1" si="5"/>
        <v>1.7696721746909366E-2</v>
      </c>
      <c r="D114" s="38">
        <f t="shared" ca="1" si="7"/>
        <v>2.0928887816099957</v>
      </c>
      <c r="G114" s="38">
        <f t="shared" ca="1" si="8"/>
        <v>203.26489581532186</v>
      </c>
      <c r="H114" s="189">
        <f t="shared" ca="1" si="9"/>
        <v>56.507641036659486</v>
      </c>
      <c r="P114" s="201">
        <f ca="1">LOOKUP(H114,Sheet1!B113:B250,Sheet1!C112:C250)</f>
        <v>3.0963251366928963</v>
      </c>
    </row>
    <row r="115" spans="2:16" x14ac:dyDescent="0.25">
      <c r="B115">
        <f t="shared" si="6"/>
        <v>112</v>
      </c>
      <c r="C115">
        <f t="shared" ca="1" si="5"/>
        <v>1.7679578065030989E-2</v>
      </c>
      <c r="D115" s="38">
        <f t="shared" ca="1" si="7"/>
        <v>2.1105683596750269</v>
      </c>
      <c r="G115" s="38">
        <f t="shared" ca="1" si="8"/>
        <v>203.46199942820681</v>
      </c>
      <c r="H115" s="189">
        <f t="shared" ca="1" si="9"/>
        <v>56.562435841041498</v>
      </c>
      <c r="P115" s="201">
        <f ca="1">LOOKUP(H115,Sheet1!B114:B251,Sheet1!C113:C251)</f>
        <v>3.0963251366928963</v>
      </c>
    </row>
    <row r="116" spans="2:16" x14ac:dyDescent="0.25">
      <c r="B116">
        <f t="shared" si="6"/>
        <v>113</v>
      </c>
      <c r="C116">
        <f t="shared" ca="1" si="5"/>
        <v>1.7662484126607692E-2</v>
      </c>
      <c r="D116" s="38">
        <f t="shared" ca="1" si="7"/>
        <v>2.1282308438016346</v>
      </c>
      <c r="G116" s="38">
        <f t="shared" ca="1" si="8"/>
        <v>203.65891209715963</v>
      </c>
      <c r="H116" s="189">
        <f t="shared" ca="1" si="9"/>
        <v>56.61717756301038</v>
      </c>
      <c r="P116" s="201">
        <f ca="1">LOOKUP(H116,Sheet1!B115:B252,Sheet1!C114:C252)</f>
        <v>3.0963251366928963</v>
      </c>
    </row>
    <row r="117" spans="2:16" x14ac:dyDescent="0.25">
      <c r="B117">
        <f t="shared" si="6"/>
        <v>114</v>
      </c>
      <c r="C117">
        <f t="shared" ca="1" si="5"/>
        <v>1.7645439691501376E-2</v>
      </c>
      <c r="D117" s="38">
        <f t="shared" ca="1" si="7"/>
        <v>2.145876283493136</v>
      </c>
      <c r="G117" s="38">
        <f t="shared" ca="1" si="8"/>
        <v>203.85563437621593</v>
      </c>
      <c r="H117" s="189">
        <f t="shared" ca="1" si="9"/>
        <v>56.671866356588033</v>
      </c>
      <c r="P117" s="201">
        <f ca="1">LOOKUP(H117,Sheet1!B116:B253,Sheet1!C115:C253)</f>
        <v>3.0963251366928963</v>
      </c>
    </row>
    <row r="118" spans="2:16" x14ac:dyDescent="0.25">
      <c r="B118">
        <f t="shared" si="6"/>
        <v>115</v>
      </c>
      <c r="C118">
        <f t="shared" ca="1" si="5"/>
        <v>1.7628444521194029E-2</v>
      </c>
      <c r="D118" s="38">
        <f t="shared" ca="1" si="7"/>
        <v>2.1635047280143298</v>
      </c>
      <c r="G118" s="38">
        <f t="shared" ca="1" si="8"/>
        <v>204.05216681673676</v>
      </c>
      <c r="H118" s="189">
        <f t="shared" ca="1" si="9"/>
        <v>56.726502375052824</v>
      </c>
      <c r="P118" s="201">
        <f ca="1">LOOKUP(H118,Sheet1!B117:B254,Sheet1!C116:C254)</f>
        <v>3.0963251366928963</v>
      </c>
    </row>
    <row r="119" spans="2:16" x14ac:dyDescent="0.25">
      <c r="B119">
        <f t="shared" si="6"/>
        <v>116</v>
      </c>
      <c r="C119">
        <f t="shared" ca="1" si="5"/>
        <v>1.7611498378773682E-2</v>
      </c>
      <c r="D119" s="38">
        <f t="shared" ca="1" si="7"/>
        <v>2.1811162263931037</v>
      </c>
      <c r="G119" s="38">
        <f t="shared" ca="1" si="8"/>
        <v>204.24850996742657</v>
      </c>
      <c r="H119" s="189">
        <f t="shared" ca="1" si="9"/>
        <v>56.781085770944593</v>
      </c>
      <c r="P119" s="201">
        <f ca="1">LOOKUP(H119,Sheet1!B118:B255,Sheet1!C117:C255)</f>
        <v>3.0963251366928963</v>
      </c>
    </row>
    <row r="120" spans="2:16" x14ac:dyDescent="0.25">
      <c r="B120">
        <f t="shared" si="6"/>
        <v>117</v>
      </c>
      <c r="C120">
        <f t="shared" ca="1" si="5"/>
        <v>1.7594601028920541E-2</v>
      </c>
      <c r="D120" s="38">
        <f t="shared" ca="1" si="7"/>
        <v>2.1987108274220244</v>
      </c>
      <c r="G120" s="38">
        <f t="shared" ca="1" si="8"/>
        <v>204.44466437435111</v>
      </c>
      <c r="H120" s="189">
        <f t="shared" ca="1" si="9"/>
        <v>56.835616696069614</v>
      </c>
      <c r="P120" s="201">
        <f ca="1">LOOKUP(H120,Sheet1!B119:B256,Sheet1!C118:C256)</f>
        <v>3.0963251366928963</v>
      </c>
    </row>
    <row r="121" spans="2:16" x14ac:dyDescent="0.25">
      <c r="B121">
        <f t="shared" si="6"/>
        <v>118</v>
      </c>
      <c r="C121">
        <f t="shared" ca="1" si="5"/>
        <v>1.7577752237893259E-2</v>
      </c>
      <c r="D121" s="38">
        <f t="shared" ca="1" si="7"/>
        <v>2.2162885796599174</v>
      </c>
      <c r="G121" s="38">
        <f t="shared" ca="1" si="8"/>
        <v>204.64063058095519</v>
      </c>
      <c r="H121" s="189">
        <f t="shared" ca="1" si="9"/>
        <v>56.890095301505546</v>
      </c>
      <c r="P121" s="201">
        <f ca="1">LOOKUP(H121,Sheet1!B120:B257,Sheet1!C119:C257)</f>
        <v>3.0963251366928963</v>
      </c>
    </row>
    <row r="122" spans="2:16" x14ac:dyDescent="0.25">
      <c r="B122">
        <f t="shared" si="6"/>
        <v>119</v>
      </c>
      <c r="C122">
        <f t="shared" ca="1" si="5"/>
        <v>1.7560951773515337E-2</v>
      </c>
      <c r="D122" s="38">
        <f t="shared" ca="1" si="7"/>
        <v>2.2338495314334326</v>
      </c>
      <c r="G122" s="38">
        <f t="shared" ca="1" si="8"/>
        <v>204.83640912808016</v>
      </c>
      <c r="H122" s="189">
        <f t="shared" ca="1" si="9"/>
        <v>56.944521737606294</v>
      </c>
      <c r="P122" s="201">
        <f ca="1">LOOKUP(H122,Sheet1!B121:B258,Sheet1!C120:C258)</f>
        <v>3.0963251366928963</v>
      </c>
    </row>
    <row r="123" spans="2:16" x14ac:dyDescent="0.25">
      <c r="B123">
        <f t="shared" si="6"/>
        <v>120</v>
      </c>
      <c r="C123">
        <f t="shared" ca="1" si="5"/>
        <v>1.7544199405161682E-2</v>
      </c>
      <c r="D123" s="38">
        <f t="shared" ca="1" si="7"/>
        <v>2.2513937308385943</v>
      </c>
      <c r="G123" s="38">
        <f t="shared" ca="1" si="8"/>
        <v>205.03200055398156</v>
      </c>
      <c r="H123" s="189">
        <f t="shared" ca="1" si="9"/>
        <v>56.998896154006879</v>
      </c>
      <c r="P123" s="201">
        <f ca="1">LOOKUP(H123,Sheet1!B122:B259,Sheet1!C121:C259)</f>
        <v>3.0963251366928963</v>
      </c>
    </row>
    <row r="124" spans="2:16" x14ac:dyDescent="0.25">
      <c r="B124">
        <f t="shared" si="6"/>
        <v>121</v>
      </c>
      <c r="C124">
        <f t="shared" ca="1" si="5"/>
        <v>1.7527494903745302E-2</v>
      </c>
      <c r="D124" s="38">
        <f t="shared" ca="1" si="7"/>
        <v>2.2689212257423397</v>
      </c>
      <c r="G124" s="38">
        <f t="shared" ca="1" si="8"/>
        <v>205.22740539434614</v>
      </c>
      <c r="H124" s="189">
        <f t="shared" ca="1" si="9"/>
        <v>57.053218699628232</v>
      </c>
      <c r="P124" s="201">
        <f ca="1">LOOKUP(H124,Sheet1!B123:B260,Sheet1!C122:C260)</f>
        <v>3.0963251366928963</v>
      </c>
    </row>
    <row r="125" spans="2:16" x14ac:dyDescent="0.25">
      <c r="B125">
        <f t="shared" si="6"/>
        <v>122</v>
      </c>
      <c r="C125">
        <f t="shared" ca="1" si="5"/>
        <v>1.7510838041704144E-2</v>
      </c>
      <c r="D125" s="38">
        <f t="shared" ca="1" si="7"/>
        <v>2.2864320637840438</v>
      </c>
      <c r="G125" s="38">
        <f t="shared" ca="1" si="8"/>
        <v>205.42262418230916</v>
      </c>
      <c r="H125" s="189">
        <f t="shared" ca="1" si="9"/>
        <v>57.107489522681952</v>
      </c>
      <c r="P125" s="201">
        <f ca="1">LOOKUP(H125,Sheet1!B124:B261,Sheet1!C123:C261)</f>
        <v>3.0963251366928963</v>
      </c>
    </row>
    <row r="126" spans="2:16" x14ac:dyDescent="0.25">
      <c r="B126">
        <f t="shared" si="6"/>
        <v>123</v>
      </c>
      <c r="C126">
        <f t="shared" ca="1" si="5"/>
        <v>1.7494228592988065E-2</v>
      </c>
      <c r="D126" s="38">
        <f t="shared" ca="1" si="7"/>
        <v>2.3039262923770321</v>
      </c>
      <c r="G126" s="38">
        <f t="shared" ca="1" si="8"/>
        <v>205.61765744847136</v>
      </c>
      <c r="H126" s="189">
        <f t="shared" ca="1" si="9"/>
        <v>57.161708770675041</v>
      </c>
      <c r="P126" s="201">
        <f ca="1">LOOKUP(H126,Sheet1!B125:B262,Sheet1!C124:C262)</f>
        <v>3.0963251366928963</v>
      </c>
    </row>
    <row r="127" spans="2:16" x14ac:dyDescent="0.25">
      <c r="B127">
        <f t="shared" si="6"/>
        <v>124</v>
      </c>
      <c r="C127">
        <f t="shared" ca="1" si="5"/>
        <v>1.7477666333045941E-2</v>
      </c>
      <c r="D127" s="38">
        <f t="shared" ca="1" si="7"/>
        <v>2.3214039587100781</v>
      </c>
      <c r="G127" s="38">
        <f t="shared" ca="1" si="8"/>
        <v>205.81250572091565</v>
      </c>
      <c r="H127" s="189">
        <f t="shared" ca="1" si="9"/>
        <v>57.21587659041456</v>
      </c>
      <c r="P127" s="201">
        <f ca="1">LOOKUP(H127,Sheet1!B126:B263,Sheet1!C125:C263)</f>
        <v>3.0963251366928963</v>
      </c>
    </row>
    <row r="128" spans="2:16" x14ac:dyDescent="0.25">
      <c r="B128">
        <f t="shared" si="6"/>
        <v>125</v>
      </c>
      <c r="C128">
        <f t="shared" ca="1" si="5"/>
        <v>1.7461151038812905E-2</v>
      </c>
      <c r="D128" s="38">
        <f t="shared" ca="1" si="7"/>
        <v>2.3388651097488911</v>
      </c>
      <c r="G128" s="38">
        <f t="shared" ca="1" si="8"/>
        <v>206.0071695252241</v>
      </c>
      <c r="H128" s="189">
        <f t="shared" ca="1" si="9"/>
        <v>57.269993128012302</v>
      </c>
      <c r="P128" s="201">
        <f ca="1">LOOKUP(H128,Sheet1!B127:B264,Sheet1!C126:C264)</f>
        <v>3.0963251366928963</v>
      </c>
    </row>
    <row r="129" spans="2:16" x14ac:dyDescent="0.25">
      <c r="B129">
        <f t="shared" si="6"/>
        <v>126</v>
      </c>
      <c r="C129">
        <f t="shared" ca="1" si="5"/>
        <v>1.7444682488697728E-2</v>
      </c>
      <c r="D129" s="38">
        <f t="shared" ca="1" si="7"/>
        <v>2.3563097922375889</v>
      </c>
      <c r="G129" s="38">
        <f t="shared" ca="1" si="8"/>
        <v>206.20164938449412</v>
      </c>
      <c r="H129" s="189">
        <f t="shared" ca="1" si="9"/>
        <v>57.324058528889367</v>
      </c>
      <c r="P129" s="201">
        <f ca="1">LOOKUP(H129,Sheet1!B128:B265,Sheet1!C127:C265)</f>
        <v>3.0963251366928963</v>
      </c>
    </row>
    <row r="130" spans="2:16" x14ac:dyDescent="0.25">
      <c r="B130">
        <f t="shared" si="6"/>
        <v>127</v>
      </c>
      <c r="C130">
        <f t="shared" ca="1" si="5"/>
        <v>1.7428260462570316E-2</v>
      </c>
      <c r="D130" s="38">
        <f t="shared" ca="1" si="7"/>
        <v>2.3737380527001593</v>
      </c>
      <c r="G130" s="38">
        <f t="shared" ca="1" si="8"/>
        <v>206.39594581935521</v>
      </c>
      <c r="H130" s="189">
        <f t="shared" ca="1" si="9"/>
        <v>57.37807293778075</v>
      </c>
      <c r="P130" s="201">
        <f ca="1">LOOKUP(H130,Sheet1!B129:B266,Sheet1!C128:C266)</f>
        <v>3.0963251366928963</v>
      </c>
    </row>
    <row r="131" spans="2:16" x14ac:dyDescent="0.25">
      <c r="B131">
        <f t="shared" si="6"/>
        <v>128</v>
      </c>
      <c r="C131">
        <f t="shared" ca="1" si="5"/>
        <v>1.7411884741749348E-2</v>
      </c>
      <c r="D131" s="38">
        <f t="shared" ca="1" si="7"/>
        <v>2.3911499374419085</v>
      </c>
      <c r="G131" s="38">
        <f t="shared" ca="1" si="8"/>
        <v>206.59005934798503</v>
      </c>
      <c r="H131" s="189">
        <f t="shared" ca="1" si="9"/>
        <v>57.432036498739841</v>
      </c>
      <c r="P131" s="201">
        <f ca="1">LOOKUP(H131,Sheet1!B130:B267,Sheet1!C129:C267)</f>
        <v>3.0963251366928963</v>
      </c>
    </row>
    <row r="132" spans="2:16" x14ac:dyDescent="0.25">
      <c r="B132">
        <f t="shared" si="6"/>
        <v>129</v>
      </c>
      <c r="C132">
        <f t="shared" ca="1" si="5"/>
        <v>1.7395555108990057E-2</v>
      </c>
      <c r="D132" s="38">
        <f t="shared" ca="1" si="7"/>
        <v>2.4085454925508984</v>
      </c>
      <c r="G132" s="38">
        <f t="shared" ca="1" si="8"/>
        <v>206.78399048612559</v>
      </c>
      <c r="H132" s="189">
        <f t="shared" ca="1" si="9"/>
        <v>57.485949355142921</v>
      </c>
      <c r="P132" s="201">
        <f ca="1">LOOKUP(H132,Sheet1!B131:B268,Sheet1!C130:C268)</f>
        <v>3.0963251366928963</v>
      </c>
    </row>
    <row r="133" spans="2:16" x14ac:dyDescent="0.25">
      <c r="B133">
        <f t="shared" si="6"/>
        <v>130</v>
      </c>
      <c r="C133">
        <f t="shared" ref="C133:C196" ca="1" si="10">1/H133</f>
        <v>1.7379271348472076E-2</v>
      </c>
      <c r="D133" s="38">
        <f t="shared" ca="1" si="7"/>
        <v>2.4259247638993706</v>
      </c>
      <c r="G133" s="38">
        <f t="shared" ca="1" si="8"/>
        <v>206.97773974709929</v>
      </c>
      <c r="H133" s="189">
        <f t="shared" ca="1" si="9"/>
        <v>57.539811649693611</v>
      </c>
      <c r="P133" s="201">
        <f ca="1">LOOKUP(H133,Sheet1!B132:B269,Sheet1!C131:C269)</f>
        <v>3.0963251366928963</v>
      </c>
    </row>
    <row r="134" spans="2:16" x14ac:dyDescent="0.25">
      <c r="B134">
        <f t="shared" ref="B134:B197" si="11">B133+1</f>
        <v>131</v>
      </c>
      <c r="C134">
        <f t="shared" ca="1" si="10"/>
        <v>1.7363033245787498E-2</v>
      </c>
      <c r="D134" s="38">
        <f t="shared" ref="D134:D197" ca="1" si="12">D133+C134</f>
        <v>2.4432877971451581</v>
      </c>
      <c r="G134" s="38">
        <f ca="1">H134/0.278</f>
        <v>207.17130764182477</v>
      </c>
      <c r="H134" s="189">
        <f t="shared" ref="H134:H197" ca="1" si="13">H133+(P133*C133)</f>
        <v>57.593623524427294</v>
      </c>
      <c r="P134" s="201">
        <f ca="1">LOOKUP(H134,Sheet1!B3:B140,Sheet1!C3:C140)</f>
        <v>3.1326822877579796</v>
      </c>
    </row>
    <row r="135" spans="2:16" x14ac:dyDescent="0.25">
      <c r="B135">
        <f t="shared" si="11"/>
        <v>132</v>
      </c>
      <c r="C135">
        <f t="shared" ca="1" si="10"/>
        <v>1.7346650632609168E-2</v>
      </c>
      <c r="D135" s="38">
        <f t="shared" ca="1" si="12"/>
        <v>2.4606344477777671</v>
      </c>
      <c r="G135" s="38">
        <f t="shared" ref="G135:G198" ca="1" si="14">H135/0.278</f>
        <v>207.36696543574865</v>
      </c>
      <c r="H135" s="189">
        <f t="shared" ca="1" si="13"/>
        <v>57.648016391138128</v>
      </c>
      <c r="P135" s="201">
        <f ca="1">LOOKUP(H135,Sheet1!B4:B141,Sheet1!C4:C141)</f>
        <v>3.1326822877579796</v>
      </c>
    </row>
    <row r="136" spans="2:16" x14ac:dyDescent="0.25">
      <c r="B136">
        <f t="shared" si="11"/>
        <v>133</v>
      </c>
      <c r="C136">
        <f t="shared" ca="1" si="10"/>
        <v>1.7330314319277493E-2</v>
      </c>
      <c r="D136" s="38">
        <f t="shared" ca="1" si="12"/>
        <v>2.4779647620970446</v>
      </c>
      <c r="G136" s="38">
        <f t="shared" ca="1" si="14"/>
        <v>207.56243861988065</v>
      </c>
      <c r="H136" s="189">
        <f t="shared" ca="1" si="13"/>
        <v>57.702357936326827</v>
      </c>
      <c r="P136" s="201">
        <f ca="1">LOOKUP(H136,Sheet1!B5:B142,Sheet1!C5:C142)</f>
        <v>3.1326822877579796</v>
      </c>
    </row>
    <row r="137" spans="2:16" x14ac:dyDescent="0.25">
      <c r="B137">
        <f t="shared" si="11"/>
        <v>134</v>
      </c>
      <c r="C137">
        <f t="shared" ca="1" si="10"/>
        <v>1.7314024088077227E-2</v>
      </c>
      <c r="D137" s="38">
        <f t="shared" ca="1" si="12"/>
        <v>2.4952787861851218</v>
      </c>
      <c r="G137" s="38">
        <f t="shared" ca="1" si="14"/>
        <v>207.7577277159572</v>
      </c>
      <c r="H137" s="189">
        <f t="shared" ca="1" si="13"/>
        <v>57.756648305036109</v>
      </c>
      <c r="P137" s="201">
        <f ca="1">LOOKUP(H137,Sheet1!B6:B143,Sheet1!C6:C143)</f>
        <v>3.1326822877579796</v>
      </c>
    </row>
    <row r="138" spans="2:16" x14ac:dyDescent="0.25">
      <c r="B138">
        <f t="shared" si="11"/>
        <v>135</v>
      </c>
      <c r="C138">
        <f t="shared" ca="1" si="10"/>
        <v>1.7297779722723918E-2</v>
      </c>
      <c r="D138" s="38">
        <f t="shared" ca="1" si="12"/>
        <v>2.5125765659078456</v>
      </c>
      <c r="G138" s="38">
        <f t="shared" ca="1" si="14"/>
        <v>207.9528332432613</v>
      </c>
      <c r="H138" s="189">
        <f t="shared" ca="1" si="13"/>
        <v>57.810887641626643</v>
      </c>
      <c r="P138" s="201">
        <f ca="1">LOOKUP(H138,Sheet1!B7:B144,Sheet1!C7:C144)</f>
        <v>3.1326822877579796</v>
      </c>
    </row>
    <row r="139" spans="2:16" x14ac:dyDescent="0.25">
      <c r="B139">
        <f t="shared" si="11"/>
        <v>136</v>
      </c>
      <c r="C139">
        <f t="shared" ca="1" si="10"/>
        <v>1.7281581008351785E-2</v>
      </c>
      <c r="D139" s="38">
        <f t="shared" ca="1" si="12"/>
        <v>2.5298581469161974</v>
      </c>
      <c r="G139" s="38">
        <f t="shared" ca="1" si="14"/>
        <v>208.14775571863868</v>
      </c>
      <c r="H139" s="189">
        <f t="shared" ca="1" si="13"/>
        <v>57.86507608978156</v>
      </c>
      <c r="P139" s="201">
        <f ca="1">LOOKUP(H139,Sheet1!B8:B145,Sheet1!C8:C145)</f>
        <v>3.1326822877579796</v>
      </c>
    </row>
    <row r="140" spans="2:16" x14ac:dyDescent="0.25">
      <c r="B140">
        <f t="shared" si="11"/>
        <v>137</v>
      </c>
      <c r="C140">
        <f t="shared" ca="1" si="10"/>
        <v>1.7265427731501817E-2</v>
      </c>
      <c r="D140" s="38">
        <f t="shared" ca="1" si="12"/>
        <v>2.5471235746476992</v>
      </c>
      <c r="G140" s="38">
        <f t="shared" ca="1" si="14"/>
        <v>208.34249565651393</v>
      </c>
      <c r="H140" s="189">
        <f t="shared" ca="1" si="13"/>
        <v>57.919213792510881</v>
      </c>
      <c r="P140" s="201">
        <f ca="1">LOOKUP(H140,Sheet1!B9:B146,Sheet1!C9:C146)</f>
        <v>3.1326822877579796</v>
      </c>
    </row>
    <row r="141" spans="2:16" x14ac:dyDescent="0.25">
      <c r="B141">
        <f t="shared" si="11"/>
        <v>138</v>
      </c>
      <c r="C141">
        <f t="shared" ca="1" si="10"/>
        <v>1.7249319680109936E-2</v>
      </c>
      <c r="D141" s="38">
        <f t="shared" ca="1" si="12"/>
        <v>2.5643728943278092</v>
      </c>
      <c r="G141" s="38">
        <f t="shared" ca="1" si="14"/>
        <v>208.53705356890617</v>
      </c>
      <c r="H141" s="189">
        <f t="shared" ca="1" si="13"/>
        <v>57.973300892155919</v>
      </c>
      <c r="P141" s="201">
        <f ca="1">LOOKUP(H141,Sheet1!B10:B147,Sheet1!C10:C147)</f>
        <v>3.5448385644305458</v>
      </c>
    </row>
    <row r="142" spans="2:16" x14ac:dyDescent="0.25">
      <c r="B142">
        <f t="shared" si="11"/>
        <v>139</v>
      </c>
      <c r="C142">
        <f t="shared" ca="1" si="10"/>
        <v>1.7231145511466261E-2</v>
      </c>
      <c r="D142" s="38">
        <f t="shared" ca="1" si="12"/>
        <v>2.5816040398392754</v>
      </c>
      <c r="G142" s="38">
        <f t="shared" ca="1" si="14"/>
        <v>208.75700340204375</v>
      </c>
      <c r="H142" s="189">
        <f t="shared" ca="1" si="13"/>
        <v>58.034446945768167</v>
      </c>
      <c r="P142" s="201">
        <f ca="1">LOOKUP(H142,Sheet1!B11:B148,Sheet1!C11:C148)</f>
        <v>3.5448385644305458</v>
      </c>
    </row>
    <row r="143" spans="2:16" x14ac:dyDescent="0.25">
      <c r="B143">
        <f t="shared" si="11"/>
        <v>140</v>
      </c>
      <c r="C143">
        <f t="shared" ca="1" si="10"/>
        <v>1.7213028687930364E-2</v>
      </c>
      <c r="D143" s="38">
        <f t="shared" ca="1" si="12"/>
        <v>2.5988170685272056</v>
      </c>
      <c r="G143" s="38">
        <f t="shared" ca="1" si="14"/>
        <v>208.97672149239756</v>
      </c>
      <c r="H143" s="189">
        <f t="shared" ca="1" si="13"/>
        <v>58.095528574886529</v>
      </c>
      <c r="P143" s="201">
        <f ca="1">LOOKUP(H143,Sheet1!B12:B149,Sheet1!C12:C149)</f>
        <v>3.5448385644305458</v>
      </c>
    </row>
    <row r="144" spans="2:16" x14ac:dyDescent="0.25">
      <c r="B144">
        <f t="shared" si="11"/>
        <v>141</v>
      </c>
      <c r="C144">
        <f t="shared" ca="1" si="10"/>
        <v>1.7194968908502969E-2</v>
      </c>
      <c r="D144" s="38">
        <f t="shared" ca="1" si="12"/>
        <v>2.6160120374357088</v>
      </c>
      <c r="G144" s="38">
        <f t="shared" ca="1" si="14"/>
        <v>209.19620857118758</v>
      </c>
      <c r="H144" s="189">
        <f t="shared" ca="1" si="13"/>
        <v>58.156545982790156</v>
      </c>
      <c r="P144" s="201">
        <f ca="1">LOOKUP(H144,Sheet1!B13:B150,Sheet1!C13:C150)</f>
        <v>3.5448385644305458</v>
      </c>
    </row>
    <row r="145" spans="2:16" x14ac:dyDescent="0.25">
      <c r="B145">
        <f t="shared" si="11"/>
        <v>142</v>
      </c>
      <c r="C145">
        <f t="shared" ca="1" si="10"/>
        <v>1.7176965874392387E-2</v>
      </c>
      <c r="D145" s="38">
        <f t="shared" ca="1" si="12"/>
        <v>2.6331890033101013</v>
      </c>
      <c r="G145" s="38">
        <f t="shared" ca="1" si="14"/>
        <v>209.41546536579568</v>
      </c>
      <c r="H145" s="189">
        <f t="shared" ca="1" si="13"/>
        <v>58.217499371691204</v>
      </c>
      <c r="P145" s="201">
        <f ca="1">LOOKUP(H145,Sheet1!B14:B151,Sheet1!C14:C151)</f>
        <v>3.5448385644305458</v>
      </c>
    </row>
    <row r="146" spans="2:16" x14ac:dyDescent="0.25">
      <c r="B146">
        <f t="shared" si="11"/>
        <v>143</v>
      </c>
      <c r="C146">
        <f t="shared" ca="1" si="10"/>
        <v>1.7159019288993726E-2</v>
      </c>
      <c r="D146" s="38">
        <f t="shared" ca="1" si="12"/>
        <v>2.6503480225990952</v>
      </c>
      <c r="G146" s="38">
        <f t="shared" ca="1" si="14"/>
        <v>209.63449259979373</v>
      </c>
      <c r="H146" s="189">
        <f t="shared" ca="1" si="13"/>
        <v>58.278388942742659</v>
      </c>
      <c r="P146" s="201">
        <f ca="1">LOOKUP(H146,Sheet1!B15:B152,Sheet1!C15:C152)</f>
        <v>3.1483187025409136</v>
      </c>
    </row>
    <row r="147" spans="2:16" x14ac:dyDescent="0.25">
      <c r="B147">
        <f t="shared" si="11"/>
        <v>144</v>
      </c>
      <c r="C147">
        <f t="shared" ca="1" si="10"/>
        <v>1.7143128199002922E-2</v>
      </c>
      <c r="D147" s="38">
        <f t="shared" ca="1" si="12"/>
        <v>2.6674911507980981</v>
      </c>
      <c r="G147" s="38">
        <f t="shared" ca="1" si="14"/>
        <v>209.82881656146566</v>
      </c>
      <c r="H147" s="189">
        <f t="shared" ca="1" si="13"/>
        <v>58.332411004087454</v>
      </c>
      <c r="P147" s="201">
        <f ca="1">LOOKUP(H147,Sheet1!B16:B153,Sheet1!C16:C153)</f>
        <v>3.1483187025409136</v>
      </c>
    </row>
    <row r="148" spans="2:16" x14ac:dyDescent="0.25">
      <c r="B148">
        <f t="shared" si="11"/>
        <v>145</v>
      </c>
      <c r="C148">
        <f t="shared" ca="1" si="10"/>
        <v>1.7127281191520946E-2</v>
      </c>
      <c r="D148" s="38">
        <f t="shared" ca="1" si="12"/>
        <v>2.6846184319896191</v>
      </c>
      <c r="G148" s="38">
        <f t="shared" ca="1" si="14"/>
        <v>210.02296055833247</v>
      </c>
      <c r="H148" s="189">
        <f t="shared" ca="1" si="13"/>
        <v>58.386383035216433</v>
      </c>
      <c r="P148" s="201">
        <f ca="1">LOOKUP(H148,Sheet1!B17:B154,Sheet1!C17:C154)</f>
        <v>3.1483187025409136</v>
      </c>
    </row>
    <row r="149" spans="2:16" x14ac:dyDescent="0.25">
      <c r="B149">
        <f t="shared" si="11"/>
        <v>146</v>
      </c>
      <c r="C149">
        <f t="shared" ca="1" si="10"/>
        <v>1.7111478063075464E-2</v>
      </c>
      <c r="D149" s="38">
        <f t="shared" ca="1" si="12"/>
        <v>2.7017299100526948</v>
      </c>
      <c r="G149" s="38">
        <f t="shared" ca="1" si="14"/>
        <v>210.21692508962363</v>
      </c>
      <c r="H149" s="189">
        <f t="shared" ca="1" si="13"/>
        <v>58.440305174915373</v>
      </c>
      <c r="P149" s="201">
        <f ca="1">LOOKUP(H149,Sheet1!B18:B155,Sheet1!C18:C155)</f>
        <v>3.1483187025409136</v>
      </c>
    </row>
    <row r="150" spans="2:16" x14ac:dyDescent="0.25">
      <c r="B150">
        <f t="shared" si="11"/>
        <v>147</v>
      </c>
      <c r="C150">
        <f t="shared" ca="1" si="10"/>
        <v>1.7095718611506737E-2</v>
      </c>
      <c r="D150" s="38">
        <f t="shared" ca="1" si="12"/>
        <v>2.7188256286642014</v>
      </c>
      <c r="G150" s="38">
        <f t="shared" ca="1" si="14"/>
        <v>210.41071065226427</v>
      </c>
      <c r="H150" s="189">
        <f t="shared" ca="1" si="13"/>
        <v>58.494177561329472</v>
      </c>
      <c r="P150" s="201">
        <f ca="1">LOOKUP(H150,Sheet1!B19:B156,Sheet1!C19:C156)</f>
        <v>3.1483187025409136</v>
      </c>
    </row>
    <row r="151" spans="2:16" x14ac:dyDescent="0.25">
      <c r="B151">
        <f t="shared" si="11"/>
        <v>148</v>
      </c>
      <c r="C151">
        <f t="shared" ca="1" si="10"/>
        <v>1.7080002635956736E-2</v>
      </c>
      <c r="D151" s="38">
        <f t="shared" ca="1" si="12"/>
        <v>2.7359056313001582</v>
      </c>
      <c r="G151" s="38">
        <f t="shared" ca="1" si="14"/>
        <v>210.60431774089011</v>
      </c>
      <c r="H151" s="189">
        <f t="shared" ca="1" si="13"/>
        <v>58.548000331967458</v>
      </c>
      <c r="P151" s="201">
        <f ca="1">LOOKUP(H151,Sheet1!B20:B157,Sheet1!C20:C157)</f>
        <v>3.1483187025409136</v>
      </c>
    </row>
    <row r="152" spans="2:16" x14ac:dyDescent="0.25">
      <c r="B152">
        <f t="shared" si="11"/>
        <v>149</v>
      </c>
      <c r="C152">
        <f t="shared" ca="1" si="10"/>
        <v>1.7064329936858399E-2</v>
      </c>
      <c r="D152" s="38">
        <f t="shared" ca="1" si="12"/>
        <v>2.7529699612370164</v>
      </c>
      <c r="G152" s="38">
        <f t="shared" ca="1" si="14"/>
        <v>210.79774684786219</v>
      </c>
      <c r="H152" s="189">
        <f t="shared" ca="1" si="13"/>
        <v>58.601773623705689</v>
      </c>
      <c r="P152" s="201">
        <f ca="1">LOOKUP(H152,Sheet1!B21:B158,Sheet1!C21:C158)</f>
        <v>3.1483187025409136</v>
      </c>
    </row>
    <row r="153" spans="2:16" x14ac:dyDescent="0.25">
      <c r="B153">
        <f t="shared" si="11"/>
        <v>150</v>
      </c>
      <c r="C153">
        <f t="shared" ca="1" si="10"/>
        <v>1.7048700315924984E-2</v>
      </c>
      <c r="D153" s="38">
        <f t="shared" ca="1" si="12"/>
        <v>2.7700186615529416</v>
      </c>
      <c r="G153" s="38">
        <f t="shared" ca="1" si="14"/>
        <v>210.99099846328139</v>
      </c>
      <c r="H153" s="189">
        <f t="shared" ca="1" si="13"/>
        <v>58.655497572792228</v>
      </c>
      <c r="P153" s="201">
        <f ca="1">LOOKUP(H153,Sheet1!B22:B159,Sheet1!C22:C159)</f>
        <v>3.1483187025409136</v>
      </c>
    </row>
    <row r="154" spans="2:16" x14ac:dyDescent="0.25">
      <c r="B154">
        <f t="shared" si="11"/>
        <v>151</v>
      </c>
      <c r="C154">
        <f t="shared" ca="1" si="10"/>
        <v>1.7033113576139507E-2</v>
      </c>
      <c r="D154" s="38">
        <f t="shared" ca="1" si="12"/>
        <v>2.7870517751290813</v>
      </c>
      <c r="G154" s="38">
        <f t="shared" ca="1" si="14"/>
        <v>211.18407307500311</v>
      </c>
      <c r="H154" s="189">
        <f t="shared" ca="1" si="13"/>
        <v>58.709172314850868</v>
      </c>
      <c r="P154" s="201">
        <f ca="1">LOOKUP(H154,Sheet1!B23:B160,Sheet1!C23:C160)</f>
        <v>3.1483187025409136</v>
      </c>
    </row>
    <row r="155" spans="2:16" x14ac:dyDescent="0.25">
      <c r="B155">
        <f t="shared" si="11"/>
        <v>152</v>
      </c>
      <c r="C155">
        <f t="shared" ca="1" si="10"/>
        <v>1.7017569521744325E-2</v>
      </c>
      <c r="D155" s="38">
        <f t="shared" ca="1" si="12"/>
        <v>2.8040693446508258</v>
      </c>
      <c r="G155" s="38">
        <f t="shared" ca="1" si="14"/>
        <v>211.37697116865155</v>
      </c>
      <c r="H155" s="189">
        <f t="shared" ca="1" si="13"/>
        <v>58.762797984885133</v>
      </c>
      <c r="P155" s="201">
        <f ca="1">LOOKUP(H155,Sheet1!B24:B161,Sheet1!C24:C161)</f>
        <v>3.1483187025409136</v>
      </c>
    </row>
    <row r="156" spans="2:16" x14ac:dyDescent="0.25">
      <c r="B156">
        <f t="shared" si="11"/>
        <v>153</v>
      </c>
      <c r="C156">
        <f t="shared" ca="1" si="10"/>
        <v>1.7002067958230796E-2</v>
      </c>
      <c r="D156" s="38">
        <f t="shared" ca="1" si="12"/>
        <v>2.8210714126090566</v>
      </c>
      <c r="G156" s="38">
        <f t="shared" ca="1" si="14"/>
        <v>211.56969322763391</v>
      </c>
      <c r="H156" s="189">
        <f t="shared" ca="1" si="13"/>
        <v>58.81637471728223</v>
      </c>
      <c r="P156" s="201">
        <f ca="1">LOOKUP(H156,Sheet1!B25:B162,Sheet1!C25:C162)</f>
        <v>3.1483187025409136</v>
      </c>
    </row>
    <row r="157" spans="2:16" x14ac:dyDescent="0.25">
      <c r="B157">
        <f t="shared" si="11"/>
        <v>154</v>
      </c>
      <c r="C157">
        <f t="shared" ca="1" si="10"/>
        <v>1.6986608692329052E-2</v>
      </c>
      <c r="D157" s="38">
        <f t="shared" ca="1" si="12"/>
        <v>2.8380580213013857</v>
      </c>
      <c r="G157" s="38">
        <f t="shared" ca="1" si="14"/>
        <v>211.76223973315464</v>
      </c>
      <c r="H157" s="189">
        <f t="shared" ca="1" si="13"/>
        <v>58.869902645817</v>
      </c>
      <c r="P157" s="201">
        <f ca="1">LOOKUP(H157,Sheet1!B26:B163,Sheet1!C26:C163)</f>
        <v>3.7073572676480699</v>
      </c>
    </row>
    <row r="158" spans="2:16" x14ac:dyDescent="0.25">
      <c r="B158">
        <f t="shared" si="11"/>
        <v>155</v>
      </c>
      <c r="C158">
        <f t="shared" ca="1" si="10"/>
        <v>1.6968456873279029E-2</v>
      </c>
      <c r="D158" s="38">
        <f t="shared" ca="1" si="12"/>
        <v>2.8550264781746648</v>
      </c>
      <c r="G158" s="38">
        <f t="shared" ca="1" si="14"/>
        <v>211.98877004678127</v>
      </c>
      <c r="H158" s="189">
        <f t="shared" ca="1" si="13"/>
        <v>58.932878073005199</v>
      </c>
      <c r="P158" s="201">
        <f ca="1">LOOKUP(H158,Sheet1!B27:B164,Sheet1!C27:C164)</f>
        <v>3.1483187025409136</v>
      </c>
    </row>
    <row r="159" spans="2:16" x14ac:dyDescent="0.25">
      <c r="B159">
        <f t="shared" si="11"/>
        <v>156</v>
      </c>
      <c r="C159">
        <f t="shared" ca="1" si="10"/>
        <v>1.6953089054498022E-2</v>
      </c>
      <c r="D159" s="38">
        <f t="shared" ca="1" si="12"/>
        <v>2.8719795672291628</v>
      </c>
      <c r="G159" s="38">
        <f t="shared" ca="1" si="14"/>
        <v>212.1809359105489</v>
      </c>
      <c r="H159" s="189">
        <f t="shared" ca="1" si="13"/>
        <v>58.986300183132599</v>
      </c>
      <c r="P159" s="201">
        <f ca="1">LOOKUP(H159,Sheet1!B28:B165,Sheet1!C28:C165)</f>
        <v>3.1483187025409136</v>
      </c>
    </row>
    <row r="160" spans="2:16" x14ac:dyDescent="0.25">
      <c r="B160">
        <f t="shared" si="11"/>
        <v>157</v>
      </c>
      <c r="C160">
        <f t="shared" ca="1" si="10"/>
        <v>1.6937762927289532E-2</v>
      </c>
      <c r="D160" s="38">
        <f t="shared" ca="1" si="12"/>
        <v>2.8889173301564521</v>
      </c>
      <c r="G160" s="38">
        <f t="shared" ca="1" si="14"/>
        <v>212.37292773549896</v>
      </c>
      <c r="H160" s="189">
        <f t="shared" ca="1" si="13"/>
        <v>59.039673910468714</v>
      </c>
      <c r="P160" s="201">
        <f ca="1">LOOKUP(H160,Sheet1!B29:B166,Sheet1!C29:C166)</f>
        <v>3.1483187025409136</v>
      </c>
    </row>
    <row r="161" spans="2:16" x14ac:dyDescent="0.25">
      <c r="B161">
        <f t="shared" si="11"/>
        <v>158</v>
      </c>
      <c r="C161">
        <f t="shared" ca="1" si="10"/>
        <v>1.6922478303450499E-2</v>
      </c>
      <c r="D161" s="38">
        <f t="shared" ca="1" si="12"/>
        <v>2.9058398084599024</v>
      </c>
      <c r="G161" s="38">
        <f t="shared" ca="1" si="14"/>
        <v>212.56474599378382</v>
      </c>
      <c r="H161" s="189">
        <f t="shared" ca="1" si="13"/>
        <v>59.092999386271906</v>
      </c>
      <c r="P161" s="201">
        <f ca="1">LOOKUP(H161,Sheet1!B30:B167,Sheet1!C30:C167)</f>
        <v>3.1483187025409136</v>
      </c>
    </row>
    <row r="162" spans="2:16" x14ac:dyDescent="0.25">
      <c r="B162">
        <f t="shared" si="11"/>
        <v>159</v>
      </c>
      <c r="C162">
        <f t="shared" ca="1" si="10"/>
        <v>1.6907234995965293E-2</v>
      </c>
      <c r="D162" s="38">
        <f t="shared" ca="1" si="12"/>
        <v>2.9227470434558676</v>
      </c>
      <c r="G162" s="38">
        <f t="shared" ca="1" si="14"/>
        <v>212.75639115542444</v>
      </c>
      <c r="H162" s="189">
        <f t="shared" ca="1" si="13"/>
        <v>59.146276741207998</v>
      </c>
      <c r="P162" s="201">
        <f ca="1">LOOKUP(H162,Sheet1!B31:B168,Sheet1!C31:C168)</f>
        <v>3.5448385644305458</v>
      </c>
    </row>
    <row r="163" spans="2:16" x14ac:dyDescent="0.25">
      <c r="B163">
        <f t="shared" si="11"/>
        <v>160</v>
      </c>
      <c r="C163">
        <f t="shared" ca="1" si="10"/>
        <v>1.6890120095515153E-2</v>
      </c>
      <c r="D163" s="38">
        <f t="shared" ca="1" si="12"/>
        <v>2.9396371635513825</v>
      </c>
      <c r="G163" s="38">
        <f t="shared" ca="1" si="14"/>
        <v>212.97197899222871</v>
      </c>
      <c r="H163" s="189">
        <f t="shared" ca="1" si="13"/>
        <v>59.206210159839586</v>
      </c>
      <c r="P163" s="201">
        <f ca="1">LOOKUP(H163,Sheet1!B32:B169,Sheet1!C32:C169)</f>
        <v>3.5448385644305458</v>
      </c>
    </row>
    <row r="164" spans="2:16" x14ac:dyDescent="0.25">
      <c r="B164">
        <f t="shared" si="11"/>
        <v>161</v>
      </c>
      <c r="C164">
        <f t="shared" ca="1" si="10"/>
        <v>1.6873057082866981E-2</v>
      </c>
      <c r="D164" s="38">
        <f t="shared" ca="1" si="12"/>
        <v>2.9565102206342493</v>
      </c>
      <c r="G164" s="38">
        <f t="shared" ca="1" si="14"/>
        <v>213.18734859320872</v>
      </c>
      <c r="H164" s="189">
        <f t="shared" ca="1" si="13"/>
        <v>59.266082908912033</v>
      </c>
      <c r="P164" s="201">
        <f ca="1">LOOKUP(H164,Sheet1!B33:B170,Sheet1!C33:C170)</f>
        <v>3.1483187025409136</v>
      </c>
    </row>
    <row r="165" spans="2:16" x14ac:dyDescent="0.25">
      <c r="B165">
        <f t="shared" si="11"/>
        <v>162</v>
      </c>
      <c r="C165">
        <f t="shared" ca="1" si="10"/>
        <v>1.68579468582143E-2</v>
      </c>
      <c r="D165" s="38">
        <f t="shared" ca="1" si="12"/>
        <v>2.9733681674924637</v>
      </c>
      <c r="G165" s="38">
        <f t="shared" ca="1" si="14"/>
        <v>213.37843406509012</v>
      </c>
      <c r="H165" s="189">
        <f t="shared" ca="1" si="13"/>
        <v>59.319204670095061</v>
      </c>
      <c r="P165" s="201">
        <f ca="1">LOOKUP(H165,Sheet1!B34:B171,Sheet1!C34:C171)</f>
        <v>3.1483187025409136</v>
      </c>
    </row>
    <row r="166" spans="2:16" x14ac:dyDescent="0.25">
      <c r="B166">
        <f t="shared" si="11"/>
        <v>163</v>
      </c>
      <c r="C166">
        <f t="shared" ca="1" si="10"/>
        <v>1.684287716775773E-2</v>
      </c>
      <c r="D166" s="38">
        <f t="shared" ca="1" si="12"/>
        <v>2.9902110446602213</v>
      </c>
      <c r="G166" s="38">
        <f t="shared" ca="1" si="14"/>
        <v>213.56934841537844</v>
      </c>
      <c r="H166" s="189">
        <f t="shared" ca="1" si="13"/>
        <v>59.372278859475216</v>
      </c>
      <c r="P166" s="201">
        <f ca="1">LOOKUP(H166,Sheet1!B35:B172,Sheet1!C35:C172)</f>
        <v>3.1483187025409136</v>
      </c>
    </row>
    <row r="167" spans="2:16" x14ac:dyDescent="0.25">
      <c r="B167">
        <f t="shared" si="11"/>
        <v>164</v>
      </c>
      <c r="C167">
        <f t="shared" ca="1" si="10"/>
        <v>1.6827847830562327E-2</v>
      </c>
      <c r="D167" s="38">
        <f t="shared" ca="1" si="12"/>
        <v>3.0070388924907836</v>
      </c>
      <c r="G167" s="38">
        <f t="shared" ca="1" si="14"/>
        <v>213.76009210311892</v>
      </c>
      <c r="H167" s="189">
        <f t="shared" ca="1" si="13"/>
        <v>59.425305604667066</v>
      </c>
      <c r="P167" s="201">
        <f ca="1">LOOKUP(H167,Sheet1!B36:B173,Sheet1!C36:C173)</f>
        <v>3.1483187025409136</v>
      </c>
    </row>
    <row r="168" spans="2:16" x14ac:dyDescent="0.25">
      <c r="B168">
        <f t="shared" si="11"/>
        <v>165</v>
      </c>
      <c r="C168">
        <f t="shared" ca="1" si="10"/>
        <v>1.6812858666821986E-2</v>
      </c>
      <c r="D168" s="38">
        <f t="shared" ca="1" si="12"/>
        <v>3.0238517511576055</v>
      </c>
      <c r="G168" s="38">
        <f t="shared" ca="1" si="14"/>
        <v>213.95066558530769</v>
      </c>
      <c r="H168" s="189">
        <f t="shared" ca="1" si="13"/>
        <v>59.47828503271554</v>
      </c>
      <c r="P168" s="201">
        <f ca="1">LOOKUP(H168,Sheet1!B37:B174,Sheet1!C37:C174)</f>
        <v>3.1483187025409136</v>
      </c>
    </row>
    <row r="169" spans="2:16" x14ac:dyDescent="0.25">
      <c r="B169">
        <f t="shared" si="11"/>
        <v>166</v>
      </c>
      <c r="C169">
        <f t="shared" ca="1" si="10"/>
        <v>1.6797909497850403E-2</v>
      </c>
      <c r="D169" s="38">
        <f t="shared" ca="1" si="12"/>
        <v>3.0406496606554558</v>
      </c>
      <c r="G169" s="38">
        <f t="shared" ca="1" si="14"/>
        <v>214.14106931690458</v>
      </c>
      <c r="H169" s="189">
        <f t="shared" ca="1" si="13"/>
        <v>59.531217270099475</v>
      </c>
      <c r="P169" s="201">
        <f ca="1">LOOKUP(H169,Sheet1!B38:B175,Sheet1!C38:C175)</f>
        <v>3.1483187025409136</v>
      </c>
    </row>
    <row r="170" spans="2:16" x14ac:dyDescent="0.25">
      <c r="B170">
        <f t="shared" si="11"/>
        <v>167</v>
      </c>
      <c r="C170">
        <f t="shared" ca="1" si="10"/>
        <v>1.6783000146072119E-2</v>
      </c>
      <c r="D170" s="38">
        <f t="shared" ca="1" si="12"/>
        <v>3.0574326608015281</v>
      </c>
      <c r="G170" s="38">
        <f t="shared" ca="1" si="14"/>
        <v>214.33130375084582</v>
      </c>
      <c r="H170" s="189">
        <f t="shared" ca="1" si="13"/>
        <v>59.584102442735144</v>
      </c>
      <c r="P170" s="201">
        <f ca="1">LOOKUP(H170,Sheet1!B39:B176,Sheet1!C39:C176)</f>
        <v>3.1483187025409136</v>
      </c>
    </row>
    <row r="171" spans="2:16" x14ac:dyDescent="0.25">
      <c r="B171">
        <f t="shared" si="11"/>
        <v>168</v>
      </c>
      <c r="C171">
        <f t="shared" ca="1" si="10"/>
        <v>1.6768130435013649E-2</v>
      </c>
      <c r="D171" s="38">
        <f t="shared" ca="1" si="12"/>
        <v>3.0742007912365419</v>
      </c>
      <c r="G171" s="38">
        <f t="shared" ca="1" si="14"/>
        <v>214.52136933805673</v>
      </c>
      <c r="H171" s="189">
        <f t="shared" ca="1" si="13"/>
        <v>59.636940675979773</v>
      </c>
      <c r="P171" s="201">
        <f ca="1">LOOKUP(H171,Sheet1!B40:B177,Sheet1!C40:C177)</f>
        <v>3.1483187025409136</v>
      </c>
    </row>
    <row r="172" spans="2:16" x14ac:dyDescent="0.25">
      <c r="B172">
        <f t="shared" si="11"/>
        <v>169</v>
      </c>
      <c r="C172">
        <f t="shared" ca="1" si="10"/>
        <v>1.6753300189294735E-2</v>
      </c>
      <c r="D172" s="38">
        <f t="shared" ca="1" si="12"/>
        <v>3.0909540914258367</v>
      </c>
      <c r="G172" s="38">
        <f t="shared" ca="1" si="14"/>
        <v>214.71126652746389</v>
      </c>
      <c r="H172" s="189">
        <f t="shared" ca="1" si="13"/>
        <v>59.689732094634969</v>
      </c>
      <c r="P172" s="201">
        <f ca="1">LOOKUP(H172,Sheet1!B41:B178,Sheet1!C41:C178)</f>
        <v>3.1483187025409136</v>
      </c>
    </row>
    <row r="173" spans="2:16" x14ac:dyDescent="0.25">
      <c r="B173">
        <f t="shared" si="11"/>
        <v>170</v>
      </c>
      <c r="C173">
        <f t="shared" ca="1" si="10"/>
        <v>1.6738509234619607E-2</v>
      </c>
      <c r="D173" s="38">
        <f t="shared" ca="1" si="12"/>
        <v>3.1076926006604562</v>
      </c>
      <c r="G173" s="38">
        <f t="shared" ca="1" si="14"/>
        <v>214.90099576600792</v>
      </c>
      <c r="H173" s="189">
        <f t="shared" ca="1" si="13"/>
        <v>59.742476822950209</v>
      </c>
      <c r="P173" s="201">
        <f ca="1">LOOKUP(H173,Sheet1!B42:B179,Sheet1!C42:C179)</f>
        <v>3.1483187025409136</v>
      </c>
    </row>
    <row r="174" spans="2:16" x14ac:dyDescent="0.25">
      <c r="B174">
        <f t="shared" si="11"/>
        <v>171</v>
      </c>
      <c r="C174">
        <f t="shared" ca="1" si="10"/>
        <v>1.6723757397768421E-2</v>
      </c>
      <c r="D174" s="38">
        <f t="shared" ca="1" si="12"/>
        <v>3.1244163580582245</v>
      </c>
      <c r="G174" s="38">
        <f t="shared" ca="1" si="14"/>
        <v>215.09055749865544</v>
      </c>
      <c r="H174" s="189">
        <f t="shared" ca="1" si="13"/>
        <v>59.795174984626215</v>
      </c>
      <c r="P174" s="201">
        <f ca="1">LOOKUP(H174,Sheet1!B43:B180,Sheet1!C43:C180)</f>
        <v>3.1483187025409136</v>
      </c>
    </row>
    <row r="175" spans="2:16" x14ac:dyDescent="0.25">
      <c r="B175">
        <f t="shared" si="11"/>
        <v>172</v>
      </c>
      <c r="C175">
        <f t="shared" ca="1" si="10"/>
        <v>1.6709044506588704E-2</v>
      </c>
      <c r="D175" s="38">
        <f t="shared" ca="1" si="12"/>
        <v>3.1411254025648132</v>
      </c>
      <c r="G175" s="38">
        <f t="shared" ca="1" si="14"/>
        <v>215.27995216841137</v>
      </c>
      <c r="H175" s="189">
        <f t="shared" ca="1" si="13"/>
        <v>59.847826702818367</v>
      </c>
      <c r="P175" s="201">
        <f ca="1">LOOKUP(H175,Sheet1!B44:B181,Sheet1!C44:C181)</f>
        <v>3.1483187025409136</v>
      </c>
    </row>
    <row r="176" spans="2:16" x14ac:dyDescent="0.25">
      <c r="B176">
        <f t="shared" si="11"/>
        <v>173</v>
      </c>
      <c r="C176">
        <f t="shared" ca="1" si="10"/>
        <v>1.6694370389986918E-2</v>
      </c>
      <c r="D176" s="38">
        <f t="shared" ca="1" si="12"/>
        <v>3.1578197729548001</v>
      </c>
      <c r="G176" s="38">
        <f t="shared" ca="1" si="14"/>
        <v>215.4691802163311</v>
      </c>
      <c r="H176" s="189">
        <f t="shared" ca="1" si="13"/>
        <v>59.900432100140051</v>
      </c>
      <c r="P176" s="201">
        <f ca="1">LOOKUP(H176,Sheet1!B45:B182,Sheet1!C45:C182)</f>
        <v>3.1483187025409136</v>
      </c>
    </row>
    <row r="177" spans="2:16" x14ac:dyDescent="0.25">
      <c r="B177">
        <f t="shared" si="11"/>
        <v>174</v>
      </c>
      <c r="C177">
        <f t="shared" ca="1" si="10"/>
        <v>1.667973487792011E-2</v>
      </c>
      <c r="D177" s="38">
        <f t="shared" ca="1" si="12"/>
        <v>3.1744995078327203</v>
      </c>
      <c r="G177" s="38">
        <f t="shared" ca="1" si="14"/>
        <v>215.65824208153234</v>
      </c>
      <c r="H177" s="189">
        <f t="shared" ca="1" si="13"/>
        <v>59.952991298665992</v>
      </c>
      <c r="P177" s="201">
        <f ca="1">LOOKUP(H177,Sheet1!B46:B183,Sheet1!C46:C183)</f>
        <v>3.4140850480653406</v>
      </c>
    </row>
    <row r="178" spans="2:16" x14ac:dyDescent="0.25">
      <c r="B178">
        <f t="shared" si="11"/>
        <v>175</v>
      </c>
      <c r="C178">
        <f t="shared" ca="1" si="10"/>
        <v>1.6663906753736638E-2</v>
      </c>
      <c r="D178" s="38">
        <f t="shared" ca="1" si="12"/>
        <v>3.1911634145864571</v>
      </c>
      <c r="G178" s="38">
        <f t="shared" ca="1" si="14"/>
        <v>215.86308392848341</v>
      </c>
      <c r="H178" s="189">
        <f t="shared" ca="1" si="13"/>
        <v>60.00993733211839</v>
      </c>
      <c r="P178" s="201">
        <f ca="1">LOOKUP(H178,Sheet1!B47:B184,Sheet1!C47:C184)</f>
        <v>3.4140850480653406</v>
      </c>
    </row>
    <row r="179" spans="2:16" x14ac:dyDescent="0.25">
      <c r="B179">
        <f t="shared" si="11"/>
        <v>176</v>
      </c>
      <c r="C179">
        <f t="shared" ca="1" si="10"/>
        <v>1.6648123618377111E-2</v>
      </c>
      <c r="D179" s="38">
        <f t="shared" ca="1" si="12"/>
        <v>3.2078115382048344</v>
      </c>
      <c r="G179" s="38">
        <f t="shared" ca="1" si="14"/>
        <v>216.06773139211751</v>
      </c>
      <c r="H179" s="189">
        <f t="shared" ca="1" si="13"/>
        <v>60.066829327008676</v>
      </c>
      <c r="P179" s="201">
        <f ca="1">LOOKUP(H179,Sheet1!B48:B185,Sheet1!C48:C185)</f>
        <v>3.4140850480653406</v>
      </c>
    </row>
    <row r="180" spans="2:16" x14ac:dyDescent="0.25">
      <c r="B180">
        <f t="shared" si="11"/>
        <v>177</v>
      </c>
      <c r="C180">
        <f t="shared" ca="1" si="10"/>
        <v>1.6632385259082252E-2</v>
      </c>
      <c r="D180" s="38">
        <f t="shared" ca="1" si="12"/>
        <v>3.2244439234639168</v>
      </c>
      <c r="G180" s="38">
        <f t="shared" ca="1" si="14"/>
        <v>216.2721850249371</v>
      </c>
      <c r="H180" s="189">
        <f t="shared" ca="1" si="13"/>
        <v>60.123667436932521</v>
      </c>
      <c r="P180" s="201">
        <f ca="1">LOOKUP(H180,Sheet1!B49:B186,Sheet1!C49:C186)</f>
        <v>3.4140850480653406</v>
      </c>
    </row>
    <row r="181" spans="2:16" x14ac:dyDescent="0.25">
      <c r="B181">
        <f t="shared" si="11"/>
        <v>178</v>
      </c>
      <c r="C181">
        <f t="shared" ca="1" si="10"/>
        <v>1.6616691464498953E-2</v>
      </c>
      <c r="D181" s="38">
        <f t="shared" ca="1" si="12"/>
        <v>3.2410606149284158</v>
      </c>
      <c r="G181" s="38">
        <f t="shared" ca="1" si="14"/>
        <v>216.47644537683169</v>
      </c>
      <c r="H181" s="189">
        <f t="shared" ca="1" si="13"/>
        <v>60.180451814759216</v>
      </c>
      <c r="P181" s="201">
        <f ca="1">LOOKUP(H181,Sheet1!B50:B187,Sheet1!C50:C187)</f>
        <v>3.1483187025409136</v>
      </c>
    </row>
    <row r="182" spans="2:16" x14ac:dyDescent="0.25">
      <c r="B182">
        <f t="shared" si="11"/>
        <v>179</v>
      </c>
      <c r="C182">
        <f t="shared" ca="1" si="10"/>
        <v>1.6602259183007943E-2</v>
      </c>
      <c r="D182" s="38">
        <f t="shared" ca="1" si="12"/>
        <v>3.2576628741114235</v>
      </c>
      <c r="G182" s="38">
        <f t="shared" ca="1" si="14"/>
        <v>216.66462753694694</v>
      </c>
      <c r="H182" s="189">
        <f t="shared" ca="1" si="13"/>
        <v>60.232766455271253</v>
      </c>
      <c r="P182" s="201">
        <f ca="1">LOOKUP(H182,Sheet1!B51:B188,Sheet1!C51:C188)</f>
        <v>3.1483187025409136</v>
      </c>
    </row>
    <row r="183" spans="2:16" x14ac:dyDescent="0.25">
      <c r="B183">
        <f t="shared" si="11"/>
        <v>180</v>
      </c>
      <c r="C183">
        <f t="shared" ca="1" si="10"/>
        <v>1.6587864452250675E-2</v>
      </c>
      <c r="D183" s="38">
        <f t="shared" ca="1" si="12"/>
        <v>3.2742507385636741</v>
      </c>
      <c r="G183" s="38">
        <f t="shared" ca="1" si="14"/>
        <v>216.8526462530991</v>
      </c>
      <c r="H183" s="189">
        <f t="shared" ca="1" si="13"/>
        <v>60.285035658361551</v>
      </c>
      <c r="P183" s="201">
        <f ca="1">LOOKUP(H183,Sheet1!B52:B189,Sheet1!C52:C189)</f>
        <v>3.1483187025409136</v>
      </c>
    </row>
    <row r="184" spans="2:16" x14ac:dyDescent="0.25">
      <c r="B184">
        <f t="shared" si="11"/>
        <v>181</v>
      </c>
      <c r="C184">
        <f t="shared" ca="1" si="10"/>
        <v>1.6573507109644909E-2</v>
      </c>
      <c r="D184" s="38">
        <f t="shared" ca="1" si="12"/>
        <v>3.2908242456733192</v>
      </c>
      <c r="G184" s="38">
        <f t="shared" ca="1" si="14"/>
        <v>217.04050195054597</v>
      </c>
      <c r="H184" s="189">
        <f t="shared" ca="1" si="13"/>
        <v>60.337259542251786</v>
      </c>
      <c r="P184" s="201">
        <f ca="1">LOOKUP(H184,Sheet1!B53:B190,Sheet1!C53:C190)</f>
        <v>3.1483187025409136</v>
      </c>
    </row>
    <row r="185" spans="2:16" x14ac:dyDescent="0.25">
      <c r="B185">
        <f t="shared" si="11"/>
        <v>182</v>
      </c>
      <c r="C185">
        <f t="shared" ca="1" si="10"/>
        <v>1.6559186993592309E-2</v>
      </c>
      <c r="D185" s="38">
        <f t="shared" ca="1" si="12"/>
        <v>3.3073834326669114</v>
      </c>
      <c r="G185" s="38">
        <f t="shared" ca="1" si="14"/>
        <v>217.22819505270422</v>
      </c>
      <c r="H185" s="189">
        <f t="shared" ca="1" si="13"/>
        <v>60.389438224651776</v>
      </c>
      <c r="P185" s="201">
        <f ca="1">LOOKUP(H185,Sheet1!B54:B191,Sheet1!C54:C191)</f>
        <v>3.1483187025409136</v>
      </c>
    </row>
    <row r="186" spans="2:16" x14ac:dyDescent="0.25">
      <c r="B186">
        <f t="shared" si="11"/>
        <v>183</v>
      </c>
      <c r="C186">
        <f t="shared" ca="1" si="10"/>
        <v>1.6544903943470832E-2</v>
      </c>
      <c r="D186" s="38">
        <f t="shared" ca="1" si="12"/>
        <v>3.3239283366103822</v>
      </c>
      <c r="G186" s="38">
        <f t="shared" ca="1" si="14"/>
        <v>217.41572598116034</v>
      </c>
      <c r="H186" s="189">
        <f t="shared" ca="1" si="13"/>
        <v>60.441571822762576</v>
      </c>
      <c r="P186" s="201">
        <f ca="1">LOOKUP(H186,Sheet1!B55:B192,Sheet1!C55:C192)</f>
        <v>3.1483187025409136</v>
      </c>
    </row>
    <row r="187" spans="2:16" x14ac:dyDescent="0.25">
      <c r="B187">
        <f t="shared" si="11"/>
        <v>184</v>
      </c>
      <c r="C187">
        <f t="shared" ca="1" si="10"/>
        <v>1.6530657799627119E-2</v>
      </c>
      <c r="D187" s="38">
        <f t="shared" ca="1" si="12"/>
        <v>3.3404589944100094</v>
      </c>
      <c r="G187" s="38">
        <f t="shared" ca="1" si="14"/>
        <v>217.60309515568179</v>
      </c>
      <c r="H187" s="189">
        <f t="shared" ca="1" si="13"/>
        <v>60.493660453279546</v>
      </c>
      <c r="P187" s="201">
        <f ca="1">LOOKUP(H187,Sheet1!B56:B193,Sheet1!C56:C193)</f>
        <v>3.1483187025409136</v>
      </c>
    </row>
    <row r="188" spans="2:16" x14ac:dyDescent="0.25">
      <c r="B188">
        <f t="shared" si="11"/>
        <v>185</v>
      </c>
      <c r="C188">
        <f t="shared" ca="1" si="10"/>
        <v>1.6516448403369018E-2</v>
      </c>
      <c r="D188" s="38">
        <f t="shared" ca="1" si="12"/>
        <v>3.3569754428133782</v>
      </c>
      <c r="G188" s="38">
        <f t="shared" ca="1" si="14"/>
        <v>217.79030299422809</v>
      </c>
      <c r="H188" s="189">
        <f t="shared" ca="1" si="13"/>
        <v>60.545704232395416</v>
      </c>
      <c r="P188" s="201">
        <f ca="1">LOOKUP(H188,Sheet1!B57:B194,Sheet1!C57:C194)</f>
        <v>3.1483187025409136</v>
      </c>
    </row>
    <row r="189" spans="2:16" x14ac:dyDescent="0.25">
      <c r="B189">
        <f t="shared" si="11"/>
        <v>186</v>
      </c>
      <c r="C189">
        <f t="shared" ca="1" si="10"/>
        <v>1.6502275596958153E-2</v>
      </c>
      <c r="D189" s="38">
        <f t="shared" ca="1" si="12"/>
        <v>3.3734777184103364</v>
      </c>
      <c r="G189" s="38">
        <f t="shared" ca="1" si="14"/>
        <v>217.97734991296147</v>
      </c>
      <c r="H189" s="189">
        <f t="shared" ca="1" si="13"/>
        <v>60.597703275803298</v>
      </c>
      <c r="P189" s="201">
        <f ca="1">LOOKUP(H189,Sheet1!B58:B195,Sheet1!C58:C195)</f>
        <v>3.1483187025409136</v>
      </c>
    </row>
    <row r="190" spans="2:16" x14ac:dyDescent="0.25">
      <c r="B190">
        <f t="shared" si="11"/>
        <v>187</v>
      </c>
      <c r="C190">
        <f t="shared" ca="1" si="10"/>
        <v>1.6488139223602573E-2</v>
      </c>
      <c r="D190" s="38">
        <f t="shared" ca="1" si="12"/>
        <v>3.3899658576339391</v>
      </c>
      <c r="G190" s="38">
        <f t="shared" ca="1" si="14"/>
        <v>218.16423632625785</v>
      </c>
      <c r="H190" s="189">
        <f t="shared" ca="1" si="13"/>
        <v>60.649657698699684</v>
      </c>
      <c r="P190" s="201">
        <f ca="1">LOOKUP(H190,Sheet1!B59:B196,Sheet1!C59:C196)</f>
        <v>3.1483187025409136</v>
      </c>
    </row>
    <row r="191" spans="2:16" x14ac:dyDescent="0.25">
      <c r="B191">
        <f t="shared" si="11"/>
        <v>188</v>
      </c>
      <c r="C191">
        <f t="shared" ca="1" si="10"/>
        <v>1.6474039127449436E-2</v>
      </c>
      <c r="D191" s="38">
        <f t="shared" ca="1" si="12"/>
        <v>3.4064398967613885</v>
      </c>
      <c r="G191" s="38">
        <f t="shared" ca="1" si="14"/>
        <v>218.35096264671745</v>
      </c>
      <c r="H191" s="189">
        <f t="shared" ca="1" si="13"/>
        <v>60.701567615787454</v>
      </c>
      <c r="P191" s="201">
        <f ca="1">LOOKUP(H191,Sheet1!B60:B197,Sheet1!C60:C197)</f>
        <v>2.9491069349699384</v>
      </c>
    </row>
    <row r="192" spans="2:16" x14ac:dyDescent="0.25">
      <c r="B192">
        <f t="shared" si="11"/>
        <v>189</v>
      </c>
      <c r="C192">
        <f t="shared" ca="1" si="10"/>
        <v>1.6460864348334901E-2</v>
      </c>
      <c r="D192" s="38">
        <f t="shared" ca="1" si="12"/>
        <v>3.4229007611097235</v>
      </c>
      <c r="G192" s="38">
        <f t="shared" ca="1" si="14"/>
        <v>218.52572416843589</v>
      </c>
      <c r="H192" s="189">
        <f t="shared" ca="1" si="13"/>
        <v>60.750151318825182</v>
      </c>
      <c r="P192" s="201">
        <f ca="1">LOOKUP(H192,Sheet1!B61:B198,Sheet1!C61:C198)</f>
        <v>2.9491069349699384</v>
      </c>
    </row>
    <row r="193" spans="2:16" x14ac:dyDescent="0.25">
      <c r="B193">
        <f t="shared" si="11"/>
        <v>190</v>
      </c>
      <c r="C193">
        <f t="shared" ca="1" si="10"/>
        <v>1.6447721135931632E-2</v>
      </c>
      <c r="D193" s="38">
        <f t="shared" ca="1" si="12"/>
        <v>3.4393484822456553</v>
      </c>
      <c r="G193" s="38">
        <f t="shared" ca="1" si="14"/>
        <v>218.70034592816708</v>
      </c>
      <c r="H193" s="189">
        <f t="shared" ca="1" si="13"/>
        <v>60.798696168030453</v>
      </c>
      <c r="P193" s="201">
        <f ca="1">LOOKUP(H193,Sheet1!B62:B199,Sheet1!C62:C199)</f>
        <v>2.9491069349699384</v>
      </c>
    </row>
    <row r="194" spans="2:16" x14ac:dyDescent="0.25">
      <c r="B194">
        <f t="shared" si="11"/>
        <v>191</v>
      </c>
      <c r="C194">
        <f t="shared" ca="1" si="10"/>
        <v>1.643460936436443E-2</v>
      </c>
      <c r="D194" s="38">
        <f t="shared" ca="1" si="12"/>
        <v>3.4557830916100198</v>
      </c>
      <c r="G194" s="38">
        <f t="shared" ca="1" si="14"/>
        <v>218.87482826078011</v>
      </c>
      <c r="H194" s="189">
        <f t="shared" ca="1" si="13"/>
        <v>60.847202256496878</v>
      </c>
      <c r="P194" s="201">
        <f ca="1">LOOKUP(H194,Sheet1!B63:B200,Sheet1!C63:C200)</f>
        <v>2.9491069349699384</v>
      </c>
    </row>
    <row r="195" spans="2:16" x14ac:dyDescent="0.25">
      <c r="B195">
        <f t="shared" si="11"/>
        <v>192</v>
      </c>
      <c r="C195">
        <f t="shared" ca="1" si="10"/>
        <v>1.6421528908459777E-2</v>
      </c>
      <c r="D195" s="38">
        <f t="shared" ca="1" si="12"/>
        <v>3.4722046205184798</v>
      </c>
      <c r="G195" s="38">
        <f t="shared" ca="1" si="14"/>
        <v>219.04917149980878</v>
      </c>
      <c r="H195" s="189">
        <f t="shared" ca="1" si="13"/>
        <v>60.895669676946845</v>
      </c>
      <c r="P195" s="201">
        <f ca="1">LOOKUP(H195,Sheet1!B64:B201,Sheet1!C64:C201)</f>
        <v>2.9491069349699384</v>
      </c>
    </row>
    <row r="196" spans="2:16" x14ac:dyDescent="0.25">
      <c r="B196">
        <f t="shared" si="11"/>
        <v>193</v>
      </c>
      <c r="C196">
        <f t="shared" ca="1" si="10"/>
        <v>1.6408479643740807E-2</v>
      </c>
      <c r="D196" s="38">
        <f t="shared" ca="1" si="12"/>
        <v>3.4886131001622207</v>
      </c>
      <c r="G196" s="38">
        <f t="shared" ca="1" si="14"/>
        <v>219.22337597745894</v>
      </c>
      <c r="H196" s="189">
        <f t="shared" ca="1" si="13"/>
        <v>60.944098521733594</v>
      </c>
      <c r="P196" s="201">
        <f ca="1">LOOKUP(H196,Sheet1!B65:B202,Sheet1!C65:C202)</f>
        <v>2.9491069349699384</v>
      </c>
    </row>
    <row r="197" spans="2:16" x14ac:dyDescent="0.25">
      <c r="B197">
        <f t="shared" si="11"/>
        <v>194</v>
      </c>
      <c r="C197">
        <f t="shared" ref="C197:C260" ca="1" si="15">1/H197</f>
        <v>1.6395461446422344E-2</v>
      </c>
      <c r="D197" s="38">
        <f t="shared" ca="1" si="12"/>
        <v>3.5050085616086433</v>
      </c>
      <c r="G197" s="38">
        <f t="shared" ca="1" si="14"/>
        <v>219.39744202461603</v>
      </c>
      <c r="H197" s="189">
        <f t="shared" ca="1" si="13"/>
        <v>60.992488882843261</v>
      </c>
      <c r="P197" s="201">
        <f ca="1">LOOKUP(H197,Sheet1!B66:B203,Sheet1!C66:C203)</f>
        <v>2.9491069349699384</v>
      </c>
    </row>
    <row r="198" spans="2:16" x14ac:dyDescent="0.25">
      <c r="B198">
        <f t="shared" ref="B198:B261" si="16">B197+1</f>
        <v>195</v>
      </c>
      <c r="C198">
        <f t="shared" ca="1" si="15"/>
        <v>1.6382474193405931E-2</v>
      </c>
      <c r="D198" s="38">
        <f t="shared" ref="D198:D261" ca="1" si="17">D197+C198</f>
        <v>3.5213910358020493</v>
      </c>
      <c r="G198" s="38">
        <f t="shared" ca="1" si="14"/>
        <v>219.57136997085229</v>
      </c>
      <c r="H198" s="189">
        <f t="shared" ref="H198:H261" ca="1" si="18">H197+(P197*C197)</f>
        <v>61.040840851896938</v>
      </c>
      <c r="P198" s="201">
        <f ca="1">LOOKUP(H198,Sheet1!B67:B204,Sheet1!C67:C204)</f>
        <v>3.4140850480653406</v>
      </c>
    </row>
    <row r="199" spans="2:16" x14ac:dyDescent="0.25">
      <c r="B199">
        <f t="shared" si="16"/>
        <v>196</v>
      </c>
      <c r="C199">
        <f t="shared" ca="1" si="15"/>
        <v>1.6367476825160279E-2</v>
      </c>
      <c r="D199" s="38">
        <f t="shared" ca="1" si="17"/>
        <v>3.5377585126272098</v>
      </c>
      <c r="G199" s="38">
        <f t="shared" ref="G199:G262" ca="1" si="19">H199/0.278</f>
        <v>219.77256119457178</v>
      </c>
      <c r="H199" s="189">
        <f t="shared" ca="1" si="18"/>
        <v>61.096772012090959</v>
      </c>
      <c r="P199" s="201">
        <f ca="1">LOOKUP(H199,Sheet1!B68:B205,Sheet1!C68:C205)</f>
        <v>2.9491069349699384</v>
      </c>
    </row>
    <row r="200" spans="2:16" x14ac:dyDescent="0.25">
      <c r="B200">
        <f t="shared" si="16"/>
        <v>197</v>
      </c>
      <c r="C200">
        <f t="shared" ca="1" si="15"/>
        <v>1.6354555925734888E-2</v>
      </c>
      <c r="D200" s="38">
        <f t="shared" ca="1" si="17"/>
        <v>3.5541130685529447</v>
      </c>
      <c r="G200" s="38">
        <f t="shared" ca="1" si="19"/>
        <v>219.94619227159711</v>
      </c>
      <c r="H200" s="189">
        <f t="shared" ca="1" si="18"/>
        <v>61.145041451503999</v>
      </c>
      <c r="P200" s="201">
        <f ca="1">LOOKUP(H200,Sheet1!B69:B206,Sheet1!C69:C206)</f>
        <v>2.9491069349699384</v>
      </c>
    </row>
    <row r="201" spans="2:16" x14ac:dyDescent="0.25">
      <c r="B201">
        <f t="shared" si="16"/>
        <v>198</v>
      </c>
      <c r="C201">
        <f t="shared" ca="1" si="15"/>
        <v>1.6341665586351896E-2</v>
      </c>
      <c r="D201" s="38">
        <f t="shared" ca="1" si="17"/>
        <v>3.5704547341392967</v>
      </c>
      <c r="G201" s="38">
        <f t="shared" ca="1" si="19"/>
        <v>220.11968627986667</v>
      </c>
      <c r="H201" s="189">
        <f t="shared" ca="1" si="18"/>
        <v>61.193272785802939</v>
      </c>
      <c r="P201" s="201">
        <f ca="1">LOOKUP(H201,Sheet1!B70:B207,Sheet1!C70:C207)</f>
        <v>2.9491069349699384</v>
      </c>
    </row>
    <row r="202" spans="2:16" x14ac:dyDescent="0.25">
      <c r="B202">
        <f t="shared" si="16"/>
        <v>199</v>
      </c>
      <c r="C202">
        <f t="shared" ca="1" si="15"/>
        <v>1.6328805686716196E-2</v>
      </c>
      <c r="D202" s="38">
        <f t="shared" ca="1" si="17"/>
        <v>3.5867835398260128</v>
      </c>
      <c r="G202" s="38">
        <f t="shared" ca="1" si="19"/>
        <v>220.29304354357052</v>
      </c>
      <c r="H202" s="189">
        <f t="shared" ca="1" si="18"/>
        <v>61.241466105112607</v>
      </c>
      <c r="P202" s="201">
        <f ca="1">LOOKUP(H202,Sheet1!B71:B208,Sheet1!C71:C208)</f>
        <v>2.9491069349699384</v>
      </c>
    </row>
    <row r="203" spans="2:16" x14ac:dyDescent="0.25">
      <c r="B203">
        <f t="shared" si="16"/>
        <v>200</v>
      </c>
      <c r="C203">
        <f t="shared" ca="1" si="15"/>
        <v>1.6315976107194635E-2</v>
      </c>
      <c r="D203" s="38">
        <f t="shared" ca="1" si="17"/>
        <v>3.6030995159332075</v>
      </c>
      <c r="G203" s="38">
        <f t="shared" ca="1" si="19"/>
        <v>220.46626438562257</v>
      </c>
      <c r="H203" s="189">
        <f t="shared" ca="1" si="18"/>
        <v>61.289621499203079</v>
      </c>
      <c r="P203" s="201">
        <f ca="1">LOOKUP(H203,Sheet1!B72:B209,Sheet1!C72:C209)</f>
        <v>2.9491069349699384</v>
      </c>
    </row>
    <row r="204" spans="2:16" x14ac:dyDescent="0.25">
      <c r="B204">
        <f t="shared" si="16"/>
        <v>201</v>
      </c>
      <c r="C204">
        <f t="shared" ca="1" si="15"/>
        <v>1.6303176728811347E-2</v>
      </c>
      <c r="D204" s="38">
        <f t="shared" ca="1" si="17"/>
        <v>3.6194026926620189</v>
      </c>
      <c r="G204" s="38">
        <f t="shared" ca="1" si="19"/>
        <v>220.63934912766766</v>
      </c>
      <c r="H204" s="189">
        <f t="shared" ca="1" si="18"/>
        <v>61.337739057491611</v>
      </c>
      <c r="P204" s="201">
        <f ca="1">LOOKUP(H204,Sheet1!B73:B210,Sheet1!C73:C210)</f>
        <v>2.9491069349699384</v>
      </c>
    </row>
    <row r="205" spans="2:16" x14ac:dyDescent="0.25">
      <c r="B205">
        <f t="shared" si="16"/>
        <v>202</v>
      </c>
      <c r="C205">
        <f t="shared" ca="1" si="15"/>
        <v>1.6290407433243125E-2</v>
      </c>
      <c r="D205" s="38">
        <f t="shared" ca="1" si="17"/>
        <v>3.6356931000952621</v>
      </c>
      <c r="G205" s="38">
        <f t="shared" ca="1" si="19"/>
        <v>220.81229809008843</v>
      </c>
      <c r="H205" s="189">
        <f t="shared" ca="1" si="18"/>
        <v>61.385818869044591</v>
      </c>
      <c r="P205" s="201">
        <f ca="1">LOOKUP(H205,Sheet1!B74:B211,Sheet1!C74:C211)</f>
        <v>2.9491069349699384</v>
      </c>
    </row>
    <row r="206" spans="2:16" x14ac:dyDescent="0.25">
      <c r="B206">
        <f t="shared" si="16"/>
        <v>203</v>
      </c>
      <c r="C206">
        <f t="shared" ca="1" si="15"/>
        <v>1.6277668102814814E-2</v>
      </c>
      <c r="D206" s="38">
        <f t="shared" ca="1" si="17"/>
        <v>3.6519707681980771</v>
      </c>
      <c r="G206" s="38">
        <f t="shared" ca="1" si="19"/>
        <v>220.9851115920124</v>
      </c>
      <c r="H206" s="189">
        <f t="shared" ca="1" si="18"/>
        <v>61.433861022579457</v>
      </c>
      <c r="P206" s="201">
        <f ca="1">LOOKUP(H206,Sheet1!B75:B212,Sheet1!C75:C212)</f>
        <v>2.9491069349699384</v>
      </c>
    </row>
    <row r="207" spans="2:16" x14ac:dyDescent="0.25">
      <c r="B207">
        <f t="shared" si="16"/>
        <v>204</v>
      </c>
      <c r="C207">
        <f t="shared" ca="1" si="15"/>
        <v>1.626495862049477E-2</v>
      </c>
      <c r="D207" s="38">
        <f t="shared" ca="1" si="17"/>
        <v>3.6682357268185717</v>
      </c>
      <c r="G207" s="38">
        <f t="shared" ca="1" si="19"/>
        <v>221.1577899513187</v>
      </c>
      <c r="H207" s="189">
        <f t="shared" ca="1" si="18"/>
        <v>61.481865606466606</v>
      </c>
      <c r="P207" s="201">
        <f ca="1">LOOKUP(H207,Sheet1!B76:B213,Sheet1!C76:C213)</f>
        <v>2.9491069349699384</v>
      </c>
    </row>
    <row r="208" spans="2:16" x14ac:dyDescent="0.25">
      <c r="B208">
        <f t="shared" si="16"/>
        <v>205</v>
      </c>
      <c r="C208">
        <f t="shared" ca="1" si="15"/>
        <v>1.6252278869890318E-2</v>
      </c>
      <c r="D208" s="38">
        <f t="shared" ca="1" si="17"/>
        <v>3.6844880056884621</v>
      </c>
      <c r="G208" s="38">
        <f t="shared" ca="1" si="19"/>
        <v>221.33033348464497</v>
      </c>
      <c r="H208" s="189">
        <f t="shared" ca="1" si="18"/>
        <v>61.529832708731306</v>
      </c>
      <c r="P208" s="201">
        <f ca="1">LOOKUP(H208,Sheet1!B77:B214,Sheet1!C77:C214)</f>
        <v>2.9491069349699384</v>
      </c>
    </row>
    <row r="209" spans="2:16" x14ac:dyDescent="0.25">
      <c r="B209">
        <f t="shared" si="16"/>
        <v>206</v>
      </c>
      <c r="C209">
        <f t="shared" ca="1" si="15"/>
        <v>1.6239628735243292E-2</v>
      </c>
      <c r="D209" s="38">
        <f t="shared" ca="1" si="17"/>
        <v>3.7007276344237052</v>
      </c>
      <c r="G209" s="38">
        <f t="shared" ca="1" si="19"/>
        <v>221.50274250739412</v>
      </c>
      <c r="H209" s="189">
        <f t="shared" ca="1" si="18"/>
        <v>61.577762417055567</v>
      </c>
      <c r="P209" s="201">
        <f ca="1">LOOKUP(H209,Sheet1!B78:B215,Sheet1!C78:C215)</f>
        <v>2.9491069349699384</v>
      </c>
    </row>
    <row r="210" spans="2:16" x14ac:dyDescent="0.25">
      <c r="B210">
        <f t="shared" si="16"/>
        <v>207</v>
      </c>
      <c r="C210">
        <f t="shared" ca="1" si="15"/>
        <v>1.6227008101425588E-2</v>
      </c>
      <c r="D210" s="38">
        <f t="shared" ca="1" si="17"/>
        <v>3.7169546425251307</v>
      </c>
      <c r="G210" s="38">
        <f t="shared" ca="1" si="19"/>
        <v>221.67501733374101</v>
      </c>
      <c r="H210" s="189">
        <f t="shared" ca="1" si="18"/>
        <v>61.625654818780006</v>
      </c>
      <c r="P210" s="201">
        <f ca="1">LOOKUP(H210,Sheet1!B79:B216,Sheet1!C79:C216)</f>
        <v>2.9491069349699384</v>
      </c>
    </row>
    <row r="211" spans="2:16" x14ac:dyDescent="0.25">
      <c r="B211">
        <f t="shared" si="16"/>
        <v>208</v>
      </c>
      <c r="C211">
        <f t="shared" ca="1" si="15"/>
        <v>1.6214416853934762E-2</v>
      </c>
      <c r="D211" s="38">
        <f t="shared" ca="1" si="17"/>
        <v>3.7331690593790654</v>
      </c>
      <c r="G211" s="38">
        <f t="shared" ca="1" si="19"/>
        <v>221.84715827663931</v>
      </c>
      <c r="H211" s="189">
        <f t="shared" ca="1" si="18"/>
        <v>61.673510000905736</v>
      </c>
      <c r="P211" s="201">
        <f ca="1">LOOKUP(H211,Sheet1!B80:B217,Sheet1!C80:C217)</f>
        <v>2.9491069349699384</v>
      </c>
    </row>
    <row r="212" spans="2:16" x14ac:dyDescent="0.25">
      <c r="B212">
        <f t="shared" si="16"/>
        <v>209</v>
      </c>
      <c r="C212">
        <f t="shared" ca="1" si="15"/>
        <v>1.6201854878889664E-2</v>
      </c>
      <c r="D212" s="38">
        <f t="shared" ca="1" si="17"/>
        <v>3.749370914257955</v>
      </c>
      <c r="G212" s="38">
        <f t="shared" ca="1" si="19"/>
        <v>222.01916564782792</v>
      </c>
      <c r="H212" s="189">
        <f t="shared" ca="1" si="18"/>
        <v>61.721328050096169</v>
      </c>
      <c r="P212" s="201">
        <f ca="1">LOOKUP(H212,Sheet1!B81:B218,Sheet1!C81:C218)</f>
        <v>3.4140850480653406</v>
      </c>
    </row>
    <row r="213" spans="2:16" x14ac:dyDescent="0.25">
      <c r="B213">
        <f t="shared" si="16"/>
        <v>210</v>
      </c>
      <c r="C213">
        <f t="shared" ca="1" si="15"/>
        <v>1.6187347815466387E-2</v>
      </c>
      <c r="D213" s="38">
        <f t="shared" ca="1" si="17"/>
        <v>3.7655582620734216</v>
      </c>
      <c r="G213" s="38">
        <f t="shared" ca="1" si="19"/>
        <v>222.21813870715505</v>
      </c>
      <c r="H213" s="189">
        <f t="shared" ca="1" si="18"/>
        <v>61.77664256058911</v>
      </c>
      <c r="P213" s="201">
        <f ca="1">LOOKUP(H213,Sheet1!B82:B219,Sheet1!C82:C219)</f>
        <v>3.4140850480653406</v>
      </c>
    </row>
    <row r="214" spans="2:16" x14ac:dyDescent="0.25">
      <c r="B214">
        <f t="shared" si="16"/>
        <v>211</v>
      </c>
      <c r="C214">
        <f t="shared" ca="1" si="15"/>
        <v>1.617287966263814E-2</v>
      </c>
      <c r="D214" s="38">
        <f t="shared" ca="1" si="17"/>
        <v>3.78173114173606</v>
      </c>
      <c r="G214" s="38">
        <f t="shared" ca="1" si="19"/>
        <v>222.41693360695581</v>
      </c>
      <c r="H214" s="189">
        <f t="shared" ca="1" si="18"/>
        <v>61.831907542733724</v>
      </c>
      <c r="P214" s="201">
        <f ca="1">LOOKUP(H214,Sheet1!B83:B220,Sheet1!C83:C220)</f>
        <v>3.4140850480653406</v>
      </c>
    </row>
    <row r="215" spans="2:16" x14ac:dyDescent="0.25">
      <c r="B215">
        <f t="shared" si="16"/>
        <v>212</v>
      </c>
      <c r="C215">
        <f t="shared" ca="1" si="15"/>
        <v>1.6158450246742204E-2</v>
      </c>
      <c r="D215" s="38">
        <f t="shared" ca="1" si="17"/>
        <v>3.797889591982802</v>
      </c>
      <c r="G215" s="38">
        <f t="shared" ca="1" si="19"/>
        <v>222.61555082508664</v>
      </c>
      <c r="H215" s="189">
        <f t="shared" ca="1" si="18"/>
        <v>61.887123129374096</v>
      </c>
      <c r="P215" s="201">
        <f ca="1">LOOKUP(H215,Sheet1!B84:B221,Sheet1!C84:C221)</f>
        <v>3.4140850480653406</v>
      </c>
    </row>
    <row r="216" spans="2:16" x14ac:dyDescent="0.25">
      <c r="B216">
        <f t="shared" si="16"/>
        <v>213</v>
      </c>
      <c r="C216">
        <f t="shared" ca="1" si="15"/>
        <v>1.6144059395199181E-2</v>
      </c>
      <c r="D216" s="38">
        <f t="shared" ca="1" si="17"/>
        <v>3.8140336513780011</v>
      </c>
      <c r="G216" s="38">
        <f t="shared" ca="1" si="19"/>
        <v>222.81399083727123</v>
      </c>
      <c r="H216" s="189">
        <f t="shared" ca="1" si="18"/>
        <v>61.942289452761408</v>
      </c>
      <c r="P216" s="201">
        <f ca="1">LOOKUP(H216,Sheet1!B85:B222,Sheet1!C85:C222)</f>
        <v>2.9491069349699384</v>
      </c>
    </row>
    <row r="217" spans="2:16" x14ac:dyDescent="0.25">
      <c r="B217">
        <f t="shared" si="16"/>
        <v>214</v>
      </c>
      <c r="C217">
        <f t="shared" ca="1" si="15"/>
        <v>1.6131660154866011E-2</v>
      </c>
      <c r="D217" s="38">
        <f t="shared" ca="1" si="17"/>
        <v>3.8301653115328671</v>
      </c>
      <c r="G217" s="38">
        <f t="shared" ca="1" si="19"/>
        <v>222.98525183554801</v>
      </c>
      <c r="H217" s="189">
        <f t="shared" ca="1" si="18"/>
        <v>61.989900010282355</v>
      </c>
      <c r="P217" s="201">
        <f ca="1">LOOKUP(H217,Sheet1!B86:B223,Sheet1!C86:C223)</f>
        <v>2.9491069349699384</v>
      </c>
    </row>
    <row r="218" spans="2:16" x14ac:dyDescent="0.25">
      <c r="B218">
        <f t="shared" si="16"/>
        <v>215</v>
      </c>
      <c r="C218">
        <f t="shared" ca="1" si="15"/>
        <v>1.6119289447245777E-2</v>
      </c>
      <c r="D218" s="38">
        <f t="shared" ca="1" si="17"/>
        <v>3.846284600980113</v>
      </c>
      <c r="G218" s="38">
        <f t="shared" ca="1" si="19"/>
        <v>223.15638129898434</v>
      </c>
      <c r="H218" s="189">
        <f t="shared" ca="1" si="18"/>
        <v>62.037474001117651</v>
      </c>
      <c r="P218" s="201">
        <f ca="1">LOOKUP(H218,Sheet1!B87:B224,Sheet1!C87:C224)</f>
        <v>2.9491069349699384</v>
      </c>
    </row>
    <row r="219" spans="2:16" x14ac:dyDescent="0.25">
      <c r="B219">
        <f t="shared" si="16"/>
        <v>216</v>
      </c>
      <c r="C219">
        <f t="shared" ca="1" si="15"/>
        <v>1.6106947163058515E-2</v>
      </c>
      <c r="D219" s="38">
        <f t="shared" ca="1" si="17"/>
        <v>3.8623915481431714</v>
      </c>
      <c r="G219" s="38">
        <f t="shared" ca="1" si="19"/>
        <v>223.3273795302637</v>
      </c>
      <c r="H219" s="189">
        <f t="shared" ca="1" si="18"/>
        <v>62.085011509413313</v>
      </c>
      <c r="P219" s="201">
        <f ca="1">LOOKUP(H219,Sheet1!B88:B225,Sheet1!C88:C225)</f>
        <v>2.9491069349699384</v>
      </c>
    </row>
    <row r="220" spans="2:16" x14ac:dyDescent="0.25">
      <c r="B220">
        <f t="shared" si="16"/>
        <v>217</v>
      </c>
      <c r="C220">
        <f t="shared" ca="1" si="15"/>
        <v>1.6094633193609383E-2</v>
      </c>
      <c r="D220" s="38">
        <f t="shared" ca="1" si="17"/>
        <v>3.8784861813367808</v>
      </c>
      <c r="G220" s="38">
        <f t="shared" ca="1" si="19"/>
        <v>223.49824683091035</v>
      </c>
      <c r="H220" s="189">
        <f t="shared" ca="1" si="18"/>
        <v>62.132512618993083</v>
      </c>
      <c r="P220" s="201">
        <f ca="1">LOOKUP(H220,Sheet1!B89:B226,Sheet1!C89:C226)</f>
        <v>2.9491069349699384</v>
      </c>
    </row>
    <row r="221" spans="2:16" x14ac:dyDescent="0.25">
      <c r="B221">
        <f t="shared" si="16"/>
        <v>218</v>
      </c>
      <c r="C221">
        <f t="shared" ca="1" si="15"/>
        <v>1.6082347430784644E-2</v>
      </c>
      <c r="D221" s="38">
        <f t="shared" ca="1" si="17"/>
        <v>3.8945685287675653</v>
      </c>
      <c r="G221" s="38">
        <f t="shared" ca="1" si="19"/>
        <v>223.66898350129551</v>
      </c>
      <c r="H221" s="189">
        <f t="shared" ca="1" si="18"/>
        <v>62.179977413360156</v>
      </c>
      <c r="P221" s="201">
        <f ca="1">LOOKUP(H221,Sheet1!B90:B227,Sheet1!C90:C227)</f>
        <v>2.9491069349699384</v>
      </c>
    </row>
    <row r="222" spans="2:16" x14ac:dyDescent="0.25">
      <c r="B222">
        <f t="shared" si="16"/>
        <v>219</v>
      </c>
      <c r="C222">
        <f t="shared" ca="1" si="15"/>
        <v>1.6070089767047678E-2</v>
      </c>
      <c r="D222" s="38">
        <f t="shared" ca="1" si="17"/>
        <v>3.9106386185346129</v>
      </c>
      <c r="G222" s="38">
        <f t="shared" ca="1" si="19"/>
        <v>223.83958984064344</v>
      </c>
      <c r="H222" s="189">
        <f t="shared" ca="1" si="18"/>
        <v>62.227405975698879</v>
      </c>
      <c r="P222" s="201">
        <f ca="1">LOOKUP(H222,Sheet1!B91:B228,Sheet1!C91:C228)</f>
        <v>2.9491069349699384</v>
      </c>
    </row>
    <row r="223" spans="2:16" x14ac:dyDescent="0.25">
      <c r="B223">
        <f t="shared" si="16"/>
        <v>220</v>
      </c>
      <c r="C223">
        <f t="shared" ca="1" si="15"/>
        <v>1.6057860095435011E-2</v>
      </c>
      <c r="D223" s="38">
        <f t="shared" ca="1" si="17"/>
        <v>3.9266964786300478</v>
      </c>
      <c r="G223" s="38">
        <f t="shared" ca="1" si="19"/>
        <v>224.01006614703763</v>
      </c>
      <c r="H223" s="189">
        <f t="shared" ca="1" si="18"/>
        <v>62.274798388876469</v>
      </c>
      <c r="P223" s="201">
        <f ca="1">LOOKUP(H223,Sheet1!B92:B229,Sheet1!C92:C229)</f>
        <v>2.9491069349699384</v>
      </c>
    </row>
    <row r="224" spans="2:16" x14ac:dyDescent="0.25">
      <c r="B224">
        <f t="shared" si="16"/>
        <v>221</v>
      </c>
      <c r="C224">
        <f t="shared" ca="1" si="15"/>
        <v>1.6045658309552423E-2</v>
      </c>
      <c r="D224" s="38">
        <f t="shared" ca="1" si="17"/>
        <v>3.9427421369396001</v>
      </c>
      <c r="G224" s="38">
        <f t="shared" ca="1" si="19"/>
        <v>224.18041271742692</v>
      </c>
      <c r="H224" s="189">
        <f t="shared" ca="1" si="18"/>
        <v>62.322154735444691</v>
      </c>
      <c r="P224" s="201">
        <f ca="1">LOOKUP(H224,Sheet1!B93:B230,Sheet1!C93:C230)</f>
        <v>2.9491069349699384</v>
      </c>
    </row>
    <row r="225" spans="2:16" x14ac:dyDescent="0.25">
      <c r="B225">
        <f t="shared" si="16"/>
        <v>222</v>
      </c>
      <c r="C225">
        <f t="shared" ca="1" si="15"/>
        <v>1.603348430357103E-2</v>
      </c>
      <c r="D225" s="38">
        <f t="shared" ca="1" si="17"/>
        <v>3.9587756212431713</v>
      </c>
      <c r="G225" s="38">
        <f t="shared" ca="1" si="19"/>
        <v>224.35062984763144</v>
      </c>
      <c r="H225" s="189">
        <f t="shared" ca="1" si="18"/>
        <v>62.369475097641548</v>
      </c>
      <c r="P225" s="201">
        <f ca="1">LOOKUP(H225,Sheet1!B94:B231,Sheet1!C94:C231)</f>
        <v>2.9491069349699384</v>
      </c>
    </row>
    <row r="226" spans="2:16" x14ac:dyDescent="0.25">
      <c r="B226">
        <f t="shared" si="16"/>
        <v>223</v>
      </c>
      <c r="C226">
        <f t="shared" ca="1" si="15"/>
        <v>1.6021337972223441E-2</v>
      </c>
      <c r="D226" s="38">
        <f t="shared" ca="1" si="17"/>
        <v>3.9747969592153947</v>
      </c>
      <c r="G226" s="38">
        <f t="shared" ca="1" si="19"/>
        <v>224.52071783234871</v>
      </c>
      <c r="H226" s="189">
        <f t="shared" ca="1" si="18"/>
        <v>62.416759557392943</v>
      </c>
      <c r="P226" s="201">
        <f ca="1">LOOKUP(H226,Sheet1!B95:B232,Sheet1!C95:C232)</f>
        <v>2.9491069349699384</v>
      </c>
    </row>
    <row r="227" spans="2:16" x14ac:dyDescent="0.25">
      <c r="B227">
        <f t="shared" si="16"/>
        <v>224</v>
      </c>
      <c r="C227">
        <f t="shared" ca="1" si="15"/>
        <v>1.6009219210799938E-2</v>
      </c>
      <c r="D227" s="38">
        <f t="shared" ca="1" si="17"/>
        <v>3.9908061784261948</v>
      </c>
      <c r="G227" s="38">
        <f t="shared" ca="1" si="19"/>
        <v>224.69067696515941</v>
      </c>
      <c r="H227" s="189">
        <f t="shared" ca="1" si="18"/>
        <v>62.464008196314325</v>
      </c>
      <c r="P227" s="201">
        <f ca="1">LOOKUP(H227,Sheet1!B96:B233,Sheet1!C96:C233)</f>
        <v>2.9491069349699384</v>
      </c>
    </row>
    <row r="228" spans="2:16" x14ac:dyDescent="0.25">
      <c r="B228">
        <f t="shared" si="16"/>
        <v>225</v>
      </c>
      <c r="C228">
        <f t="shared" ca="1" si="15"/>
        <v>1.5997127915144665E-2</v>
      </c>
      <c r="D228" s="38">
        <f t="shared" ca="1" si="17"/>
        <v>4.0068033063413395</v>
      </c>
      <c r="G228" s="38">
        <f t="shared" ca="1" si="19"/>
        <v>224.86050753853362</v>
      </c>
      <c r="H228" s="189">
        <f t="shared" ca="1" si="18"/>
        <v>62.511221095712351</v>
      </c>
      <c r="P228" s="201">
        <f ca="1">LOOKUP(H228,Sheet1!B97:B234,Sheet1!C97:C234)</f>
        <v>2.9491069349699384</v>
      </c>
    </row>
    <row r="229" spans="2:16" x14ac:dyDescent="0.25">
      <c r="B229">
        <f t="shared" si="16"/>
        <v>226</v>
      </c>
      <c r="C229">
        <f t="shared" ca="1" si="15"/>
        <v>1.5985063981651882E-2</v>
      </c>
      <c r="D229" s="38">
        <f t="shared" ca="1" si="17"/>
        <v>4.0227883703229912</v>
      </c>
      <c r="G229" s="38">
        <f t="shared" ca="1" si="19"/>
        <v>225.03020984383633</v>
      </c>
      <c r="H229" s="189">
        <f t="shared" ca="1" si="18"/>
        <v>62.558398336586507</v>
      </c>
      <c r="P229" s="201">
        <f ca="1">LOOKUP(H229,Sheet1!B98:B235,Sheet1!C98:C235)</f>
        <v>2.9491069349699384</v>
      </c>
    </row>
    <row r="230" spans="2:16" x14ac:dyDescent="0.25">
      <c r="B230">
        <f t="shared" si="16"/>
        <v>227</v>
      </c>
      <c r="C230">
        <f t="shared" ca="1" si="15"/>
        <v>1.5973027307262237E-2</v>
      </c>
      <c r="D230" s="38">
        <f t="shared" ca="1" si="17"/>
        <v>4.0387613976302532</v>
      </c>
      <c r="G230" s="38">
        <f t="shared" ca="1" si="19"/>
        <v>225.19978417133356</v>
      </c>
      <c r="H230" s="189">
        <f t="shared" ca="1" si="18"/>
        <v>62.605539999630736</v>
      </c>
      <c r="P230" s="201">
        <f ca="1">LOOKUP(H230,Sheet1!B99:B236,Sheet1!C99:C236)</f>
        <v>2.9491069349699384</v>
      </c>
    </row>
    <row r="231" spans="2:16" x14ac:dyDescent="0.25">
      <c r="B231">
        <f t="shared" si="16"/>
        <v>228</v>
      </c>
      <c r="C231">
        <f t="shared" ca="1" si="15"/>
        <v>1.5961017789459051E-2</v>
      </c>
      <c r="D231" s="38">
        <f t="shared" ca="1" si="17"/>
        <v>4.0547224154197119</v>
      </c>
      <c r="G231" s="38">
        <f t="shared" ca="1" si="19"/>
        <v>225.36923081019799</v>
      </c>
      <c r="H231" s="189">
        <f t="shared" ca="1" si="18"/>
        <v>62.652646165235048</v>
      </c>
      <c r="P231" s="201">
        <f ca="1">LOOKUP(H231,Sheet1!B100:B237,Sheet1!C100:C237)</f>
        <v>2.9491069349699384</v>
      </c>
    </row>
    <row r="232" spans="2:16" x14ac:dyDescent="0.25">
      <c r="B232">
        <f t="shared" si="16"/>
        <v>229</v>
      </c>
      <c r="C232">
        <f t="shared" ca="1" si="15"/>
        <v>1.5949035326264661E-2</v>
      </c>
      <c r="D232" s="38">
        <f t="shared" ca="1" si="17"/>
        <v>4.0706714507459765</v>
      </c>
      <c r="G232" s="38">
        <f t="shared" ca="1" si="19"/>
        <v>225.53855004851482</v>
      </c>
      <c r="H232" s="189">
        <f t="shared" ca="1" si="18"/>
        <v>62.699716913487123</v>
      </c>
      <c r="P232" s="201">
        <f ca="1">LOOKUP(H232,Sheet1!B101:B238,Sheet1!C101:C238)</f>
        <v>2.9491069349699384</v>
      </c>
    </row>
    <row r="233" spans="2:16" x14ac:dyDescent="0.25">
      <c r="B233">
        <f t="shared" si="16"/>
        <v>230</v>
      </c>
      <c r="C233">
        <f t="shared" ca="1" si="15"/>
        <v>1.5937079816236779E-2</v>
      </c>
      <c r="D233" s="38">
        <f t="shared" ca="1" si="17"/>
        <v>4.0866085305622128</v>
      </c>
      <c r="G233" s="38">
        <f t="shared" ca="1" si="19"/>
        <v>225.70774217328736</v>
      </c>
      <c r="H233" s="189">
        <f t="shared" ca="1" si="18"/>
        <v>62.74675232417389</v>
      </c>
      <c r="P233" s="201">
        <f ca="1">LOOKUP(H233,Sheet1!B102:B239,Sheet1!C102:C239)</f>
        <v>2.9491069349699384</v>
      </c>
    </row>
    <row r="234" spans="2:16" x14ac:dyDescent="0.25">
      <c r="B234">
        <f t="shared" si="16"/>
        <v>231</v>
      </c>
      <c r="C234">
        <f t="shared" ca="1" si="15"/>
        <v>1.5925151158464886E-2</v>
      </c>
      <c r="D234" s="38">
        <f t="shared" ca="1" si="17"/>
        <v>4.1025336817206774</v>
      </c>
      <c r="G234" s="38">
        <f t="shared" ca="1" si="19"/>
        <v>225.87680747044288</v>
      </c>
      <c r="H234" s="189">
        <f t="shared" ca="1" si="18"/>
        <v>62.793752476783126</v>
      </c>
      <c r="P234" s="201">
        <f ca="1">LOOKUP(H234,Sheet1!B103:B240,Sheet1!C103:C240)</f>
        <v>2.9491069349699384</v>
      </c>
    </row>
    <row r="235" spans="2:16" x14ac:dyDescent="0.25">
      <c r="B235">
        <f t="shared" si="16"/>
        <v>232</v>
      </c>
      <c r="C235">
        <f t="shared" ca="1" si="15"/>
        <v>1.5913249252566639E-2</v>
      </c>
      <c r="D235" s="38">
        <f t="shared" ca="1" si="17"/>
        <v>4.1184469309732439</v>
      </c>
      <c r="G235" s="38">
        <f t="shared" ca="1" si="19"/>
        <v>226.0457462248381</v>
      </c>
      <c r="H235" s="189">
        <f t="shared" ca="1" si="18"/>
        <v>62.840717450504997</v>
      </c>
      <c r="P235" s="201">
        <f ca="1">LOOKUP(H235,Sheet1!B104:B241,Sheet1!C104:C241)</f>
        <v>2.9491069349699384</v>
      </c>
    </row>
    <row r="236" spans="2:16" x14ac:dyDescent="0.25">
      <c r="B236">
        <f t="shared" si="16"/>
        <v>233</v>
      </c>
      <c r="C236">
        <f t="shared" ca="1" si="15"/>
        <v>1.5901373998684343E-2</v>
      </c>
      <c r="D236" s="38">
        <f t="shared" ca="1" si="17"/>
        <v>4.1343483049719278</v>
      </c>
      <c r="G236" s="38">
        <f t="shared" ca="1" si="19"/>
        <v>226.2145587202649</v>
      </c>
      <c r="H236" s="189">
        <f t="shared" ca="1" si="18"/>
        <v>62.887647324233647</v>
      </c>
      <c r="P236" s="201">
        <f ca="1">LOOKUP(H236,Sheet1!B105:B242,Sheet1!C105:C242)</f>
        <v>2.9491069349699384</v>
      </c>
    </row>
    <row r="237" spans="2:16" x14ac:dyDescent="0.25">
      <c r="B237">
        <f t="shared" si="16"/>
        <v>234</v>
      </c>
      <c r="C237">
        <f t="shared" ca="1" si="15"/>
        <v>1.588952529748142E-2</v>
      </c>
      <c r="D237" s="38">
        <f t="shared" ca="1" si="17"/>
        <v>4.1502378302694094</v>
      </c>
      <c r="G237" s="38">
        <f t="shared" ca="1" si="19"/>
        <v>226.38324523945582</v>
      </c>
      <c r="H237" s="189">
        <f t="shared" ca="1" si="18"/>
        <v>62.934542176568719</v>
      </c>
      <c r="P237" s="201">
        <f ca="1">LOOKUP(H237,Sheet1!B106:B243,Sheet1!C106:C243)</f>
        <v>2.9491069349699384</v>
      </c>
    </row>
    <row r="238" spans="2:16" x14ac:dyDescent="0.25">
      <c r="B238">
        <f t="shared" si="16"/>
        <v>235</v>
      </c>
      <c r="C238">
        <f t="shared" ca="1" si="15"/>
        <v>1.5877703050138907E-2</v>
      </c>
      <c r="D238" s="38">
        <f t="shared" ca="1" si="17"/>
        <v>4.1661155333195481</v>
      </c>
      <c r="G238" s="38">
        <f t="shared" ca="1" si="19"/>
        <v>226.55180606408956</v>
      </c>
      <c r="H238" s="189">
        <f t="shared" ca="1" si="18"/>
        <v>62.981402085816903</v>
      </c>
      <c r="P238" s="201">
        <f ca="1">LOOKUP(H238,Sheet1!B107:B244,Sheet1!C107:C244)</f>
        <v>2.9491069349699384</v>
      </c>
    </row>
    <row r="239" spans="2:16" x14ac:dyDescent="0.25">
      <c r="B239">
        <f t="shared" si="16"/>
        <v>236</v>
      </c>
      <c r="C239">
        <f t="shared" ca="1" si="15"/>
        <v>1.5865907158352018E-2</v>
      </c>
      <c r="D239" s="38">
        <f t="shared" ca="1" si="17"/>
        <v>4.1819814404778999</v>
      </c>
      <c r="G239" s="38">
        <f t="shared" ca="1" si="19"/>
        <v>226.72024147479661</v>
      </c>
      <c r="H239" s="189">
        <f t="shared" ca="1" si="18"/>
        <v>63.028227129993461</v>
      </c>
      <c r="P239" s="201">
        <f ca="1">LOOKUP(H239,Sheet1!B108:B245,Sheet1!C108:C245)</f>
        <v>2.9491069349699384</v>
      </c>
    </row>
    <row r="240" spans="2:16" x14ac:dyDescent="0.25">
      <c r="B240">
        <f t="shared" si="16"/>
        <v>237</v>
      </c>
      <c r="C240">
        <f t="shared" ca="1" si="15"/>
        <v>1.5854137524326677E-2</v>
      </c>
      <c r="D240" s="38">
        <f t="shared" ca="1" si="17"/>
        <v>4.197835578002227</v>
      </c>
      <c r="G240" s="38">
        <f t="shared" ca="1" si="19"/>
        <v>226.88855175116453</v>
      </c>
      <c r="H240" s="189">
        <f t="shared" ca="1" si="18"/>
        <v>63.075017386823745</v>
      </c>
      <c r="P240" s="201">
        <f ca="1">LOOKUP(H240,Sheet1!B109:B246,Sheet1!C109:C246)</f>
        <v>2.9491069349699384</v>
      </c>
    </row>
    <row r="241" spans="2:16" x14ac:dyDescent="0.25">
      <c r="B241">
        <f t="shared" si="16"/>
        <v>238</v>
      </c>
      <c r="C241">
        <f t="shared" ca="1" si="15"/>
        <v>1.584239405077615E-2</v>
      </c>
      <c r="D241" s="38">
        <f t="shared" ca="1" si="17"/>
        <v>4.2136779720530031</v>
      </c>
      <c r="G241" s="38">
        <f t="shared" ca="1" si="19"/>
        <v>227.05673717174352</v>
      </c>
      <c r="H241" s="189">
        <f t="shared" ca="1" si="18"/>
        <v>63.121772933744701</v>
      </c>
      <c r="P241" s="201">
        <f ca="1">LOOKUP(H241,Sheet1!B110:B247,Sheet1!C110:C247)</f>
        <v>2.9491069349699384</v>
      </c>
    </row>
    <row r="242" spans="2:16" x14ac:dyDescent="0.25">
      <c r="B242">
        <f t="shared" si="16"/>
        <v>239</v>
      </c>
      <c r="C242">
        <f t="shared" ca="1" si="15"/>
        <v>1.5830676640917623E-2</v>
      </c>
      <c r="D242" s="38">
        <f t="shared" ca="1" si="17"/>
        <v>4.2295086486939208</v>
      </c>
      <c r="G242" s="38">
        <f t="shared" ca="1" si="19"/>
        <v>227.22479801405166</v>
      </c>
      <c r="H242" s="189">
        <f t="shared" ca="1" si="18"/>
        <v>63.168493847906369</v>
      </c>
      <c r="P242" s="201">
        <f ca="1">LOOKUP(H242,Sheet1!B111:B248,Sheet1!C111:C248)</f>
        <v>2.9491069349699384</v>
      </c>
    </row>
    <row r="243" spans="2:16" x14ac:dyDescent="0.25">
      <c r="B243">
        <f t="shared" si="16"/>
        <v>240</v>
      </c>
      <c r="C243">
        <f t="shared" ca="1" si="15"/>
        <v>1.5818985198468891E-2</v>
      </c>
      <c r="D243" s="38">
        <f t="shared" ca="1" si="17"/>
        <v>4.2453276338923898</v>
      </c>
      <c r="G243" s="38">
        <f t="shared" ca="1" si="19"/>
        <v>227.39273455458041</v>
      </c>
      <c r="H243" s="189">
        <f t="shared" ca="1" si="18"/>
        <v>63.215180206173365</v>
      </c>
      <c r="P243" s="201">
        <f ca="1">LOOKUP(H243,Sheet1!B112:B249,Sheet1!C112:C249)</f>
        <v>2.9491069349699384</v>
      </c>
    </row>
    <row r="244" spans="2:16" x14ac:dyDescent="0.25">
      <c r="B244">
        <f t="shared" si="16"/>
        <v>241</v>
      </c>
      <c r="C244">
        <f t="shared" ca="1" si="15"/>
        <v>1.5807319627644999E-2</v>
      </c>
      <c r="D244" s="38">
        <f t="shared" ca="1" si="17"/>
        <v>4.2611349535200347</v>
      </c>
      <c r="G244" s="38">
        <f t="shared" ca="1" si="19"/>
        <v>227.56054706879982</v>
      </c>
      <c r="H244" s="189">
        <f t="shared" ca="1" si="18"/>
        <v>63.261832085126358</v>
      </c>
      <c r="P244" s="201">
        <f ca="1">LOOKUP(H244,Sheet1!B113:B250,Sheet1!C113:C250)</f>
        <v>2.9491069349699384</v>
      </c>
    </row>
    <row r="245" spans="2:16" x14ac:dyDescent="0.25">
      <c r="B245">
        <f t="shared" si="16"/>
        <v>242</v>
      </c>
      <c r="C245">
        <f t="shared" ca="1" si="15"/>
        <v>1.5795679833154972E-2</v>
      </c>
      <c r="D245" s="38">
        <f t="shared" ca="1" si="17"/>
        <v>4.2769306333531896</v>
      </c>
      <c r="G245" s="38">
        <f t="shared" ca="1" si="19"/>
        <v>227.72823583116377</v>
      </c>
      <c r="H245" s="189">
        <f t="shared" ca="1" si="18"/>
        <v>63.308449561063533</v>
      </c>
      <c r="P245" s="201">
        <f ca="1">LOOKUP(H245,Sheet1!B114:B251,Sheet1!C114:C251)</f>
        <v>2.7490114980104834</v>
      </c>
    </row>
    <row r="246" spans="2:16" x14ac:dyDescent="0.25">
      <c r="B246">
        <f t="shared" si="16"/>
        <v>243</v>
      </c>
      <c r="C246">
        <f t="shared" ca="1" si="15"/>
        <v>1.578485319186174E-2</v>
      </c>
      <c r="D246" s="38">
        <f t="shared" ca="1" si="17"/>
        <v>4.2927154865450516</v>
      </c>
      <c r="G246" s="38">
        <f t="shared" ca="1" si="19"/>
        <v>227.88443189404231</v>
      </c>
      <c r="H246" s="189">
        <f t="shared" ca="1" si="18"/>
        <v>63.35187206654377</v>
      </c>
      <c r="P246" s="201">
        <f ca="1">LOOKUP(H246,Sheet1!B115:B252,Sheet1!C115:C252)</f>
        <v>2.7490114980104834</v>
      </c>
    </row>
    <row r="247" spans="2:16" x14ac:dyDescent="0.25">
      <c r="B247">
        <f t="shared" si="16"/>
        <v>244</v>
      </c>
      <c r="C247">
        <f t="shared" ca="1" si="15"/>
        <v>1.5774048787485093E-2</v>
      </c>
      <c r="D247" s="38">
        <f t="shared" ca="1" si="17"/>
        <v>4.3084895353325363</v>
      </c>
      <c r="G247" s="38">
        <f t="shared" ca="1" si="19"/>
        <v>228.04052089734748</v>
      </c>
      <c r="H247" s="189">
        <f t="shared" ca="1" si="18"/>
        <v>63.395264809462603</v>
      </c>
      <c r="P247" s="201">
        <f ca="1">LOOKUP(H247,Sheet1!B116:B253,Sheet1!C116:C253)</f>
        <v>2.7490114980104834</v>
      </c>
    </row>
    <row r="248" spans="2:16" x14ac:dyDescent="0.25">
      <c r="B248">
        <f t="shared" si="16"/>
        <v>245</v>
      </c>
      <c r="C248">
        <f t="shared" ca="1" si="15"/>
        <v>1.5763266543997793E-2</v>
      </c>
      <c r="D248" s="38">
        <f t="shared" ca="1" si="17"/>
        <v>4.3242528018765345</v>
      </c>
      <c r="G248" s="38">
        <f t="shared" ca="1" si="19"/>
        <v>228.19650306096969</v>
      </c>
      <c r="H248" s="189">
        <f t="shared" ca="1" si="18"/>
        <v>63.43862785094958</v>
      </c>
      <c r="P248" s="201">
        <f ca="1">LOOKUP(H248,Sheet1!B117:B254,Sheet1!C117:C254)</f>
        <v>2.7490114980104834</v>
      </c>
    </row>
    <row r="249" spans="2:16" x14ac:dyDescent="0.25">
      <c r="B249">
        <f t="shared" si="16"/>
        <v>246</v>
      </c>
      <c r="C249">
        <f t="shared" ca="1" si="15"/>
        <v>1.575250638573604E-2</v>
      </c>
      <c r="D249" s="38">
        <f t="shared" ca="1" si="17"/>
        <v>4.3400053082622705</v>
      </c>
      <c r="G249" s="38">
        <f t="shared" ca="1" si="19"/>
        <v>228.35237860404757</v>
      </c>
      <c r="H249" s="189">
        <f t="shared" ca="1" si="18"/>
        <v>63.481961251925235</v>
      </c>
      <c r="P249" s="201">
        <f ca="1">LOOKUP(H249,Sheet1!B118:B255,Sheet1!C118:C255)</f>
        <v>2.7490114980104834</v>
      </c>
    </row>
    <row r="250" spans="2:16" x14ac:dyDescent="0.25">
      <c r="B250">
        <f t="shared" si="16"/>
        <v>247</v>
      </c>
      <c r="C250">
        <f t="shared" ca="1" si="15"/>
        <v>1.5741768237397258E-2</v>
      </c>
      <c r="D250" s="38">
        <f t="shared" ca="1" si="17"/>
        <v>4.355747076499668</v>
      </c>
      <c r="G250" s="38">
        <f t="shared" ca="1" si="19"/>
        <v>228.50814774497158</v>
      </c>
      <c r="H250" s="189">
        <f t="shared" ca="1" si="18"/>
        <v>63.525265073102105</v>
      </c>
      <c r="P250" s="201">
        <f ca="1">LOOKUP(H250,Sheet1!B119:B256,Sheet1!C119:C256)</f>
        <v>2.7490114980104834</v>
      </c>
    </row>
    <row r="251" spans="2:16" x14ac:dyDescent="0.25">
      <c r="B251">
        <f t="shared" si="16"/>
        <v>248</v>
      </c>
      <c r="C251">
        <f t="shared" ca="1" si="15"/>
        <v>1.5731052024037868E-2</v>
      </c>
      <c r="D251" s="38">
        <f t="shared" ca="1" si="17"/>
        <v>4.3714781285237061</v>
      </c>
      <c r="G251" s="38">
        <f t="shared" ca="1" si="19"/>
        <v>228.66381070138749</v>
      </c>
      <c r="H251" s="189">
        <f t="shared" ca="1" si="18"/>
        <v>63.568539374985725</v>
      </c>
      <c r="P251" s="201">
        <f ca="1">LOOKUP(H251,Sheet1!B120:B257,Sheet1!C120:C257)</f>
        <v>2.7490114980104834</v>
      </c>
    </row>
    <row r="252" spans="2:16" x14ac:dyDescent="0.25">
      <c r="B252">
        <f t="shared" si="16"/>
        <v>249</v>
      </c>
      <c r="C252">
        <f t="shared" ca="1" si="15"/>
        <v>1.5720357671071095E-2</v>
      </c>
      <c r="D252" s="38">
        <f t="shared" ca="1" si="17"/>
        <v>4.3871984861947775</v>
      </c>
      <c r="G252" s="38">
        <f t="shared" ca="1" si="19"/>
        <v>228.81936769020001</v>
      </c>
      <c r="H252" s="189">
        <f t="shared" ca="1" si="18"/>
        <v>63.611784217875609</v>
      </c>
      <c r="P252" s="201">
        <f ca="1">LOOKUP(H252,Sheet1!B121:B258,Sheet1!C121:C258)</f>
        <v>2.7490114980104834</v>
      </c>
    </row>
    <row r="253" spans="2:16" x14ac:dyDescent="0.25">
      <c r="B253">
        <f t="shared" si="16"/>
        <v>250</v>
      </c>
      <c r="C253">
        <f t="shared" ca="1" si="15"/>
        <v>1.5709685104264789E-2</v>
      </c>
      <c r="D253" s="38">
        <f t="shared" ca="1" si="17"/>
        <v>4.4029081712990426</v>
      </c>
      <c r="G253" s="38">
        <f t="shared" ca="1" si="19"/>
        <v>228.97481892757631</v>
      </c>
      <c r="H253" s="189">
        <f t="shared" ca="1" si="18"/>
        <v>63.654999661866221</v>
      </c>
      <c r="P253" s="201">
        <f ca="1">LOOKUP(H253,Sheet1!B122:B259,Sheet1!C122:C259)</f>
        <v>2.7490114980104834</v>
      </c>
    </row>
    <row r="254" spans="2:16" x14ac:dyDescent="0.25">
      <c r="B254">
        <f t="shared" si="16"/>
        <v>251</v>
      </c>
      <c r="C254">
        <f t="shared" ca="1" si="15"/>
        <v>1.5699034249739258E-2</v>
      </c>
      <c r="D254" s="38">
        <f t="shared" ca="1" si="17"/>
        <v>4.4186072055487822</v>
      </c>
      <c r="G254" s="38">
        <f t="shared" ca="1" si="19"/>
        <v>229.1301646289495</v>
      </c>
      <c r="H254" s="189">
        <f t="shared" ca="1" si="18"/>
        <v>63.698185766847971</v>
      </c>
      <c r="P254" s="201">
        <f ca="1">LOOKUP(H254,Sheet1!B123:B260,Sheet1!C123:C260)</f>
        <v>2.7490114980104834</v>
      </c>
    </row>
    <row r="255" spans="2:16" x14ac:dyDescent="0.25">
      <c r="B255">
        <f t="shared" si="16"/>
        <v>252</v>
      </c>
      <c r="C255">
        <f t="shared" ca="1" si="15"/>
        <v>1.5688405033965114E-2</v>
      </c>
      <c r="D255" s="38">
        <f t="shared" ca="1" si="17"/>
        <v>4.4342956105827476</v>
      </c>
      <c r="G255" s="38">
        <f t="shared" ca="1" si="19"/>
        <v>229.28540500902213</v>
      </c>
      <c r="H255" s="189">
        <f t="shared" ca="1" si="18"/>
        <v>63.741342592508161</v>
      </c>
      <c r="P255" s="201">
        <f ca="1">LOOKUP(H255,Sheet1!B124:B261,Sheet1!C124:C261)</f>
        <v>2.7490114980104834</v>
      </c>
    </row>
    <row r="256" spans="2:16" x14ac:dyDescent="0.25">
      <c r="B256">
        <f t="shared" si="16"/>
        <v>253</v>
      </c>
      <c r="C256">
        <f t="shared" ca="1" si="15"/>
        <v>1.5677797383761148E-2</v>
      </c>
      <c r="D256" s="38">
        <f t="shared" ca="1" si="17"/>
        <v>4.4499734079665085</v>
      </c>
      <c r="G256" s="38">
        <f t="shared" ca="1" si="19"/>
        <v>229.44054028176967</v>
      </c>
      <c r="H256" s="189">
        <f t="shared" ca="1" si="18"/>
        <v>63.784470198331974</v>
      </c>
      <c r="P256" s="201">
        <f ca="1">LOOKUP(H256,Sheet1!B125:B262,Sheet1!C125:C262)</f>
        <v>2.7490114980104834</v>
      </c>
    </row>
    <row r="257" spans="2:16" x14ac:dyDescent="0.25">
      <c r="B257">
        <f t="shared" si="16"/>
        <v>254</v>
      </c>
      <c r="C257">
        <f t="shared" ca="1" si="15"/>
        <v>1.5667211226292208E-2</v>
      </c>
      <c r="D257" s="38">
        <f t="shared" ca="1" si="17"/>
        <v>4.4656406191928006</v>
      </c>
      <c r="G257" s="38">
        <f t="shared" ca="1" si="19"/>
        <v>229.59557066044391</v>
      </c>
      <c r="H257" s="189">
        <f t="shared" ca="1" si="18"/>
        <v>63.827568643603414</v>
      </c>
      <c r="P257" s="201">
        <f ca="1">LOOKUP(H257,Sheet1!B126:B263,Sheet1!C126:C263)</f>
        <v>2.7490114980104834</v>
      </c>
    </row>
    <row r="258" spans="2:16" x14ac:dyDescent="0.25">
      <c r="B258">
        <f t="shared" si="16"/>
        <v>255</v>
      </c>
      <c r="C258">
        <f t="shared" ca="1" si="15"/>
        <v>1.5656646489067103E-2</v>
      </c>
      <c r="D258" s="38">
        <f t="shared" ca="1" si="17"/>
        <v>4.4812972656818681</v>
      </c>
      <c r="G258" s="38">
        <f t="shared" ca="1" si="19"/>
        <v>229.75049635757642</v>
      </c>
      <c r="H258" s="189">
        <f t="shared" ca="1" si="18"/>
        <v>63.870637987406248</v>
      </c>
      <c r="P258" s="201">
        <f ca="1">LOOKUP(H258,Sheet1!B127:B264,Sheet1!C127:C264)</f>
        <v>2.7490114980104834</v>
      </c>
    </row>
    <row r="259" spans="2:16" x14ac:dyDescent="0.25">
      <c r="B259">
        <f t="shared" si="16"/>
        <v>256</v>
      </c>
      <c r="C259">
        <f t="shared" ca="1" si="15"/>
        <v>1.5646103099936508E-2</v>
      </c>
      <c r="D259" s="38">
        <f t="shared" ca="1" si="17"/>
        <v>4.496943368781805</v>
      </c>
      <c r="G259" s="38">
        <f t="shared" ca="1" si="19"/>
        <v>229.90531758498193</v>
      </c>
      <c r="H259" s="189">
        <f t="shared" ca="1" si="18"/>
        <v>63.913678288624979</v>
      </c>
      <c r="P259" s="201">
        <f ca="1">LOOKUP(H259,Sheet1!B128:B265,Sheet1!C128:C265)</f>
        <v>2.7490114980104834</v>
      </c>
    </row>
    <row r="260" spans="2:16" x14ac:dyDescent="0.25">
      <c r="B260">
        <f t="shared" si="16"/>
        <v>257</v>
      </c>
      <c r="C260">
        <f t="shared" ca="1" si="15"/>
        <v>1.5635580987090905E-2</v>
      </c>
      <c r="D260" s="38">
        <f t="shared" ca="1" si="17"/>
        <v>4.512578949768896</v>
      </c>
      <c r="G260" s="38">
        <f t="shared" ca="1" si="19"/>
        <v>230.06003455376171</v>
      </c>
      <c r="H260" s="189">
        <f t="shared" ca="1" si="18"/>
        <v>63.956689605945762</v>
      </c>
      <c r="P260" s="201">
        <f ca="1">LOOKUP(H260,Sheet1!B129:B266,Sheet1!C129:C266)</f>
        <v>2.7490114980104834</v>
      </c>
    </row>
    <row r="261" spans="2:16" x14ac:dyDescent="0.25">
      <c r="B261">
        <f t="shared" si="16"/>
        <v>258</v>
      </c>
      <c r="C261">
        <f t="shared" ref="C261:C324" ca="1" si="20">1/H261</f>
        <v>1.5625080079058516E-2</v>
      </c>
      <c r="D261" s="38">
        <f t="shared" ca="1" si="17"/>
        <v>4.5282040298479549</v>
      </c>
      <c r="G261" s="38">
        <f t="shared" ca="1" si="19"/>
        <v>230.21464747430699</v>
      </c>
      <c r="H261" s="189">
        <f t="shared" ca="1" si="18"/>
        <v>63.999671997857348</v>
      </c>
      <c r="P261" s="201">
        <f ca="1">LOOKUP(H261,Sheet1!B130:B267,Sheet1!C130:C267)</f>
        <v>2.7490114980104834</v>
      </c>
    </row>
    <row r="262" spans="2:16" x14ac:dyDescent="0.25">
      <c r="B262">
        <f t="shared" ref="B262:B325" si="21">B261+1</f>
        <v>259</v>
      </c>
      <c r="C262">
        <f t="shared" ca="1" si="20"/>
        <v>1.5614600304703276E-2</v>
      </c>
      <c r="D262" s="38">
        <f t="shared" ref="D262:D325" ca="1" si="22">D261+C262</f>
        <v>4.543818630152658</v>
      </c>
      <c r="G262" s="38">
        <f t="shared" ca="1" si="19"/>
        <v>230.36915655630219</v>
      </c>
      <c r="H262" s="189">
        <f t="shared" ref="H262:H325" ca="1" si="23">H261+(P261*C261)</f>
        <v>64.042625522652017</v>
      </c>
      <c r="P262" s="201">
        <f ca="1">LOOKUP(H262,Sheet1!B131:B268,Sheet1!C131:C268)</f>
        <v>2.7490114980104834</v>
      </c>
    </row>
    <row r="263" spans="2:16" x14ac:dyDescent="0.25">
      <c r="B263">
        <f t="shared" si="21"/>
        <v>260</v>
      </c>
      <c r="C263">
        <f t="shared" ca="1" si="20"/>
        <v>1.5604141593222801E-2</v>
      </c>
      <c r="D263" s="38">
        <f t="shared" ca="1" si="22"/>
        <v>4.5594227717458811</v>
      </c>
      <c r="G263" s="38">
        <f t="shared" ref="G263:G326" ca="1" si="24">H263/0.278</f>
        <v>230.52356200872831</v>
      </c>
      <c r="H263" s="189">
        <f t="shared" ca="1" si="23"/>
        <v>64.085550238426478</v>
      </c>
      <c r="P263" s="201">
        <f ca="1">LOOKUP(H263,Sheet1!B132:B269,Sheet1!C132:C269)</f>
        <v>2.7490114980104834</v>
      </c>
    </row>
    <row r="264" spans="2:16" x14ac:dyDescent="0.25">
      <c r="B264">
        <f t="shared" si="21"/>
        <v>261</v>
      </c>
      <c r="C264">
        <f t="shared" ca="1" si="20"/>
        <v>1.5593703874146374E-2</v>
      </c>
      <c r="D264" s="38">
        <f t="shared" ca="1" si="22"/>
        <v>4.5750164756200276</v>
      </c>
      <c r="G264" s="38">
        <f t="shared" ca="1" si="24"/>
        <v>230.67786403986628</v>
      </c>
      <c r="H264" s="189">
        <f t="shared" ca="1" si="23"/>
        <v>64.128446203082831</v>
      </c>
      <c r="P264" s="201">
        <f ca="1">LOOKUP(H264,Sheet1!B133:B270,Sheet1!C133:C270)</f>
        <v>2.7490114980104834</v>
      </c>
    </row>
    <row r="265" spans="2:16" x14ac:dyDescent="0.25">
      <c r="B265">
        <f t="shared" si="21"/>
        <v>262</v>
      </c>
      <c r="C265">
        <f t="shared" ca="1" si="20"/>
        <v>1.5583287077332957E-2</v>
      </c>
      <c r="D265" s="38">
        <f t="shared" ca="1" si="22"/>
        <v>4.5905997626973605</v>
      </c>
      <c r="G265" s="38">
        <f t="shared" ca="1" si="24"/>
        <v>230.83206285730006</v>
      </c>
      <c r="H265" s="189">
        <f t="shared" ca="1" si="23"/>
        <v>64.171313474329423</v>
      </c>
      <c r="P265" s="201">
        <f ca="1">LOOKUP(H265,Sheet1!B134:B271,Sheet1!C134:C271)</f>
        <v>2.7490114980104834</v>
      </c>
    </row>
    <row r="266" spans="2:16" x14ac:dyDescent="0.25">
      <c r="B266">
        <f t="shared" si="21"/>
        <v>263</v>
      </c>
      <c r="C266">
        <f t="shared" ca="1" si="20"/>
        <v>1.5572891132969212E-2</v>
      </c>
      <c r="D266" s="38">
        <f t="shared" ca="1" si="22"/>
        <v>4.6061726538303294</v>
      </c>
      <c r="G266" s="38">
        <f t="shared" ca="1" si="24"/>
        <v>230.98615866792014</v>
      </c>
      <c r="H266" s="189">
        <f t="shared" ca="1" si="23"/>
        <v>64.214152109681805</v>
      </c>
      <c r="P266" s="201">
        <f ca="1">LOOKUP(H266,Sheet1!B135:B272,Sheet1!C135:C272)</f>
        <v>2.7490114980104834</v>
      </c>
    </row>
    <row r="267" spans="2:16" x14ac:dyDescent="0.25">
      <c r="B267">
        <f t="shared" si="21"/>
        <v>264</v>
      </c>
      <c r="C267">
        <f t="shared" ca="1" si="20"/>
        <v>1.5562515971567523E-2</v>
      </c>
      <c r="D267" s="38">
        <f t="shared" ca="1" si="22"/>
        <v>4.6217351698018971</v>
      </c>
      <c r="G267" s="38">
        <f t="shared" ca="1" si="24"/>
        <v>231.14015167792664</v>
      </c>
      <c r="H267" s="189">
        <f t="shared" ca="1" si="23"/>
        <v>64.256962166463609</v>
      </c>
      <c r="P267" s="201">
        <f ca="1">LOOKUP(H267,Sheet1!B3:B140,Sheet1!C3:C140)</f>
        <v>2.7490114980104834</v>
      </c>
    </row>
    <row r="268" spans="2:16" x14ac:dyDescent="0.25">
      <c r="B268">
        <f t="shared" si="21"/>
        <v>265</v>
      </c>
      <c r="C268">
        <f t="shared" ca="1" si="20"/>
        <v>1.5552161523964065E-2</v>
      </c>
      <c r="D268" s="38">
        <f t="shared" ca="1" si="22"/>
        <v>4.6372873313258616</v>
      </c>
      <c r="G268" s="38">
        <f t="shared" ca="1" si="24"/>
        <v>231.2940420928324</v>
      </c>
      <c r="H268" s="189">
        <f t="shared" ca="1" si="23"/>
        <v>64.299743701807415</v>
      </c>
      <c r="P268" s="201">
        <f ca="1">LOOKUP(H268,Sheet1!B4:B141,Sheet1!C4:C141)</f>
        <v>2.7490114980104834</v>
      </c>
    </row>
    <row r="269" spans="2:16" x14ac:dyDescent="0.25">
      <c r="B269">
        <f t="shared" si="21"/>
        <v>266</v>
      </c>
      <c r="C269">
        <f t="shared" ca="1" si="20"/>
        <v>1.5541827721316844E-2</v>
      </c>
      <c r="D269" s="38">
        <f t="shared" ca="1" si="22"/>
        <v>4.6528291590471786</v>
      </c>
      <c r="G269" s="38">
        <f t="shared" ca="1" si="24"/>
        <v>231.44783011746654</v>
      </c>
      <c r="H269" s="189">
        <f t="shared" ca="1" si="23"/>
        <v>64.342496772655707</v>
      </c>
      <c r="P269" s="201">
        <f ca="1">LOOKUP(H269,Sheet1!B5:B142,Sheet1!C5:C142)</f>
        <v>2.7490114980104834</v>
      </c>
    </row>
    <row r="270" spans="2:16" x14ac:dyDescent="0.25">
      <c r="B270">
        <f t="shared" si="21"/>
        <v>267</v>
      </c>
      <c r="C270">
        <f t="shared" ca="1" si="20"/>
        <v>1.5531514495103788E-2</v>
      </c>
      <c r="D270" s="38">
        <f t="shared" ca="1" si="22"/>
        <v>4.6683606735422822</v>
      </c>
      <c r="G270" s="38">
        <f t="shared" ca="1" si="24"/>
        <v>231.60151595597733</v>
      </c>
      <c r="H270" s="189">
        <f t="shared" ca="1" si="23"/>
        <v>64.385221435761707</v>
      </c>
      <c r="P270" s="201">
        <f ca="1">LOOKUP(H270,Sheet1!B6:B143,Sheet1!C6:C143)</f>
        <v>2.7490114980104834</v>
      </c>
    </row>
    <row r="271" spans="2:16" x14ac:dyDescent="0.25">
      <c r="B271">
        <f t="shared" si="21"/>
        <v>268</v>
      </c>
      <c r="C271">
        <f t="shared" ca="1" si="20"/>
        <v>1.5521221777120835E-2</v>
      </c>
      <c r="D271" s="38">
        <f t="shared" ca="1" si="22"/>
        <v>4.683881895319403</v>
      </c>
      <c r="G271" s="38">
        <f t="shared" ca="1" si="24"/>
        <v>231.75509981183544</v>
      </c>
      <c r="H271" s="189">
        <f t="shared" ca="1" si="23"/>
        <v>64.427917747690259</v>
      </c>
      <c r="P271" s="201">
        <f ca="1">LOOKUP(H271,Sheet1!B7:B144,Sheet1!C7:C144)</f>
        <v>2.7490114980104834</v>
      </c>
    </row>
    <row r="272" spans="2:16" x14ac:dyDescent="0.25">
      <c r="B272">
        <f t="shared" si="21"/>
        <v>269</v>
      </c>
      <c r="C272">
        <f t="shared" ca="1" si="20"/>
        <v>1.5510949499480037E-2</v>
      </c>
      <c r="D272" s="38">
        <f t="shared" ca="1" si="22"/>
        <v>4.6993928448188829</v>
      </c>
      <c r="G272" s="38">
        <f t="shared" ca="1" si="24"/>
        <v>231.90858188783716</v>
      </c>
      <c r="H272" s="189">
        <f t="shared" ca="1" si="23"/>
        <v>64.470585764818736</v>
      </c>
      <c r="P272" s="201">
        <f ca="1">LOOKUP(H272,Sheet1!B8:B145,Sheet1!C8:C145)</f>
        <v>2.7490114980104834</v>
      </c>
    </row>
    <row r="273" spans="2:16" x14ac:dyDescent="0.25">
      <c r="B273">
        <f t="shared" si="21"/>
        <v>270</v>
      </c>
      <c r="C273">
        <f t="shared" ca="1" si="20"/>
        <v>1.550069759460768E-2</v>
      </c>
      <c r="D273" s="38">
        <f t="shared" ca="1" si="22"/>
        <v>4.7148935424134901</v>
      </c>
      <c r="G273" s="38">
        <f t="shared" ca="1" si="24"/>
        <v>232.06196238610741</v>
      </c>
      <c r="H273" s="189">
        <f t="shared" ca="1" si="23"/>
        <v>64.513225543337867</v>
      </c>
      <c r="P273" s="201">
        <f ca="1">LOOKUP(H273,Sheet1!B9:B146,Sheet1!C9:C146)</f>
        <v>2.7490114980104834</v>
      </c>
    </row>
    <row r="274" spans="2:16" x14ac:dyDescent="0.25">
      <c r="B274">
        <f t="shared" si="21"/>
        <v>271</v>
      </c>
      <c r="C274">
        <f t="shared" ca="1" si="20"/>
        <v>1.5490465995242411E-2</v>
      </c>
      <c r="D274" s="38">
        <f t="shared" ca="1" si="22"/>
        <v>4.7303840084087323</v>
      </c>
      <c r="G274" s="38">
        <f t="shared" ca="1" si="24"/>
        <v>232.21524150810296</v>
      </c>
      <c r="H274" s="189">
        <f t="shared" ca="1" si="23"/>
        <v>64.555837139252631</v>
      </c>
      <c r="P274" s="201">
        <f ca="1">LOOKUP(H274,Sheet1!B10:B147,Sheet1!C10:C147)</f>
        <v>2.7490114980104834</v>
      </c>
    </row>
    <row r="275" spans="2:16" x14ac:dyDescent="0.25">
      <c r="B275">
        <f t="shared" si="21"/>
        <v>272</v>
      </c>
      <c r="C275">
        <f t="shared" ca="1" si="20"/>
        <v>1.5480254634433394E-2</v>
      </c>
      <c r="D275" s="38">
        <f t="shared" ca="1" si="22"/>
        <v>4.745864263043166</v>
      </c>
      <c r="G275" s="38">
        <f t="shared" ca="1" si="24"/>
        <v>232.36841945461543</v>
      </c>
      <c r="H275" s="189">
        <f t="shared" ca="1" si="23"/>
        <v>64.598420608383094</v>
      </c>
      <c r="P275" s="201">
        <f ca="1">LOOKUP(H275,Sheet1!B11:B148,Sheet1!C11:C148)</f>
        <v>2.7490114980104834</v>
      </c>
    </row>
    <row r="276" spans="2:16" x14ac:dyDescent="0.25">
      <c r="B276">
        <f t="shared" si="21"/>
        <v>273</v>
      </c>
      <c r="C276">
        <f t="shared" ca="1" si="20"/>
        <v>1.5470063445538458E-2</v>
      </c>
      <c r="D276" s="38">
        <f t="shared" ca="1" si="22"/>
        <v>4.7613343264887042</v>
      </c>
      <c r="G276" s="38">
        <f t="shared" ca="1" si="24"/>
        <v>232.52149642577436</v>
      </c>
      <c r="H276" s="189">
        <f t="shared" ca="1" si="23"/>
        <v>64.640976006365278</v>
      </c>
      <c r="P276" s="201">
        <f ca="1">LOOKUP(H276,Sheet1!B12:B149,Sheet1!C12:C149)</f>
        <v>2.7490114980104834</v>
      </c>
    </row>
    <row r="277" spans="2:16" x14ac:dyDescent="0.25">
      <c r="B277">
        <f t="shared" si="21"/>
        <v>274</v>
      </c>
      <c r="C277">
        <f t="shared" ca="1" si="20"/>
        <v>1.5459892362222276E-2</v>
      </c>
      <c r="D277" s="38">
        <f t="shared" ca="1" si="22"/>
        <v>4.7767942188509265</v>
      </c>
      <c r="G277" s="38">
        <f t="shared" ca="1" si="24"/>
        <v>232.6744726210504</v>
      </c>
      <c r="H277" s="189">
        <f t="shared" ca="1" si="23"/>
        <v>64.683503388652014</v>
      </c>
      <c r="P277" s="201">
        <f ca="1">LOOKUP(H277,Sheet1!B13:B150,Sheet1!C13:C150)</f>
        <v>2.9552244822167926</v>
      </c>
    </row>
    <row r="278" spans="2:16" x14ac:dyDescent="0.25">
      <c r="B278">
        <f t="shared" si="21"/>
        <v>275</v>
      </c>
      <c r="C278">
        <f t="shared" ca="1" si="20"/>
        <v>1.5448980390556163E-2</v>
      </c>
      <c r="D278" s="38">
        <f t="shared" ca="1" si="22"/>
        <v>4.7922431992414829</v>
      </c>
      <c r="G278" s="38">
        <f t="shared" ca="1" si="24"/>
        <v>232.83881597501184</v>
      </c>
      <c r="H278" s="189">
        <f t="shared" ca="1" si="23"/>
        <v>64.729190841053295</v>
      </c>
      <c r="P278" s="201">
        <f ca="1">LOOKUP(H278,Sheet1!B14:B151,Sheet1!C14:C151)</f>
        <v>2.9552244822167926</v>
      </c>
    </row>
    <row r="279" spans="2:16" x14ac:dyDescent="0.25">
      <c r="B279">
        <f t="shared" si="21"/>
        <v>276</v>
      </c>
      <c r="C279">
        <f t="shared" ca="1" si="20"/>
        <v>1.5438091497552306E-2</v>
      </c>
      <c r="D279" s="38">
        <f t="shared" ca="1" si="22"/>
        <v>4.8076812907390352</v>
      </c>
      <c r="G279" s="38">
        <f t="shared" ca="1" si="24"/>
        <v>233.0030433313984</v>
      </c>
      <c r="H279" s="189">
        <f t="shared" ca="1" si="23"/>
        <v>64.774846046128758</v>
      </c>
      <c r="P279" s="201">
        <f ca="1">LOOKUP(H279,Sheet1!B15:B152,Sheet1!C15:C152)</f>
        <v>2.7490114980104834</v>
      </c>
    </row>
    <row r="280" spans="2:16" x14ac:dyDescent="0.25">
      <c r="B280">
        <f t="shared" si="21"/>
        <v>277</v>
      </c>
      <c r="C280">
        <f t="shared" ca="1" si="20"/>
        <v>1.5427983318225383E-2</v>
      </c>
      <c r="D280" s="38">
        <f t="shared" ca="1" si="22"/>
        <v>4.823109274057261</v>
      </c>
      <c r="G280" s="38">
        <f t="shared" ca="1" si="24"/>
        <v>233.1557033710894</v>
      </c>
      <c r="H280" s="189">
        <f t="shared" ca="1" si="23"/>
        <v>64.81728553716286</v>
      </c>
      <c r="P280" s="201">
        <f ca="1">LOOKUP(H280,Sheet1!B16:B153,Sheet1!C16:C153)</f>
        <v>2.7490114980104834</v>
      </c>
    </row>
    <row r="281" spans="2:16" x14ac:dyDescent="0.25">
      <c r="B281">
        <f t="shared" si="21"/>
        <v>278</v>
      </c>
      <c r="C281">
        <f t="shared" ca="1" si="20"/>
        <v>1.5417894972419894E-2</v>
      </c>
      <c r="D281" s="38">
        <f t="shared" ca="1" si="22"/>
        <v>4.8385271690296809</v>
      </c>
      <c r="G281" s="38">
        <f t="shared" ca="1" si="24"/>
        <v>233.30826345574019</v>
      </c>
      <c r="H281" s="189">
        <f t="shared" ca="1" si="23"/>
        <v>64.85969724069578</v>
      </c>
      <c r="P281" s="201">
        <f ca="1">LOOKUP(H281,Sheet1!B17:B154,Sheet1!C17:C154)</f>
        <v>2.7490114980104834</v>
      </c>
    </row>
    <row r="282" spans="2:16" x14ac:dyDescent="0.25">
      <c r="B282">
        <f t="shared" si="21"/>
        <v>279</v>
      </c>
      <c r="C282">
        <f t="shared" ca="1" si="20"/>
        <v>1.5407826395352339E-2</v>
      </c>
      <c r="D282" s="38">
        <f t="shared" ca="1" si="22"/>
        <v>4.8539349954250337</v>
      </c>
      <c r="G282" s="38">
        <f t="shared" ca="1" si="24"/>
        <v>233.46072378147508</v>
      </c>
      <c r="H282" s="189">
        <f t="shared" ca="1" si="23"/>
        <v>64.902081211250078</v>
      </c>
      <c r="P282" s="201">
        <f ca="1">LOOKUP(H282,Sheet1!B18:B155,Sheet1!C18:C155)</f>
        <v>2.7490114980104834</v>
      </c>
    </row>
    <row r="283" spans="2:16" x14ac:dyDescent="0.25">
      <c r="B283">
        <f t="shared" si="21"/>
        <v>280</v>
      </c>
      <c r="C283">
        <f t="shared" ca="1" si="20"/>
        <v>1.5397777522535093E-2</v>
      </c>
      <c r="D283" s="38">
        <f t="shared" ca="1" si="22"/>
        <v>4.8693327729475691</v>
      </c>
      <c r="G283" s="38">
        <f t="shared" ca="1" si="24"/>
        <v>233.61308454377786</v>
      </c>
      <c r="H283" s="189">
        <f t="shared" ca="1" si="23"/>
        <v>64.944437503170249</v>
      </c>
      <c r="P283" s="201">
        <f ca="1">LOOKUP(H283,Sheet1!B19:B156,Sheet1!C19:C156)</f>
        <v>2.7490114980104834</v>
      </c>
    </row>
    <row r="284" spans="2:16" x14ac:dyDescent="0.25">
      <c r="B284">
        <f t="shared" si="21"/>
        <v>281</v>
      </c>
      <c r="C284">
        <f t="shared" ca="1" si="20"/>
        <v>1.5387748289774695E-2</v>
      </c>
      <c r="D284" s="38">
        <f t="shared" ca="1" si="22"/>
        <v>4.8847205212373437</v>
      </c>
      <c r="G284" s="38">
        <f t="shared" ca="1" si="24"/>
        <v>233.76534593749463</v>
      </c>
      <c r="H284" s="189">
        <f t="shared" ca="1" si="23"/>
        <v>64.986766170623511</v>
      </c>
      <c r="P284" s="201">
        <f ca="1">LOOKUP(H284,Sheet1!B20:B157,Sheet1!C20:C157)</f>
        <v>2.7490114980104834</v>
      </c>
    </row>
    <row r="285" spans="2:16" x14ac:dyDescent="0.25">
      <c r="B285">
        <f t="shared" si="21"/>
        <v>282</v>
      </c>
      <c r="C285">
        <f t="shared" ca="1" si="20"/>
        <v>1.5377738633170117E-2</v>
      </c>
      <c r="D285" s="38">
        <f t="shared" ca="1" si="22"/>
        <v>4.9000982598705134</v>
      </c>
      <c r="G285" s="38">
        <f t="shared" ca="1" si="24"/>
        <v>233.91750815683665</v>
      </c>
      <c r="H285" s="189">
        <f t="shared" ca="1" si="23"/>
        <v>65.029067267600595</v>
      </c>
      <c r="P285" s="201">
        <f ca="1">LOOKUP(H285,Sheet1!B21:B158,Sheet1!C21:C158)</f>
        <v>2.7490114980104834</v>
      </c>
    </row>
    <row r="286" spans="2:16" x14ac:dyDescent="0.25">
      <c r="B286">
        <f t="shared" si="21"/>
        <v>283</v>
      </c>
      <c r="C286">
        <f t="shared" ca="1" si="20"/>
        <v>1.5367748489111049E-2</v>
      </c>
      <c r="D286" s="38">
        <f t="shared" ca="1" si="22"/>
        <v>4.9154660083596244</v>
      </c>
      <c r="G286" s="38">
        <f t="shared" ca="1" si="24"/>
        <v>234.06957139538335</v>
      </c>
      <c r="H286" s="189">
        <f t="shared" ca="1" si="23"/>
        <v>65.071340847916574</v>
      </c>
      <c r="P286" s="201">
        <f ca="1">LOOKUP(H286,Sheet1!B22:B159,Sheet1!C22:C159)</f>
        <v>2.7490114980104834</v>
      </c>
    </row>
    <row r="287" spans="2:16" x14ac:dyDescent="0.25">
      <c r="B287">
        <f t="shared" si="21"/>
        <v>284</v>
      </c>
      <c r="C287">
        <f t="shared" ca="1" si="20"/>
        <v>1.53577777942762E-2</v>
      </c>
      <c r="D287" s="38">
        <f t="shared" ca="1" si="22"/>
        <v>4.9308237861539004</v>
      </c>
      <c r="G287" s="38">
        <f t="shared" ca="1" si="24"/>
        <v>234.22153584608512</v>
      </c>
      <c r="H287" s="189">
        <f t="shared" ca="1" si="23"/>
        <v>65.113586965211667</v>
      </c>
      <c r="P287" s="201">
        <f ca="1">LOOKUP(H287,Sheet1!B23:B160,Sheet1!C23:C160)</f>
        <v>2.7490114980104834</v>
      </c>
    </row>
    <row r="288" spans="2:16" x14ac:dyDescent="0.25">
      <c r="B288">
        <f t="shared" si="21"/>
        <v>285</v>
      </c>
      <c r="C288">
        <f t="shared" ca="1" si="20"/>
        <v>1.5347826485631618E-2</v>
      </c>
      <c r="D288" s="38">
        <f t="shared" ca="1" si="22"/>
        <v>4.9461716126395316</v>
      </c>
      <c r="G288" s="38">
        <f t="shared" ca="1" si="24"/>
        <v>234.37340170126626</v>
      </c>
      <c r="H288" s="189">
        <f t="shared" ca="1" si="23"/>
        <v>65.155805672952027</v>
      </c>
      <c r="P288" s="201">
        <f ca="1">LOOKUP(H288,Sheet1!B24:B161,Sheet1!C24:C161)</f>
        <v>2.7490114980104834</v>
      </c>
    </row>
    <row r="289" spans="2:16" x14ac:dyDescent="0.25">
      <c r="B289">
        <f t="shared" si="21"/>
        <v>286</v>
      </c>
      <c r="C289">
        <f t="shared" ca="1" si="20"/>
        <v>1.5337894500429019E-2</v>
      </c>
      <c r="D289" s="38">
        <f t="shared" ca="1" si="22"/>
        <v>4.9615095071399606</v>
      </c>
      <c r="G289" s="38">
        <f t="shared" ca="1" si="24"/>
        <v>234.52516915262765</v>
      </c>
      <c r="H289" s="189">
        <f t="shared" ca="1" si="23"/>
        <v>65.197997024430492</v>
      </c>
      <c r="P289" s="201">
        <f ca="1">LOOKUP(H289,Sheet1!B25:B162,Sheet1!C25:C162)</f>
        <v>2.7490114980104834</v>
      </c>
    </row>
    <row r="290" spans="2:16" x14ac:dyDescent="0.25">
      <c r="B290">
        <f t="shared" si="21"/>
        <v>287</v>
      </c>
      <c r="C290">
        <f t="shared" ca="1" si="20"/>
        <v>1.5327981776204105E-2</v>
      </c>
      <c r="D290" s="38">
        <f t="shared" ca="1" si="22"/>
        <v>4.9768374889161651</v>
      </c>
      <c r="G290" s="38">
        <f t="shared" ca="1" si="24"/>
        <v>234.67683839124979</v>
      </c>
      <c r="H290" s="189">
        <f t="shared" ca="1" si="23"/>
        <v>65.240161072767449</v>
      </c>
      <c r="P290" s="201">
        <f ca="1">LOOKUP(H290,Sheet1!B26:B163,Sheet1!C26:C163)</f>
        <v>2.7490114980104834</v>
      </c>
    </row>
    <row r="291" spans="2:16" x14ac:dyDescent="0.25">
      <c r="B291">
        <f t="shared" si="21"/>
        <v>288</v>
      </c>
      <c r="C291">
        <f t="shared" ca="1" si="20"/>
        <v>1.5318088250774941E-2</v>
      </c>
      <c r="D291" s="38">
        <f t="shared" ca="1" si="22"/>
        <v>4.9921555771669404</v>
      </c>
      <c r="G291" s="38">
        <f t="shared" ca="1" si="24"/>
        <v>234.82840960759543</v>
      </c>
      <c r="H291" s="189">
        <f t="shared" ca="1" si="23"/>
        <v>65.282297870911535</v>
      </c>
      <c r="P291" s="201">
        <f ca="1">LOOKUP(H291,Sheet1!B27:B164,Sheet1!C27:C164)</f>
        <v>2.7490114980104834</v>
      </c>
    </row>
    <row r="292" spans="2:16" x14ac:dyDescent="0.25">
      <c r="B292">
        <f t="shared" si="21"/>
        <v>289</v>
      </c>
      <c r="C292">
        <f t="shared" ca="1" si="20"/>
        <v>1.5308213862240296E-2</v>
      </c>
      <c r="D292" s="38">
        <f t="shared" ca="1" si="22"/>
        <v>5.0074637910291804</v>
      </c>
      <c r="G292" s="38">
        <f t="shared" ca="1" si="24"/>
        <v>234.9798829915124</v>
      </c>
      <c r="H292" s="189">
        <f t="shared" ca="1" si="23"/>
        <v>65.324407471640455</v>
      </c>
      <c r="P292" s="201">
        <f ca="1">LOOKUP(H292,Sheet1!B28:B165,Sheet1!C28:C165)</f>
        <v>2.7490114980104834</v>
      </c>
    </row>
    <row r="293" spans="2:16" x14ac:dyDescent="0.25">
      <c r="B293">
        <f t="shared" si="21"/>
        <v>290</v>
      </c>
      <c r="C293">
        <f t="shared" ca="1" si="20"/>
        <v>1.5298358548978019E-2</v>
      </c>
      <c r="D293" s="38">
        <f t="shared" ca="1" si="22"/>
        <v>5.022762149578158</v>
      </c>
      <c r="G293" s="38">
        <f t="shared" ca="1" si="24"/>
        <v>235.13125873223652</v>
      </c>
      <c r="H293" s="189">
        <f t="shared" ca="1" si="23"/>
        <v>65.366489927561759</v>
      </c>
      <c r="P293" s="201">
        <f ca="1">LOOKUP(H293,Sheet1!B29:B166,Sheet1!C29:C166)</f>
        <v>2.7490114980104834</v>
      </c>
    </row>
    <row r="294" spans="2:16" x14ac:dyDescent="0.25">
      <c r="B294">
        <f t="shared" si="21"/>
        <v>291</v>
      </c>
      <c r="C294">
        <f t="shared" ca="1" si="20"/>
        <v>1.528852224964343E-2</v>
      </c>
      <c r="D294" s="38">
        <f t="shared" ca="1" si="22"/>
        <v>5.0380506718278015</v>
      </c>
      <c r="G294" s="38">
        <f t="shared" ca="1" si="24"/>
        <v>235.28253701839415</v>
      </c>
      <c r="H294" s="189">
        <f t="shared" ca="1" si="23"/>
        <v>65.408545291113583</v>
      </c>
      <c r="P294" s="201">
        <f ca="1">LOOKUP(H294,Sheet1!B30:B167,Sheet1!C30:C167)</f>
        <v>2.7490114980104834</v>
      </c>
    </row>
    <row r="295" spans="2:16" x14ac:dyDescent="0.25">
      <c r="B295">
        <f t="shared" si="21"/>
        <v>292</v>
      </c>
      <c r="C295">
        <f t="shared" ca="1" si="20"/>
        <v>1.5278704903167708E-2</v>
      </c>
      <c r="D295" s="38">
        <f t="shared" ca="1" si="22"/>
        <v>5.0533293767309688</v>
      </c>
      <c r="G295" s="38">
        <f t="shared" ca="1" si="24"/>
        <v>235.43371803800517</v>
      </c>
      <c r="H295" s="189">
        <f t="shared" ca="1" si="23"/>
        <v>65.450573614565442</v>
      </c>
      <c r="P295" s="201">
        <f ca="1">LOOKUP(H295,Sheet1!B31:B168,Sheet1!C31:C168)</f>
        <v>2.7490114980104834</v>
      </c>
    </row>
    <row r="296" spans="2:16" x14ac:dyDescent="0.25">
      <c r="B296">
        <f t="shared" si="21"/>
        <v>293</v>
      </c>
      <c r="C296">
        <f t="shared" ca="1" si="20"/>
        <v>1.5268906448756302E-2</v>
      </c>
      <c r="D296" s="38">
        <f t="shared" ca="1" si="22"/>
        <v>5.0685982831797247</v>
      </c>
      <c r="G296" s="38">
        <f t="shared" ca="1" si="24"/>
        <v>235.58480197848544</v>
      </c>
      <c r="H296" s="189">
        <f t="shared" ca="1" si="23"/>
        <v>65.492574950018962</v>
      </c>
      <c r="P296" s="201">
        <f ca="1">LOOKUP(H296,Sheet1!B32:B169,Sheet1!C32:C169)</f>
        <v>2.7490114980104834</v>
      </c>
    </row>
    <row r="297" spans="2:16" x14ac:dyDescent="0.25">
      <c r="B297">
        <f t="shared" si="21"/>
        <v>294</v>
      </c>
      <c r="C297">
        <f t="shared" ca="1" si="20"/>
        <v>1.5259126825887355E-2</v>
      </c>
      <c r="D297" s="38">
        <f t="shared" ca="1" si="22"/>
        <v>5.0838574100056118</v>
      </c>
      <c r="G297" s="38">
        <f t="shared" ca="1" si="24"/>
        <v>235.73578902664974</v>
      </c>
      <c r="H297" s="189">
        <f t="shared" ca="1" si="23"/>
        <v>65.534549349408636</v>
      </c>
      <c r="P297" s="201">
        <f ca="1">LOOKUP(H297,Sheet1!B33:B170,Sheet1!C33:C170)</f>
        <v>2.7490114980104834</v>
      </c>
    </row>
    <row r="298" spans="2:16" x14ac:dyDescent="0.25">
      <c r="B298">
        <f t="shared" si="21"/>
        <v>295</v>
      </c>
      <c r="C298">
        <f t="shared" ca="1" si="20"/>
        <v>1.5249365974310116E-2</v>
      </c>
      <c r="D298" s="38">
        <f t="shared" ca="1" si="22"/>
        <v>5.099106775979922</v>
      </c>
      <c r="G298" s="38">
        <f t="shared" ca="1" si="24"/>
        <v>235.88667936871437</v>
      </c>
      <c r="H298" s="189">
        <f t="shared" ca="1" si="23"/>
        <v>65.576496864502602</v>
      </c>
      <c r="P298" s="201">
        <f ca="1">LOOKUP(H298,Sheet1!B34:B171,Sheet1!C34:C171)</f>
        <v>2.7490114980104834</v>
      </c>
    </row>
    <row r="299" spans="2:16" x14ac:dyDescent="0.25">
      <c r="B299">
        <f t="shared" si="21"/>
        <v>296</v>
      </c>
      <c r="C299">
        <f t="shared" ca="1" si="20"/>
        <v>1.5239623834043403E-2</v>
      </c>
      <c r="D299" s="38">
        <f t="shared" ca="1" si="22"/>
        <v>5.1143463998139653</v>
      </c>
      <c r="G299" s="38">
        <f t="shared" ca="1" si="24"/>
        <v>236.03747319029978</v>
      </c>
      <c r="H299" s="189">
        <f t="shared" ca="1" si="23"/>
        <v>65.618417546903345</v>
      </c>
      <c r="P299" s="201">
        <f ca="1">LOOKUP(H299,Sheet1!B35:B172,Sheet1!C35:C172)</f>
        <v>2.7490114980104834</v>
      </c>
    </row>
    <row r="300" spans="2:16" x14ac:dyDescent="0.25">
      <c r="B300">
        <f t="shared" si="21"/>
        <v>297</v>
      </c>
      <c r="C300">
        <f t="shared" ca="1" si="20"/>
        <v>1.5229900345374029E-2</v>
      </c>
      <c r="D300" s="38">
        <f t="shared" ca="1" si="22"/>
        <v>5.1295763001593393</v>
      </c>
      <c r="G300" s="38">
        <f t="shared" ca="1" si="24"/>
        <v>236.1881706764334</v>
      </c>
      <c r="H300" s="189">
        <f t="shared" ca="1" si="23"/>
        <v>65.660311448048489</v>
      </c>
      <c r="P300" s="201">
        <f ca="1">LOOKUP(H300,Sheet1!B36:B173,Sheet1!C36:C173)</f>
        <v>2.7490114980104834</v>
      </c>
    </row>
    <row r="301" spans="2:16" x14ac:dyDescent="0.25">
      <c r="B301">
        <f t="shared" si="21"/>
        <v>298</v>
      </c>
      <c r="C301">
        <f t="shared" ca="1" si="20"/>
        <v>1.5220195448855292E-2</v>
      </c>
      <c r="D301" s="38">
        <f t="shared" ca="1" si="22"/>
        <v>5.1447964956081949</v>
      </c>
      <c r="G301" s="38">
        <f t="shared" ca="1" si="24"/>
        <v>236.33877201155207</v>
      </c>
      <c r="H301" s="189">
        <f t="shared" ca="1" si="23"/>
        <v>65.70217861921148</v>
      </c>
      <c r="P301" s="201">
        <f ca="1">LOOKUP(H301,Sheet1!B37:B174,Sheet1!C37:C174)</f>
        <v>2.7490114980104834</v>
      </c>
    </row>
    <row r="302" spans="2:16" x14ac:dyDescent="0.25">
      <c r="B302">
        <f t="shared" si="21"/>
        <v>299</v>
      </c>
      <c r="C302">
        <f t="shared" ca="1" si="20"/>
        <v>1.5210509085305425E-2</v>
      </c>
      <c r="D302" s="38">
        <f t="shared" ca="1" si="22"/>
        <v>5.1600070046935</v>
      </c>
      <c r="G302" s="38">
        <f t="shared" ca="1" si="24"/>
        <v>236.48927737950484</v>
      </c>
      <c r="H302" s="189">
        <f t="shared" ca="1" si="23"/>
        <v>65.744019111502354</v>
      </c>
      <c r="P302" s="201">
        <f ca="1">LOOKUP(H302,Sheet1!B38:B175,Sheet1!C38:C175)</f>
        <v>2.7490114980104834</v>
      </c>
    </row>
    <row r="303" spans="2:16" x14ac:dyDescent="0.25">
      <c r="B303">
        <f t="shared" si="21"/>
        <v>300</v>
      </c>
      <c r="C303">
        <f t="shared" ca="1" si="20"/>
        <v>1.5200841195806093E-2</v>
      </c>
      <c r="D303" s="38">
        <f t="shared" ca="1" si="22"/>
        <v>5.1752078458893065</v>
      </c>
      <c r="G303" s="38">
        <f t="shared" ca="1" si="24"/>
        <v>236.63968696355553</v>
      </c>
      <c r="H303" s="189">
        <f t="shared" ca="1" si="23"/>
        <v>65.785832975868445</v>
      </c>
      <c r="P303" s="201">
        <f ca="1">LOOKUP(H303,Sheet1!B39:B176,Sheet1!C39:C176)</f>
        <v>2.7490114980104834</v>
      </c>
    </row>
    <row r="304" spans="2:16" x14ac:dyDescent="0.25">
      <c r="B304">
        <f t="shared" si="21"/>
        <v>301</v>
      </c>
      <c r="C304">
        <f t="shared" ca="1" si="20"/>
        <v>1.5191191721700879E-2</v>
      </c>
      <c r="D304" s="38">
        <f t="shared" ca="1" si="22"/>
        <v>5.190399037611007</v>
      </c>
      <c r="G304" s="38">
        <f t="shared" ca="1" si="24"/>
        <v>236.79000094638539</v>
      </c>
      <c r="H304" s="189">
        <f t="shared" ca="1" si="23"/>
        <v>65.827620263095142</v>
      </c>
      <c r="P304" s="201">
        <f ca="1">LOOKUP(H304,Sheet1!B40:B177,Sheet1!C40:C177)</f>
        <v>2.7490114980104834</v>
      </c>
    </row>
    <row r="305" spans="2:16" x14ac:dyDescent="0.25">
      <c r="B305">
        <f t="shared" si="21"/>
        <v>302</v>
      </c>
      <c r="C305">
        <f t="shared" ca="1" si="20"/>
        <v>1.5181560604593794E-2</v>
      </c>
      <c r="D305" s="38">
        <f t="shared" ca="1" si="22"/>
        <v>5.2055805982156009</v>
      </c>
      <c r="G305" s="38">
        <f t="shared" ca="1" si="24"/>
        <v>236.9402195100956</v>
      </c>
      <c r="H305" s="189">
        <f t="shared" ca="1" si="23"/>
        <v>65.869381023806582</v>
      </c>
      <c r="P305" s="201">
        <f ca="1">LOOKUP(H305,Sheet1!B41:B178,Sheet1!C41:C178)</f>
        <v>2.7490114980104834</v>
      </c>
    </row>
    <row r="306" spans="2:16" x14ac:dyDescent="0.25">
      <c r="B306">
        <f t="shared" si="21"/>
        <v>303</v>
      </c>
      <c r="C306">
        <f t="shared" ca="1" si="20"/>
        <v>1.5171947786347791E-2</v>
      </c>
      <c r="D306" s="38">
        <f t="shared" ca="1" si="22"/>
        <v>5.2207525460019486</v>
      </c>
      <c r="G306" s="38">
        <f t="shared" ca="1" si="24"/>
        <v>237.09034283620986</v>
      </c>
      <c r="H306" s="189">
        <f t="shared" ca="1" si="23"/>
        <v>65.91111530846635</v>
      </c>
      <c r="P306" s="201">
        <f ca="1">LOOKUP(H306,Sheet1!B42:B179,Sheet1!C42:C179)</f>
        <v>2.7490114980104834</v>
      </c>
    </row>
    <row r="307" spans="2:16" x14ac:dyDescent="0.25">
      <c r="B307">
        <f t="shared" si="21"/>
        <v>304</v>
      </c>
      <c r="C307">
        <f t="shared" ca="1" si="20"/>
        <v>1.5162353209083287E-2</v>
      </c>
      <c r="D307" s="38">
        <f t="shared" ca="1" si="22"/>
        <v>5.235914899211032</v>
      </c>
      <c r="G307" s="38">
        <f t="shared" ca="1" si="24"/>
        <v>237.2403711056771</v>
      </c>
      <c r="H307" s="189">
        <f t="shared" ca="1" si="23"/>
        <v>65.952823167378241</v>
      </c>
      <c r="P307" s="201">
        <f ca="1">LOOKUP(H307,Sheet1!B43:B180,Sheet1!C43:C180)</f>
        <v>2.5924971240644248</v>
      </c>
    </row>
    <row r="308" spans="2:16" x14ac:dyDescent="0.25">
      <c r="B308">
        <f t="shared" si="21"/>
        <v>305</v>
      </c>
      <c r="C308">
        <f t="shared" ca="1" si="20"/>
        <v>1.5153321720321248E-2</v>
      </c>
      <c r="D308" s="38">
        <f t="shared" ca="1" si="22"/>
        <v>5.2510682209313533</v>
      </c>
      <c r="G308" s="38">
        <f t="shared" ca="1" si="24"/>
        <v>237.38176807362171</v>
      </c>
      <c r="H308" s="189">
        <f t="shared" ca="1" si="23"/>
        <v>65.992131524466842</v>
      </c>
      <c r="P308" s="201">
        <f ca="1">LOOKUP(H308,Sheet1!B44:B181,Sheet1!C44:C181)</f>
        <v>2.5924971240644248</v>
      </c>
    </row>
    <row r="309" spans="2:16" x14ac:dyDescent="0.25">
      <c r="B309">
        <f t="shared" si="21"/>
        <v>306</v>
      </c>
      <c r="C309">
        <f t="shared" ca="1" si="20"/>
        <v>1.5144306354430479E-2</v>
      </c>
      <c r="D309" s="38">
        <f t="shared" ca="1" si="22"/>
        <v>5.2662125272857834</v>
      </c>
      <c r="G309" s="38">
        <f t="shared" ca="1" si="24"/>
        <v>237.52308081815394</v>
      </c>
      <c r="H309" s="189">
        <f t="shared" ca="1" si="23"/>
        <v>66.031416467446803</v>
      </c>
      <c r="P309" s="201">
        <f ca="1">LOOKUP(H309,Sheet1!B45:B182,Sheet1!C45:C182)</f>
        <v>2.5924971240644248</v>
      </c>
    </row>
    <row r="310" spans="2:16" x14ac:dyDescent="0.25">
      <c r="B310">
        <f t="shared" si="21"/>
        <v>307</v>
      </c>
      <c r="C310">
        <f t="shared" ca="1" si="20"/>
        <v>1.5135307063491817E-2</v>
      </c>
      <c r="D310" s="38">
        <f t="shared" ca="1" si="22"/>
        <v>5.2813478343492752</v>
      </c>
      <c r="G310" s="38">
        <f t="shared" ca="1" si="24"/>
        <v>237.66430948962807</v>
      </c>
      <c r="H310" s="189">
        <f t="shared" ca="1" si="23"/>
        <v>66.070678038116611</v>
      </c>
      <c r="P310" s="201">
        <f ca="1">LOOKUP(H310,Sheet1!B46:B183,Sheet1!C46:C183)</f>
        <v>2.5924971240644248</v>
      </c>
    </row>
    <row r="311" spans="2:16" x14ac:dyDescent="0.25">
      <c r="B311">
        <f t="shared" si="21"/>
        <v>308</v>
      </c>
      <c r="C311">
        <f t="shared" ca="1" si="20"/>
        <v>1.5126323799785265E-2</v>
      </c>
      <c r="D311" s="38">
        <f t="shared" ca="1" si="22"/>
        <v>5.2964741581490609</v>
      </c>
      <c r="G311" s="38">
        <f t="shared" ca="1" si="24"/>
        <v>237.80545423795161</v>
      </c>
      <c r="H311" s="189">
        <f t="shared" ca="1" si="23"/>
        <v>66.10991627815055</v>
      </c>
      <c r="P311" s="201">
        <f ca="1">LOOKUP(H311,Sheet1!B47:B184,Sheet1!C47:C184)</f>
        <v>2.5924971240644248</v>
      </c>
    </row>
    <row r="312" spans="2:16" x14ac:dyDescent="0.25">
      <c r="B312">
        <f t="shared" si="21"/>
        <v>309</v>
      </c>
      <c r="C312">
        <f t="shared" ca="1" si="20"/>
        <v>1.5117356515788943E-2</v>
      </c>
      <c r="D312" s="38">
        <f t="shared" ca="1" si="22"/>
        <v>5.3115915146648502</v>
      </c>
      <c r="G312" s="38">
        <f t="shared" ca="1" si="24"/>
        <v>237.94651521258686</v>
      </c>
      <c r="H312" s="189">
        <f t="shared" ca="1" si="23"/>
        <v>66.149131229099154</v>
      </c>
      <c r="P312" s="201">
        <f ca="1">LOOKUP(H312,Sheet1!B48:B185,Sheet1!C48:C185)</f>
        <v>2.9552244822167926</v>
      </c>
    </row>
    <row r="313" spans="2:16" x14ac:dyDescent="0.25">
      <c r="B313">
        <f t="shared" si="21"/>
        <v>310</v>
      </c>
      <c r="C313">
        <f t="shared" ca="1" si="20"/>
        <v>1.5107153587576234E-2</v>
      </c>
      <c r="D313" s="38">
        <f t="shared" ca="1" si="22"/>
        <v>5.3266986682524262</v>
      </c>
      <c r="G313" s="38">
        <f t="shared" ca="1" si="24"/>
        <v>238.10721730640651</v>
      </c>
      <c r="H313" s="189">
        <f t="shared" ca="1" si="23"/>
        <v>66.193806411181015</v>
      </c>
      <c r="P313" s="201">
        <f ca="1">LOOKUP(H313,Sheet1!B49:B186,Sheet1!C49:C186)</f>
        <v>2.9552244822167926</v>
      </c>
    </row>
    <row r="314" spans="2:16" x14ac:dyDescent="0.25">
      <c r="B314">
        <f t="shared" si="21"/>
        <v>311</v>
      </c>
      <c r="C314">
        <f t="shared" ca="1" si="20"/>
        <v>1.5096971294473814E-2</v>
      </c>
      <c r="D314" s="38">
        <f t="shared" ca="1" si="22"/>
        <v>5.3417956395469002</v>
      </c>
      <c r="G314" s="38">
        <f t="shared" ca="1" si="24"/>
        <v>238.26781093999864</v>
      </c>
      <c r="H314" s="189">
        <f t="shared" ca="1" si="23"/>
        <v>66.238451441319626</v>
      </c>
      <c r="P314" s="201">
        <f ca="1">LOOKUP(H314,Sheet1!B50:B187,Sheet1!C50:C187)</f>
        <v>2.5924971240644248</v>
      </c>
    </row>
    <row r="315" spans="2:16" x14ac:dyDescent="0.25">
      <c r="B315">
        <f t="shared" si="21"/>
        <v>312</v>
      </c>
      <c r="C315">
        <f t="shared" ca="1" si="20"/>
        <v>1.5088056091571787E-2</v>
      </c>
      <c r="D315" s="38">
        <f t="shared" ca="1" si="22"/>
        <v>5.356883695638472</v>
      </c>
      <c r="G315" s="38">
        <f t="shared" ca="1" si="24"/>
        <v>238.40859818698786</v>
      </c>
      <c r="H315" s="189">
        <f t="shared" ca="1" si="23"/>
        <v>66.277590295982634</v>
      </c>
      <c r="P315" s="201">
        <f ca="1">LOOKUP(H315,Sheet1!B51:B188,Sheet1!C51:C188)</f>
        <v>2.5924971240644248</v>
      </c>
    </row>
    <row r="316" spans="2:16" x14ac:dyDescent="0.25">
      <c r="B316">
        <f t="shared" si="21"/>
        <v>313</v>
      </c>
      <c r="C316">
        <f t="shared" ca="1" si="20"/>
        <v>1.5079156667203513E-2</v>
      </c>
      <c r="D316" s="38">
        <f t="shared" ca="1" si="22"/>
        <v>5.3719628523056757</v>
      </c>
      <c r="G316" s="38">
        <f t="shared" ca="1" si="24"/>
        <v>238.54930229499189</v>
      </c>
      <c r="H316" s="189">
        <f t="shared" ca="1" si="23"/>
        <v>66.316706038007752</v>
      </c>
      <c r="P316" s="201">
        <f ca="1">LOOKUP(H316,Sheet1!B52:B189,Sheet1!C52:C189)</f>
        <v>2.5924971240644248</v>
      </c>
    </row>
    <row r="317" spans="2:16" x14ac:dyDescent="0.25">
      <c r="B317">
        <f t="shared" si="21"/>
        <v>314</v>
      </c>
      <c r="C317">
        <f t="shared" ca="1" si="20"/>
        <v>1.507027297487574E-2</v>
      </c>
      <c r="D317" s="38">
        <f t="shared" ca="1" si="22"/>
        <v>5.3870331252805519</v>
      </c>
      <c r="G317" s="38">
        <f t="shared" ca="1" si="24"/>
        <v>238.68992341115393</v>
      </c>
      <c r="H317" s="189">
        <f t="shared" ca="1" si="23"/>
        <v>66.355798708300796</v>
      </c>
      <c r="P317" s="201">
        <f ca="1">LOOKUP(H317,Sheet1!B53:B190,Sheet1!C53:C190)</f>
        <v>2.5924971240644248</v>
      </c>
    </row>
    <row r="318" spans="2:16" x14ac:dyDescent="0.25">
      <c r="B318">
        <f t="shared" si="21"/>
        <v>315</v>
      </c>
      <c r="C318">
        <f t="shared" ca="1" si="20"/>
        <v>1.5061404968286814E-2</v>
      </c>
      <c r="D318" s="38">
        <f t="shared" ca="1" si="22"/>
        <v>5.4020945302488386</v>
      </c>
      <c r="G318" s="38">
        <f t="shared" ca="1" si="24"/>
        <v>238.83046168218354</v>
      </c>
      <c r="H318" s="189">
        <f t="shared" ca="1" si="23"/>
        <v>66.394868347647034</v>
      </c>
      <c r="P318" s="201">
        <f ca="1">LOOKUP(H318,Sheet1!B54:B191,Sheet1!C54:C191)</f>
        <v>2.5924971240644248</v>
      </c>
    </row>
    <row r="319" spans="2:16" x14ac:dyDescent="0.25">
      <c r="B319">
        <f t="shared" si="21"/>
        <v>316</v>
      </c>
      <c r="C319">
        <f t="shared" ca="1" si="20"/>
        <v>1.5052552601325654E-2</v>
      </c>
      <c r="D319" s="38">
        <f t="shared" ca="1" si="22"/>
        <v>5.417147082850164</v>
      </c>
      <c r="G319" s="38">
        <f t="shared" ca="1" si="24"/>
        <v>238.9709172543586</v>
      </c>
      <c r="H319" s="189">
        <f t="shared" ca="1" si="23"/>
        <v>66.433914996711692</v>
      </c>
      <c r="P319" s="201">
        <f ca="1">LOOKUP(H319,Sheet1!B55:B192,Sheet1!C55:C192)</f>
        <v>2.5924971240644248</v>
      </c>
    </row>
    <row r="320" spans="2:16" x14ac:dyDescent="0.25">
      <c r="B320">
        <f t="shared" si="21"/>
        <v>317</v>
      </c>
      <c r="C320">
        <f t="shared" ca="1" si="20"/>
        <v>1.5043715828070743E-2</v>
      </c>
      <c r="D320" s="38">
        <f t="shared" ca="1" si="22"/>
        <v>5.432190798678235</v>
      </c>
      <c r="G320" s="38">
        <f t="shared" ca="1" si="24"/>
        <v>239.11129027352681</v>
      </c>
      <c r="H320" s="189">
        <f t="shared" ca="1" si="23"/>
        <v>66.472938696040458</v>
      </c>
      <c r="P320" s="201">
        <f ca="1">LOOKUP(H320,Sheet1!B56:B193,Sheet1!C56:C193)</f>
        <v>2.5924971240644248</v>
      </c>
    </row>
    <row r="321" spans="2:16" x14ac:dyDescent="0.25">
      <c r="B321">
        <f t="shared" si="21"/>
        <v>318</v>
      </c>
      <c r="C321">
        <f t="shared" ca="1" si="20"/>
        <v>1.5034894602789126E-2</v>
      </c>
      <c r="D321" s="38">
        <f t="shared" ca="1" si="22"/>
        <v>5.4472256932810241</v>
      </c>
      <c r="G321" s="38">
        <f t="shared" ca="1" si="24"/>
        <v>239.25158088510778</v>
      </c>
      <c r="H321" s="189">
        <f t="shared" ca="1" si="23"/>
        <v>66.511939486059973</v>
      </c>
      <c r="P321" s="201">
        <f ca="1">LOOKUP(H321,Sheet1!B57:B194,Sheet1!C57:C194)</f>
        <v>2.5924971240644248</v>
      </c>
    </row>
    <row r="322" spans="2:16" x14ac:dyDescent="0.25">
      <c r="B322">
        <f t="shared" si="21"/>
        <v>319</v>
      </c>
      <c r="C322">
        <f t="shared" ca="1" si="20"/>
        <v>1.502608887993542E-2</v>
      </c>
      <c r="D322" s="38">
        <f t="shared" ca="1" si="22"/>
        <v>5.4622517821609593</v>
      </c>
      <c r="G322" s="38">
        <f t="shared" ca="1" si="24"/>
        <v>239.39178923409463</v>
      </c>
      <c r="H322" s="189">
        <f t="shared" ca="1" si="23"/>
        <v>66.550917407078316</v>
      </c>
      <c r="P322" s="201">
        <f ca="1">LOOKUP(H322,Sheet1!B58:B195,Sheet1!C58:C195)</f>
        <v>2.5924971240644248</v>
      </c>
    </row>
    <row r="323" spans="2:16" x14ac:dyDescent="0.25">
      <c r="B323">
        <f t="shared" si="21"/>
        <v>320</v>
      </c>
      <c r="C323">
        <f t="shared" ca="1" si="20"/>
        <v>1.5017298614150822E-2</v>
      </c>
      <c r="D323" s="38">
        <f t="shared" ca="1" si="22"/>
        <v>5.4772690807751099</v>
      </c>
      <c r="G323" s="38">
        <f t="shared" ca="1" si="24"/>
        <v>239.5319154650557</v>
      </c>
      <c r="H323" s="189">
        <f t="shared" ca="1" si="23"/>
        <v>66.589872499285491</v>
      </c>
      <c r="P323" s="201">
        <f ca="1">LOOKUP(H323,Sheet1!B59:B196,Sheet1!C59:C196)</f>
        <v>2.5924971240644248</v>
      </c>
    </row>
    <row r="324" spans="2:16" x14ac:dyDescent="0.25">
      <c r="B324">
        <f t="shared" si="21"/>
        <v>321</v>
      </c>
      <c r="C324">
        <f t="shared" ca="1" si="20"/>
        <v>1.5008523760262141E-2</v>
      </c>
      <c r="D324" s="38">
        <f t="shared" ca="1" si="22"/>
        <v>5.4922776045353716</v>
      </c>
      <c r="G324" s="38">
        <f t="shared" ca="1" si="24"/>
        <v>239.67195972213628</v>
      </c>
      <c r="H324" s="189">
        <f t="shared" ca="1" si="23"/>
        <v>66.628804802753891</v>
      </c>
      <c r="P324" s="201">
        <f ca="1">LOOKUP(H324,Sheet1!B60:B197,Sheet1!C60:C197)</f>
        <v>2.5924971240644248</v>
      </c>
    </row>
    <row r="325" spans="2:16" x14ac:dyDescent="0.25">
      <c r="B325">
        <f t="shared" si="21"/>
        <v>322</v>
      </c>
      <c r="C325">
        <f t="shared" ref="C325:C388" ca="1" si="25">1/H325</f>
        <v>1.4999764273280794E-2</v>
      </c>
      <c r="D325" s="38">
        <f t="shared" ca="1" si="22"/>
        <v>5.5072773688086523</v>
      </c>
      <c r="G325" s="38">
        <f t="shared" ca="1" si="24"/>
        <v>239.81192214906051</v>
      </c>
      <c r="H325" s="189">
        <f t="shared" ca="1" si="23"/>
        <v>66.667714357438825</v>
      </c>
      <c r="P325" s="201">
        <f ca="1">LOOKUP(H325,Sheet1!B61:B198,Sheet1!C61:C198)</f>
        <v>2.5924971240644248</v>
      </c>
    </row>
    <row r="326" spans="2:16" x14ac:dyDescent="0.25">
      <c r="B326">
        <f t="shared" ref="B326:B389" si="26">B325+1</f>
        <v>323</v>
      </c>
      <c r="C326">
        <f t="shared" ca="1" si="25"/>
        <v>1.499102010840187E-2</v>
      </c>
      <c r="D326" s="38">
        <f t="shared" ref="D326:D389" ca="1" si="27">D325+C326</f>
        <v>5.5222683889170545</v>
      </c>
      <c r="G326" s="38">
        <f t="shared" ca="1" si="24"/>
        <v>239.95180288913289</v>
      </c>
      <c r="H326" s="189">
        <f t="shared" ref="H326:H389" ca="1" si="28">H325+(P325*C325)</f>
        <v>66.706601203178948</v>
      </c>
      <c r="P326" s="201">
        <f ca="1">LOOKUP(H326,Sheet1!B62:B199,Sheet1!C62:C199)</f>
        <v>2.5924971240644248</v>
      </c>
    </row>
    <row r="327" spans="2:16" x14ac:dyDescent="0.25">
      <c r="B327">
        <f t="shared" si="26"/>
        <v>324</v>
      </c>
      <c r="C327">
        <f t="shared" ca="1" si="25"/>
        <v>1.4982291221003141E-2</v>
      </c>
      <c r="D327" s="38">
        <f t="shared" ca="1" si="27"/>
        <v>5.5372506801380581</v>
      </c>
      <c r="G327" s="38">
        <f t="shared" ref="G327:G390" ca="1" si="29">H327/0.278</f>
        <v>240.09160208524014</v>
      </c>
      <c r="H327" s="189">
        <f t="shared" ca="1" si="28"/>
        <v>66.745465379696768</v>
      </c>
      <c r="P327" s="201">
        <f ca="1">LOOKUP(H327,Sheet1!B63:B200,Sheet1!C63:C200)</f>
        <v>2.5924971240644248</v>
      </c>
    </row>
    <row r="328" spans="2:16" x14ac:dyDescent="0.25">
      <c r="B328">
        <f t="shared" si="26"/>
        <v>325</v>
      </c>
      <c r="C328">
        <f t="shared" ca="1" si="25"/>
        <v>1.4973577566644119E-2</v>
      </c>
      <c r="D328" s="38">
        <f t="shared" ca="1" si="27"/>
        <v>5.5522242577047018</v>
      </c>
      <c r="G328" s="38">
        <f t="shared" ca="1" si="29"/>
        <v>240.23131987985292</v>
      </c>
      <c r="H328" s="189">
        <f t="shared" ca="1" si="28"/>
        <v>66.784306926599115</v>
      </c>
      <c r="P328" s="201">
        <f ca="1">LOOKUP(H328,Sheet1!B64:B201,Sheet1!C64:C201)</f>
        <v>2.5924971240644248</v>
      </c>
    </row>
    <row r="329" spans="2:16" x14ac:dyDescent="0.25">
      <c r="B329">
        <f t="shared" si="26"/>
        <v>326</v>
      </c>
      <c r="C329">
        <f t="shared" ca="1" si="25"/>
        <v>1.4964879101065103E-2</v>
      </c>
      <c r="D329" s="38">
        <f t="shared" ca="1" si="27"/>
        <v>5.5671891368057667</v>
      </c>
      <c r="G329" s="38">
        <f t="shared" ca="1" si="29"/>
        <v>240.37095641502731</v>
      </c>
      <c r="H329" s="189">
        <f t="shared" ca="1" si="28"/>
        <v>66.8231258833776</v>
      </c>
      <c r="P329" s="201">
        <f ca="1">LOOKUP(H329,Sheet1!B65:B202,Sheet1!C65:C202)</f>
        <v>2.5924971240644248</v>
      </c>
    </row>
    <row r="330" spans="2:16" x14ac:dyDescent="0.25">
      <c r="B330">
        <f t="shared" si="26"/>
        <v>327</v>
      </c>
      <c r="C330">
        <f t="shared" ca="1" si="25"/>
        <v>1.4956195780186234E-2</v>
      </c>
      <c r="D330" s="38">
        <f t="shared" ca="1" si="27"/>
        <v>5.5821453325859531</v>
      </c>
      <c r="G330" s="38">
        <f t="shared" ca="1" si="29"/>
        <v>240.51051183240673</v>
      </c>
      <c r="H330" s="189">
        <f t="shared" ca="1" si="28"/>
        <v>66.86192228940908</v>
      </c>
      <c r="P330" s="201">
        <f ca="1">LOOKUP(H330,Sheet1!B66:B203,Sheet1!C66:C203)</f>
        <v>2.5924971240644248</v>
      </c>
    </row>
    <row r="331" spans="2:16" x14ac:dyDescent="0.25">
      <c r="B331">
        <f t="shared" si="26"/>
        <v>328</v>
      </c>
      <c r="C331">
        <f t="shared" ca="1" si="25"/>
        <v>1.4947527560106554E-2</v>
      </c>
      <c r="D331" s="38">
        <f t="shared" ca="1" si="27"/>
        <v>5.5970928601460601</v>
      </c>
      <c r="G331" s="38">
        <f t="shared" ca="1" si="29"/>
        <v>240.64998627322356</v>
      </c>
      <c r="H331" s="189">
        <f t="shared" ca="1" si="28"/>
        <v>66.900696183956157</v>
      </c>
      <c r="P331" s="201">
        <f ca="1">LOOKUP(H331,Sheet1!B67:B204,Sheet1!C67:C204)</f>
        <v>2.5924971240644248</v>
      </c>
    </row>
    <row r="332" spans="2:16" x14ac:dyDescent="0.25">
      <c r="B332">
        <f t="shared" si="26"/>
        <v>329</v>
      </c>
      <c r="C332">
        <f t="shared" ca="1" si="25"/>
        <v>1.4938874397103076E-2</v>
      </c>
      <c r="D332" s="38">
        <f t="shared" ca="1" si="27"/>
        <v>5.6120317345431632</v>
      </c>
      <c r="G332" s="38">
        <f t="shared" ca="1" si="29"/>
        <v>240.78937987830071</v>
      </c>
      <c r="H332" s="189">
        <f t="shared" ca="1" si="28"/>
        <v>66.939447606167604</v>
      </c>
      <c r="P332" s="201">
        <f ca="1">LOOKUP(H332,Sheet1!B68:B205,Sheet1!C68:C205)</f>
        <v>2.5924971240644248</v>
      </c>
    </row>
    <row r="333" spans="2:16" x14ac:dyDescent="0.25">
      <c r="B333">
        <f t="shared" si="26"/>
        <v>330</v>
      </c>
      <c r="C333">
        <f t="shared" ca="1" si="25"/>
        <v>1.4930236247629857E-2</v>
      </c>
      <c r="D333" s="38">
        <f t="shared" ca="1" si="27"/>
        <v>5.6269619707907932</v>
      </c>
      <c r="G333" s="38">
        <f t="shared" ca="1" si="29"/>
        <v>240.92869278805338</v>
      </c>
      <c r="H333" s="189">
        <f t="shared" ca="1" si="28"/>
        <v>66.97817659507885</v>
      </c>
      <c r="P333" s="201">
        <f ca="1">LOOKUP(H333,Sheet1!B69:B206,Sheet1!C69:C206)</f>
        <v>2.5924971240644248</v>
      </c>
    </row>
    <row r="334" spans="2:16" x14ac:dyDescent="0.25">
      <c r="B334">
        <f t="shared" si="26"/>
        <v>331</v>
      </c>
      <c r="C334">
        <f t="shared" ca="1" si="25"/>
        <v>1.492161306831708E-2</v>
      </c>
      <c r="D334" s="38">
        <f t="shared" ca="1" si="27"/>
        <v>5.6418835838591104</v>
      </c>
      <c r="G334" s="38">
        <f t="shared" ca="1" si="29"/>
        <v>241.06792514249074</v>
      </c>
      <c r="H334" s="189">
        <f t="shared" ca="1" si="28"/>
        <v>67.016883189612429</v>
      </c>
      <c r="P334" s="201">
        <f ca="1">LOOKUP(H334,Sheet1!B70:B207,Sheet1!C70:C207)</f>
        <v>2.5924971240644248</v>
      </c>
    </row>
    <row r="335" spans="2:16" x14ac:dyDescent="0.25">
      <c r="B335">
        <f t="shared" si="26"/>
        <v>332</v>
      </c>
      <c r="C335">
        <f t="shared" ca="1" si="25"/>
        <v>1.4913004815970129E-2</v>
      </c>
      <c r="D335" s="38">
        <f t="shared" ca="1" si="27"/>
        <v>5.6567965886750802</v>
      </c>
      <c r="G335" s="38">
        <f t="shared" ca="1" si="29"/>
        <v>241.20707708121739</v>
      </c>
      <c r="H335" s="189">
        <f t="shared" ca="1" si="28"/>
        <v>67.055567428578442</v>
      </c>
      <c r="P335" s="201">
        <f ca="1">LOOKUP(H335,Sheet1!B71:B208,Sheet1!C71:C208)</f>
        <v>2.5924971240644248</v>
      </c>
    </row>
    <row r="336" spans="2:16" x14ac:dyDescent="0.25">
      <c r="B336">
        <f t="shared" si="26"/>
        <v>333</v>
      </c>
      <c r="C336">
        <f t="shared" ca="1" si="25"/>
        <v>1.4904411447568693E-2</v>
      </c>
      <c r="D336" s="38">
        <f t="shared" ca="1" si="27"/>
        <v>5.6717010001226491</v>
      </c>
      <c r="G336" s="38">
        <f t="shared" ca="1" si="29"/>
        <v>241.34614874343526</v>
      </c>
      <c r="H336" s="189">
        <f t="shared" ca="1" si="28"/>
        <v>67.094229350675008</v>
      </c>
      <c r="P336" s="201">
        <f ca="1">LOOKUP(H336,Sheet1!B72:B209,Sheet1!C72:C209)</f>
        <v>2.5924971240644248</v>
      </c>
    </row>
    <row r="337" spans="2:16" x14ac:dyDescent="0.25">
      <c r="B337">
        <f t="shared" si="26"/>
        <v>334</v>
      </c>
      <c r="C337">
        <f t="shared" ca="1" si="25"/>
        <v>1.489583292026586E-2</v>
      </c>
      <c r="D337" s="38">
        <f t="shared" ca="1" si="27"/>
        <v>5.6865968330429153</v>
      </c>
      <c r="G337" s="38">
        <f t="shared" ca="1" si="29"/>
        <v>241.48514026794496</v>
      </c>
      <c r="H337" s="189">
        <f t="shared" ca="1" si="28"/>
        <v>67.132868994488703</v>
      </c>
      <c r="P337" s="201">
        <f ca="1">LOOKUP(H337,Sheet1!B73:B210,Sheet1!C73:C210)</f>
        <v>2.5924971240644248</v>
      </c>
    </row>
    <row r="338" spans="2:16" x14ac:dyDescent="0.25">
      <c r="B338">
        <f t="shared" si="26"/>
        <v>335</v>
      </c>
      <c r="C338">
        <f t="shared" ca="1" si="25"/>
        <v>1.4887269191387208E-2</v>
      </c>
      <c r="D338" s="38">
        <f t="shared" ca="1" si="27"/>
        <v>5.7014841022343026</v>
      </c>
      <c r="G338" s="38">
        <f t="shared" ca="1" si="29"/>
        <v>241.62405179314757</v>
      </c>
      <c r="H338" s="189">
        <f t="shared" ca="1" si="28"/>
        <v>67.171486398495034</v>
      </c>
      <c r="P338" s="201">
        <f ca="1">LOOKUP(H338,Sheet1!B74:B211,Sheet1!C74:C211)</f>
        <v>2.5924971240644248</v>
      </c>
    </row>
    <row r="339" spans="2:16" x14ac:dyDescent="0.25">
      <c r="B339">
        <f t="shared" si="26"/>
        <v>336</v>
      </c>
      <c r="C339">
        <f t="shared" ca="1" si="25"/>
        <v>1.4878720218429928E-2</v>
      </c>
      <c r="D339" s="38">
        <f t="shared" ca="1" si="27"/>
        <v>5.7163628224527328</v>
      </c>
      <c r="G339" s="38">
        <f t="shared" ca="1" si="29"/>
        <v>241.76288345704629</v>
      </c>
      <c r="H339" s="189">
        <f t="shared" ca="1" si="28"/>
        <v>67.210081601058874</v>
      </c>
      <c r="P339" s="201">
        <f ca="1">LOOKUP(H339,Sheet1!B75:B212,Sheet1!C75:C212)</f>
        <v>2.5924971240644248</v>
      </c>
    </row>
    <row r="340" spans="2:16" x14ac:dyDescent="0.25">
      <c r="B340">
        <f t="shared" si="26"/>
        <v>337</v>
      </c>
      <c r="C340">
        <f t="shared" ca="1" si="25"/>
        <v>1.487018595906193E-2</v>
      </c>
      <c r="D340" s="38">
        <f t="shared" ca="1" si="27"/>
        <v>5.7312330084117944</v>
      </c>
      <c r="G340" s="38">
        <f t="shared" ca="1" si="29"/>
        <v>241.90163539724784</v>
      </c>
      <c r="H340" s="189">
        <f t="shared" ca="1" si="28"/>
        <v>67.248654640434907</v>
      </c>
      <c r="P340" s="201">
        <f ca="1">LOOKUP(H340,Sheet1!B76:B213,Sheet1!C76:C213)</f>
        <v>2.5924971240644248</v>
      </c>
    </row>
    <row r="341" spans="2:16" x14ac:dyDescent="0.25">
      <c r="B341">
        <f t="shared" si="26"/>
        <v>338</v>
      </c>
      <c r="C341">
        <f t="shared" ca="1" si="25"/>
        <v>1.4861666371120956E-2</v>
      </c>
      <c r="D341" s="38">
        <f t="shared" ca="1" si="27"/>
        <v>5.7460946747829151</v>
      </c>
      <c r="G341" s="38">
        <f t="shared" ca="1" si="29"/>
        <v>242.0403077509643</v>
      </c>
      <c r="H341" s="189">
        <f t="shared" ca="1" si="28"/>
        <v>67.287205554768079</v>
      </c>
      <c r="P341" s="201">
        <f ca="1">LOOKUP(H341,Sheet1!B77:B214,Sheet1!C77:C214)</f>
        <v>2.5924971240644248</v>
      </c>
    </row>
    <row r="342" spans="2:16" x14ac:dyDescent="0.25">
      <c r="B342">
        <f t="shared" si="26"/>
        <v>339</v>
      </c>
      <c r="C342">
        <f t="shared" ca="1" si="25"/>
        <v>1.4853161412613726E-2</v>
      </c>
      <c r="D342" s="38">
        <f t="shared" ca="1" si="27"/>
        <v>5.7609478361955286</v>
      </c>
      <c r="G342" s="38">
        <f t="shared" ca="1" si="29"/>
        <v>242.17890065501442</v>
      </c>
      <c r="H342" s="189">
        <f t="shared" ca="1" si="28"/>
        <v>67.325734382094012</v>
      </c>
      <c r="P342" s="201">
        <f ca="1">LOOKUP(H342,Sheet1!B78:B215,Sheet1!C78:C215)</f>
        <v>2.5924971240644248</v>
      </c>
    </row>
    <row r="343" spans="2:16" x14ac:dyDescent="0.25">
      <c r="B343">
        <f t="shared" si="26"/>
        <v>340</v>
      </c>
      <c r="C343">
        <f t="shared" ca="1" si="25"/>
        <v>1.4844671041715043E-2</v>
      </c>
      <c r="D343" s="38">
        <f t="shared" ca="1" si="27"/>
        <v>5.7757925072372434</v>
      </c>
      <c r="G343" s="38">
        <f t="shared" ca="1" si="29"/>
        <v>242.31741424582543</v>
      </c>
      <c r="H343" s="189">
        <f t="shared" ca="1" si="28"/>
        <v>67.364241160339475</v>
      </c>
      <c r="P343" s="201">
        <f ca="1">LOOKUP(H343,Sheet1!B79:B216,Sheet1!C79:C216)</f>
        <v>2.5924971240644248</v>
      </c>
    </row>
    <row r="344" spans="2:16" x14ac:dyDescent="0.25">
      <c r="B344">
        <f t="shared" si="26"/>
        <v>341</v>
      </c>
      <c r="C344">
        <f t="shared" ca="1" si="25"/>
        <v>1.4836195216766946E-2</v>
      </c>
      <c r="D344" s="38">
        <f t="shared" ca="1" si="27"/>
        <v>5.7906287024540104</v>
      </c>
      <c r="G344" s="38">
        <f t="shared" ca="1" si="29"/>
        <v>242.45584865943454</v>
      </c>
      <c r="H344" s="189">
        <f t="shared" ca="1" si="28"/>
        <v>67.402725927322805</v>
      </c>
      <c r="P344" s="201">
        <f ca="1">LOOKUP(H344,Sheet1!B80:B217,Sheet1!C80:C217)</f>
        <v>2.5924971240644248</v>
      </c>
    </row>
    <row r="345" spans="2:16" x14ac:dyDescent="0.25">
      <c r="B345">
        <f t="shared" si="26"/>
        <v>342</v>
      </c>
      <c r="C345">
        <f t="shared" ca="1" si="25"/>
        <v>1.4827733896277845E-2</v>
      </c>
      <c r="D345" s="38">
        <f t="shared" ca="1" si="27"/>
        <v>5.8054564363502879</v>
      </c>
      <c r="G345" s="38">
        <f t="shared" ca="1" si="29"/>
        <v>242.59420403149036</v>
      </c>
      <c r="H345" s="189">
        <f t="shared" ca="1" si="28"/>
        <v>67.441188720754326</v>
      </c>
      <c r="P345" s="201">
        <f ca="1">LOOKUP(H345,Sheet1!B81:B218,Sheet1!C81:C218)</f>
        <v>2.5924971240644248</v>
      </c>
    </row>
    <row r="346" spans="2:16" x14ac:dyDescent="0.25">
      <c r="B346">
        <f t="shared" si="26"/>
        <v>343</v>
      </c>
      <c r="C346">
        <f t="shared" ca="1" si="25"/>
        <v>1.4819287038921665E-2</v>
      </c>
      <c r="D346" s="38">
        <f t="shared" ca="1" si="27"/>
        <v>5.8202757233892095</v>
      </c>
      <c r="G346" s="38">
        <f t="shared" ca="1" si="29"/>
        <v>242.73248049725476</v>
      </c>
      <c r="H346" s="189">
        <f t="shared" ca="1" si="28"/>
        <v>67.479629578236825</v>
      </c>
      <c r="P346" s="201">
        <f ca="1">LOOKUP(H346,Sheet1!B82:B219,Sheet1!C82:C219)</f>
        <v>2.5924971240644248</v>
      </c>
    </row>
    <row r="347" spans="2:16" x14ac:dyDescent="0.25">
      <c r="B347">
        <f t="shared" si="26"/>
        <v>344</v>
      </c>
      <c r="C347">
        <f t="shared" ca="1" si="25"/>
        <v>1.4810854603537009E-2</v>
      </c>
      <c r="D347" s="38">
        <f t="shared" ca="1" si="27"/>
        <v>5.8350865779927465</v>
      </c>
      <c r="G347" s="38">
        <f t="shared" ca="1" si="29"/>
        <v>242.87067819160399</v>
      </c>
      <c r="H347" s="189">
        <f t="shared" ca="1" si="28"/>
        <v>67.518048537265912</v>
      </c>
      <c r="P347" s="201">
        <f ca="1">LOOKUP(H347,Sheet1!B83:B220,Sheet1!C83:C220)</f>
        <v>2.5924971240644248</v>
      </c>
    </row>
    <row r="348" spans="2:16" x14ac:dyDescent="0.25">
      <c r="B348">
        <f t="shared" si="26"/>
        <v>345</v>
      </c>
      <c r="C348">
        <f t="shared" ca="1" si="25"/>
        <v>1.4802436549126299E-2</v>
      </c>
      <c r="D348" s="38">
        <f t="shared" ca="1" si="27"/>
        <v>5.8498890145418727</v>
      </c>
      <c r="G348" s="38">
        <f t="shared" ca="1" si="29"/>
        <v>243.00879724903061</v>
      </c>
      <c r="H348" s="189">
        <f t="shared" ca="1" si="28"/>
        <v>67.556445635230517</v>
      </c>
      <c r="P348" s="201">
        <f ca="1">LOOKUP(H348,Sheet1!B84:B221,Sheet1!C84:C221)</f>
        <v>2.5957376681209992</v>
      </c>
    </row>
    <row r="349" spans="2:16" x14ac:dyDescent="0.25">
      <c r="B349">
        <f t="shared" si="26"/>
        <v>346</v>
      </c>
      <c r="C349">
        <f t="shared" ca="1" si="25"/>
        <v>1.4794022336433899E-2</v>
      </c>
      <c r="D349" s="38">
        <f t="shared" ca="1" si="27"/>
        <v>5.8646830368783069</v>
      </c>
      <c r="G349" s="38">
        <f t="shared" ca="1" si="29"/>
        <v>243.14701035021957</v>
      </c>
      <c r="H349" s="189">
        <f t="shared" ca="1" si="28"/>
        <v>67.594868877361051</v>
      </c>
      <c r="P349" s="201">
        <f ca="1">LOOKUP(H349,Sheet1!B85:B222,Sheet1!C85:C222)</f>
        <v>2.5924971240644248</v>
      </c>
    </row>
    <row r="350" spans="2:16" x14ac:dyDescent="0.25">
      <c r="B350">
        <f t="shared" si="26"/>
        <v>347</v>
      </c>
      <c r="C350">
        <f t="shared" ca="1" si="25"/>
        <v>1.4785632939483088E-2</v>
      </c>
      <c r="D350" s="38">
        <f t="shared" ca="1" si="27"/>
        <v>5.8794686698177898</v>
      </c>
      <c r="G350" s="38">
        <f t="shared" ca="1" si="29"/>
        <v>243.28497243784747</v>
      </c>
      <c r="H350" s="189">
        <f t="shared" ca="1" si="28"/>
        <v>67.633222337721605</v>
      </c>
      <c r="P350" s="201">
        <f ca="1">LOOKUP(H350,Sheet1!B86:B223,Sheet1!C86:C223)</f>
        <v>2.5924971240644248</v>
      </c>
    </row>
    <row r="351" spans="2:16" x14ac:dyDescent="0.25">
      <c r="B351">
        <f t="shared" si="26"/>
        <v>348</v>
      </c>
      <c r="C351">
        <f t="shared" ca="1" si="25"/>
        <v>1.4777257801437569E-2</v>
      </c>
      <c r="D351" s="38">
        <f t="shared" ca="1" si="27"/>
        <v>5.8942459276192274</v>
      </c>
      <c r="G351" s="38">
        <f t="shared" ca="1" si="29"/>
        <v>243.42285628990891</v>
      </c>
      <c r="H351" s="189">
        <f t="shared" ca="1" si="28"/>
        <v>67.671554048594686</v>
      </c>
      <c r="P351" s="201">
        <f ca="1">LOOKUP(H351,Sheet1!B87:B224,Sheet1!C87:C224)</f>
        <v>2.5924971240644248</v>
      </c>
    </row>
    <row r="352" spans="2:16" x14ac:dyDescent="0.25">
      <c r="B352">
        <f t="shared" si="26"/>
        <v>349</v>
      </c>
      <c r="C352">
        <f t="shared" ca="1" si="25"/>
        <v>1.4768896881946953E-2</v>
      </c>
      <c r="D352" s="38">
        <f t="shared" ca="1" si="27"/>
        <v>5.909014824501174</v>
      </c>
      <c r="G352" s="38">
        <f t="shared" ca="1" si="29"/>
        <v>243.56066203937581</v>
      </c>
      <c r="H352" s="189">
        <f t="shared" ca="1" si="28"/>
        <v>67.709864046946478</v>
      </c>
      <c r="P352" s="201">
        <f ca="1">LOOKUP(H352,Sheet1!B88:B225,Sheet1!C88:C225)</f>
        <v>2.5924971240644248</v>
      </c>
    </row>
    <row r="353" spans="2:16" x14ac:dyDescent="0.25">
      <c r="B353">
        <f t="shared" si="26"/>
        <v>350</v>
      </c>
      <c r="C353">
        <f t="shared" ca="1" si="25"/>
        <v>1.4760550140820549E-2</v>
      </c>
      <c r="D353" s="38">
        <f t="shared" ca="1" si="27"/>
        <v>5.9237753746419948</v>
      </c>
      <c r="G353" s="38">
        <f t="shared" ca="1" si="29"/>
        <v>243.69838981884362</v>
      </c>
      <c r="H353" s="189">
        <f t="shared" ca="1" si="28"/>
        <v>67.748152369638532</v>
      </c>
      <c r="P353" s="201">
        <f ca="1">LOOKUP(H353,Sheet1!B89:B226,Sheet1!C89:C226)</f>
        <v>2.5924971240644248</v>
      </c>
    </row>
    <row r="354" spans="2:16" x14ac:dyDescent="0.25">
      <c r="B354">
        <f t="shared" si="26"/>
        <v>351</v>
      </c>
      <c r="C354">
        <f t="shared" ca="1" si="25"/>
        <v>1.4752217538026538E-2</v>
      </c>
      <c r="D354" s="38">
        <f t="shared" ca="1" si="27"/>
        <v>5.9385275921800211</v>
      </c>
      <c r="G354" s="38">
        <f t="shared" ca="1" si="29"/>
        <v>243.83603976053314</v>
      </c>
      <c r="H354" s="189">
        <f t="shared" ca="1" si="28"/>
        <v>67.786419053428219</v>
      </c>
      <c r="P354" s="201">
        <f ca="1">LOOKUP(H354,Sheet1!B90:B227,Sheet1!C90:C227)</f>
        <v>2.5924971240644248</v>
      </c>
    </row>
    <row r="355" spans="2:16" x14ac:dyDescent="0.25">
      <c r="B355">
        <f t="shared" si="26"/>
        <v>352</v>
      </c>
      <c r="C355">
        <f t="shared" ca="1" si="25"/>
        <v>1.4743899033691178E-2</v>
      </c>
      <c r="D355" s="38">
        <f t="shared" ca="1" si="27"/>
        <v>5.9532714912137124</v>
      </c>
      <c r="G355" s="38">
        <f t="shared" ca="1" si="29"/>
        <v>243.97361199629179</v>
      </c>
      <c r="H355" s="189">
        <f t="shared" ca="1" si="28"/>
        <v>67.824664134969126</v>
      </c>
      <c r="P355" s="201">
        <f ca="1">LOOKUP(H355,Sheet1!B91:B228,Sheet1!C91:C228)</f>
        <v>2.5924971240644248</v>
      </c>
    </row>
    <row r="356" spans="2:16" x14ac:dyDescent="0.25">
      <c r="B356">
        <f t="shared" si="26"/>
        <v>353</v>
      </c>
      <c r="C356">
        <f t="shared" ca="1" si="25"/>
        <v>1.4735594588097999E-2</v>
      </c>
      <c r="D356" s="38">
        <f t="shared" ca="1" si="27"/>
        <v>5.9680070858018102</v>
      </c>
      <c r="G356" s="38">
        <f t="shared" ca="1" si="29"/>
        <v>244.1111066575952</v>
      </c>
      <c r="H356" s="189">
        <f t="shared" ca="1" si="28"/>
        <v>67.862887650811473</v>
      </c>
      <c r="P356" s="201">
        <f ca="1">LOOKUP(H356,Sheet1!B92:B229,Sheet1!C92:C229)</f>
        <v>2.5924971240644248</v>
      </c>
    </row>
    <row r="357" spans="2:16" x14ac:dyDescent="0.25">
      <c r="B357">
        <f t="shared" si="26"/>
        <v>354</v>
      </c>
      <c r="C357">
        <f t="shared" ca="1" si="25"/>
        <v>1.4727304161687004E-2</v>
      </c>
      <c r="D357" s="38">
        <f t="shared" ca="1" si="27"/>
        <v>5.9827343899634968</v>
      </c>
      <c r="G357" s="38">
        <f t="shared" ca="1" si="29"/>
        <v>244.2485238755485</v>
      </c>
      <c r="H357" s="189">
        <f t="shared" ca="1" si="28"/>
        <v>67.901089637402492</v>
      </c>
      <c r="P357" s="201">
        <f ca="1">LOOKUP(H357,Sheet1!B93:B230,Sheet1!C93:C230)</f>
        <v>2.5924971240644248</v>
      </c>
    </row>
    <row r="358" spans="2:16" x14ac:dyDescent="0.25">
      <c r="B358">
        <f t="shared" si="26"/>
        <v>355</v>
      </c>
      <c r="C358">
        <f t="shared" ca="1" si="25"/>
        <v>1.4719027715053878E-2</v>
      </c>
      <c r="D358" s="38">
        <f t="shared" ca="1" si="27"/>
        <v>5.9974534176785506</v>
      </c>
      <c r="G358" s="38">
        <f t="shared" ca="1" si="29"/>
        <v>244.38586378088806</v>
      </c>
      <c r="H358" s="189">
        <f t="shared" ca="1" si="28"/>
        <v>67.939270131086886</v>
      </c>
      <c r="P358" s="201">
        <f ca="1">LOOKUP(H358,Sheet1!B94:B231,Sheet1!C94:C231)</f>
        <v>2.5924971240644248</v>
      </c>
    </row>
    <row r="359" spans="2:16" x14ac:dyDescent="0.25">
      <c r="B359">
        <f t="shared" si="26"/>
        <v>356</v>
      </c>
      <c r="C359">
        <f t="shared" ca="1" si="25"/>
        <v>1.4710765208949202E-2</v>
      </c>
      <c r="D359" s="38">
        <f t="shared" ca="1" si="27"/>
        <v>6.0121641828875001</v>
      </c>
      <c r="G359" s="38">
        <f t="shared" ca="1" si="29"/>
        <v>244.5231265039827</v>
      </c>
      <c r="H359" s="189">
        <f t="shared" ca="1" si="28"/>
        <v>67.977429168107193</v>
      </c>
      <c r="P359" s="201">
        <f ca="1">LOOKUP(H359,Sheet1!B95:B232,Sheet1!C95:C232)</f>
        <v>2.5924971240644248</v>
      </c>
    </row>
    <row r="360" spans="2:16" x14ac:dyDescent="0.25">
      <c r="B360">
        <f t="shared" si="26"/>
        <v>357</v>
      </c>
      <c r="C360">
        <f t="shared" ca="1" si="25"/>
        <v>1.4702516604277675E-2</v>
      </c>
      <c r="D360" s="38">
        <f t="shared" ca="1" si="27"/>
        <v>6.0268666994917774</v>
      </c>
      <c r="G360" s="38">
        <f t="shared" ca="1" si="29"/>
        <v>244.66031217483513</v>
      </c>
      <c r="H360" s="189">
        <f t="shared" ca="1" si="28"/>
        <v>68.015566784604175</v>
      </c>
      <c r="P360" s="201">
        <f ca="1">LOOKUP(H360,Sheet1!B96:B233,Sheet1!C96:C233)</f>
        <v>2.5924971240644248</v>
      </c>
    </row>
    <row r="361" spans="2:16" x14ac:dyDescent="0.25">
      <c r="B361">
        <f t="shared" si="26"/>
        <v>358</v>
      </c>
      <c r="C361">
        <f t="shared" ca="1" si="25"/>
        <v>1.4694281862097326E-2</v>
      </c>
      <c r="D361" s="38">
        <f t="shared" ca="1" si="27"/>
        <v>6.0415609813538751</v>
      </c>
      <c r="G361" s="38">
        <f t="shared" ca="1" si="29"/>
        <v>244.79742092308368</v>
      </c>
      <c r="H361" s="189">
        <f t="shared" ca="1" si="28"/>
        <v>68.053683016617271</v>
      </c>
      <c r="P361" s="201">
        <f ca="1">LOOKUP(H361,Sheet1!B97:B234,Sheet1!C97:C234)</f>
        <v>2.5924971240644248</v>
      </c>
    </row>
    <row r="362" spans="2:16" x14ac:dyDescent="0.25">
      <c r="B362">
        <f t="shared" si="26"/>
        <v>359</v>
      </c>
      <c r="C362">
        <f t="shared" ca="1" si="25"/>
        <v>1.4686060943618752E-2</v>
      </c>
      <c r="D362" s="38">
        <f t="shared" ca="1" si="27"/>
        <v>6.0562470422974934</v>
      </c>
      <c r="G362" s="38">
        <f t="shared" ca="1" si="29"/>
        <v>244.93445287800338</v>
      </c>
      <c r="H362" s="189">
        <f t="shared" ca="1" si="28"/>
        <v>68.091777900084949</v>
      </c>
      <c r="P362" s="201">
        <f ca="1">LOOKUP(H362,Sheet1!B98:B235,Sheet1!C98:C235)</f>
        <v>2.5924971240644248</v>
      </c>
    </row>
    <row r="363" spans="2:16" x14ac:dyDescent="0.25">
      <c r="B363">
        <f t="shared" si="26"/>
        <v>360</v>
      </c>
      <c r="C363">
        <f t="shared" ca="1" si="25"/>
        <v>1.4677853810204346E-2</v>
      </c>
      <c r="D363" s="38">
        <f t="shared" ca="1" si="27"/>
        <v>6.070924896107698</v>
      </c>
      <c r="G363" s="38">
        <f t="shared" ca="1" si="29"/>
        <v>245.07140816850756</v>
      </c>
      <c r="H363" s="189">
        <f t="shared" ca="1" si="28"/>
        <v>68.129851470845111</v>
      </c>
      <c r="P363" s="201">
        <f ca="1">LOOKUP(H363,Sheet1!B99:B236,Sheet1!C99:C236)</f>
        <v>2.5924971240644248</v>
      </c>
    </row>
    <row r="364" spans="2:16" x14ac:dyDescent="0.25">
      <c r="B364">
        <f t="shared" si="26"/>
        <v>361</v>
      </c>
      <c r="C364">
        <f t="shared" ca="1" si="25"/>
        <v>1.4669660423367533E-2</v>
      </c>
      <c r="D364" s="38">
        <f t="shared" ca="1" si="27"/>
        <v>6.0855945565310652</v>
      </c>
      <c r="G364" s="38">
        <f t="shared" ca="1" si="29"/>
        <v>245.20828692314925</v>
      </c>
      <c r="H364" s="189">
        <f t="shared" ca="1" si="28"/>
        <v>68.167903764635497</v>
      </c>
      <c r="P364" s="201">
        <f ca="1">LOOKUP(H364,Sheet1!B100:B237,Sheet1!C100:C237)</f>
        <v>2.5924971240644248</v>
      </c>
    </row>
    <row r="365" spans="2:16" x14ac:dyDescent="0.25">
      <c r="B365">
        <f t="shared" si="26"/>
        <v>362</v>
      </c>
      <c r="C365">
        <f t="shared" ca="1" si="25"/>
        <v>1.4661480744772016E-2</v>
      </c>
      <c r="D365" s="38">
        <f t="shared" ca="1" si="27"/>
        <v>6.1002560372758374</v>
      </c>
      <c r="G365" s="38">
        <f t="shared" ca="1" si="29"/>
        <v>245.34508927012254</v>
      </c>
      <c r="H365" s="189">
        <f t="shared" ca="1" si="28"/>
        <v>68.205934817094075</v>
      </c>
      <c r="P365" s="201">
        <f ca="1">LOOKUP(H365,Sheet1!B101:B238,Sheet1!C101:C238)</f>
        <v>2.5924971240644248</v>
      </c>
    </row>
    <row r="366" spans="2:16" x14ac:dyDescent="0.25">
      <c r="B366">
        <f t="shared" si="26"/>
        <v>363</v>
      </c>
      <c r="C366">
        <f t="shared" ca="1" si="25"/>
        <v>1.4653314736231016E-2</v>
      </c>
      <c r="D366" s="38">
        <f t="shared" ca="1" si="27"/>
        <v>6.1149093520120683</v>
      </c>
      <c r="G366" s="38">
        <f t="shared" ca="1" si="29"/>
        <v>245.48181533726409</v>
      </c>
      <c r="H366" s="189">
        <f t="shared" ca="1" si="28"/>
        <v>68.243944663759422</v>
      </c>
      <c r="P366" s="201">
        <f ca="1">LOOKUP(H366,Sheet1!B102:B239,Sheet1!C102:C239)</f>
        <v>2.5924971240644248</v>
      </c>
    </row>
    <row r="367" spans="2:16" x14ac:dyDescent="0.25">
      <c r="B367">
        <f t="shared" si="26"/>
        <v>364</v>
      </c>
      <c r="C367">
        <f t="shared" ca="1" si="25"/>
        <v>1.4645162359706533E-2</v>
      </c>
      <c r="D367" s="38">
        <f t="shared" ca="1" si="27"/>
        <v>6.1295545143717751</v>
      </c>
      <c r="G367" s="38">
        <f t="shared" ca="1" si="29"/>
        <v>245.61846525205431</v>
      </c>
      <c r="H367" s="189">
        <f t="shared" ca="1" si="28"/>
        <v>68.281933340071106</v>
      </c>
      <c r="P367" s="201">
        <f ca="1">LOOKUP(H367,Sheet1!B103:B240,Sheet1!C103:C240)</f>
        <v>2.5924971240644248</v>
      </c>
    </row>
    <row r="368" spans="2:16" x14ac:dyDescent="0.25">
      <c r="B368">
        <f t="shared" si="26"/>
        <v>365</v>
      </c>
      <c r="C368">
        <f t="shared" ca="1" si="25"/>
        <v>1.4637023577308589E-2</v>
      </c>
      <c r="D368" s="38">
        <f t="shared" ca="1" si="27"/>
        <v>6.1441915379490837</v>
      </c>
      <c r="G368" s="38">
        <f t="shared" ca="1" si="29"/>
        <v>245.75503914161905</v>
      </c>
      <c r="H368" s="189">
        <f t="shared" ca="1" si="28"/>
        <v>68.319900881370103</v>
      </c>
      <c r="P368" s="201">
        <f ca="1">LOOKUP(H368,Sheet1!B104:B241,Sheet1!C104:C241)</f>
        <v>2.5924971240644248</v>
      </c>
    </row>
    <row r="369" spans="2:16" x14ac:dyDescent="0.25">
      <c r="B369">
        <f t="shared" si="26"/>
        <v>366</v>
      </c>
      <c r="C369">
        <f t="shared" ca="1" si="25"/>
        <v>1.4628898351294497E-2</v>
      </c>
      <c r="D369" s="38">
        <f t="shared" ca="1" si="27"/>
        <v>6.1588204363003785</v>
      </c>
      <c r="G369" s="38">
        <f t="shared" ca="1" si="29"/>
        <v>245.89153713273066</v>
      </c>
      <c r="H369" s="189">
        <f t="shared" ca="1" si="28"/>
        <v>68.357847322899133</v>
      </c>
      <c r="P369" s="201">
        <f ca="1">LOOKUP(H369,Sheet1!B105:B242,Sheet1!C105:C242)</f>
        <v>2.5924971240644248</v>
      </c>
    </row>
    <row r="370" spans="2:16" x14ac:dyDescent="0.25">
      <c r="B370">
        <f t="shared" si="26"/>
        <v>367</v>
      </c>
      <c r="C370">
        <f t="shared" ca="1" si="25"/>
        <v>1.462078664406812E-2</v>
      </c>
      <c r="D370" s="38">
        <f t="shared" ca="1" si="27"/>
        <v>6.1734412229444464</v>
      </c>
      <c r="G370" s="38">
        <f t="shared" ca="1" si="29"/>
        <v>246.02795935180964</v>
      </c>
      <c r="H370" s="189">
        <f t="shared" ca="1" si="28"/>
        <v>68.395772699803089</v>
      </c>
      <c r="P370" s="201">
        <f ca="1">LOOKUP(H370,Sheet1!B106:B243,Sheet1!C106:C243)</f>
        <v>2.5924971240644248</v>
      </c>
    </row>
    <row r="371" spans="2:16" x14ac:dyDescent="0.25">
      <c r="B371">
        <f t="shared" si="26"/>
        <v>368</v>
      </c>
      <c r="C371">
        <f t="shared" ca="1" si="25"/>
        <v>1.461268841817915E-2</v>
      </c>
      <c r="D371" s="38">
        <f t="shared" ca="1" si="27"/>
        <v>6.1880539113626254</v>
      </c>
      <c r="G371" s="38">
        <f t="shared" ca="1" si="29"/>
        <v>246.16430592492586</v>
      </c>
      <c r="H371" s="189">
        <f t="shared" ca="1" si="28"/>
        <v>68.433677047129393</v>
      </c>
      <c r="P371" s="201">
        <f ca="1">LOOKUP(H371,Sheet1!B107:B244,Sheet1!C107:C244)</f>
        <v>2.5924971240644248</v>
      </c>
    </row>
    <row r="372" spans="2:16" x14ac:dyDescent="0.25">
      <c r="B372">
        <f t="shared" si="26"/>
        <v>369</v>
      </c>
      <c r="C372">
        <f t="shared" ca="1" si="25"/>
        <v>1.4604603636322365E-2</v>
      </c>
      <c r="D372" s="38">
        <f t="shared" ca="1" si="27"/>
        <v>6.2026585149989479</v>
      </c>
      <c r="G372" s="38">
        <f t="shared" ca="1" si="29"/>
        <v>246.30057697779989</v>
      </c>
      <c r="H372" s="189">
        <f t="shared" ca="1" si="28"/>
        <v>68.471560399828377</v>
      </c>
      <c r="P372" s="201">
        <f ca="1">LOOKUP(H372,Sheet1!B108:B245,Sheet1!C108:C245)</f>
        <v>2.5924971240644248</v>
      </c>
    </row>
    <row r="373" spans="2:16" x14ac:dyDescent="0.25">
      <c r="B373">
        <f t="shared" si="26"/>
        <v>370</v>
      </c>
      <c r="C373">
        <f t="shared" ca="1" si="25"/>
        <v>1.4596532261336928E-2</v>
      </c>
      <c r="D373" s="38">
        <f t="shared" ca="1" si="27"/>
        <v>6.2172550472602852</v>
      </c>
      <c r="G373" s="38">
        <f t="shared" ca="1" si="29"/>
        <v>246.43677263580443</v>
      </c>
      <c r="H373" s="189">
        <f t="shared" ca="1" si="28"/>
        <v>68.509422792753639</v>
      </c>
      <c r="P373" s="201">
        <f ca="1">LOOKUP(H373,Sheet1!B109:B246,Sheet1!C109:C246)</f>
        <v>2.5924971240644248</v>
      </c>
    </row>
    <row r="374" spans="2:16" x14ac:dyDescent="0.25">
      <c r="B374">
        <f t="shared" si="26"/>
        <v>371</v>
      </c>
      <c r="C374">
        <f t="shared" ca="1" si="25"/>
        <v>1.4588474256205649E-2</v>
      </c>
      <c r="D374" s="38">
        <f t="shared" ca="1" si="27"/>
        <v>6.2318435215164909</v>
      </c>
      <c r="G374" s="38">
        <f t="shared" ca="1" si="29"/>
        <v>246.57289302396572</v>
      </c>
      <c r="H374" s="189">
        <f t="shared" ca="1" si="28"/>
        <v>68.547264260662473</v>
      </c>
      <c r="P374" s="201">
        <f ca="1">LOOKUP(H374,Sheet1!B110:B247,Sheet1!C110:C247)</f>
        <v>2.5924971240644248</v>
      </c>
    </row>
    <row r="375" spans="2:16" x14ac:dyDescent="0.25">
      <c r="B375">
        <f t="shared" si="26"/>
        <v>372</v>
      </c>
      <c r="C375">
        <f t="shared" ca="1" si="25"/>
        <v>1.4580429584054283E-2</v>
      </c>
      <c r="D375" s="38">
        <f t="shared" ca="1" si="27"/>
        <v>6.246423951100545</v>
      </c>
      <c r="G375" s="38">
        <f t="shared" ca="1" si="29"/>
        <v>246.70893826696465</v>
      </c>
      <c r="H375" s="189">
        <f t="shared" ca="1" si="28"/>
        <v>68.585084838216176</v>
      </c>
      <c r="P375" s="201">
        <f ca="1">LOOKUP(H375,Sheet1!B111:B248,Sheet1!C111:C248)</f>
        <v>2.3437705629986394</v>
      </c>
    </row>
    <row r="376" spans="2:16" x14ac:dyDescent="0.25">
      <c r="B376">
        <f t="shared" si="26"/>
        <v>373</v>
      </c>
      <c r="C376">
        <f t="shared" ca="1" si="25"/>
        <v>1.4573168362013101E-2</v>
      </c>
      <c r="D376" s="38">
        <f t="shared" ca="1" si="27"/>
        <v>6.2609971194625578</v>
      </c>
      <c r="G376" s="38">
        <f t="shared" ca="1" si="29"/>
        <v>246.83186338083146</v>
      </c>
      <c r="H376" s="189">
        <f t="shared" ca="1" si="28"/>
        <v>68.619258019871154</v>
      </c>
      <c r="P376" s="201">
        <f ca="1">LOOKUP(H376,Sheet1!B112:B249,Sheet1!C112:C249)</f>
        <v>2.3437705629986394</v>
      </c>
    </row>
    <row r="377" spans="2:16" x14ac:dyDescent="0.25">
      <c r="B377">
        <f t="shared" si="26"/>
        <v>374</v>
      </c>
      <c r="C377">
        <f t="shared" ca="1" si="25"/>
        <v>1.4565917979491499E-2</v>
      </c>
      <c r="D377" s="38">
        <f t="shared" ca="1" si="27"/>
        <v>6.2755630374420495</v>
      </c>
      <c r="G377" s="38">
        <f t="shared" ca="1" si="29"/>
        <v>246.95472727657429</v>
      </c>
      <c r="H377" s="189">
        <f t="shared" ca="1" si="28"/>
        <v>68.653414182887659</v>
      </c>
      <c r="P377" s="201">
        <f ca="1">LOOKUP(H377,Sheet1!B113:B250,Sheet1!C113:C250)</f>
        <v>2.3437705629986394</v>
      </c>
    </row>
    <row r="378" spans="2:16" x14ac:dyDescent="0.25">
      <c r="B378">
        <f t="shared" si="26"/>
        <v>375</v>
      </c>
      <c r="C378">
        <f t="shared" ca="1" si="25"/>
        <v>1.4558678409544968E-2</v>
      </c>
      <c r="D378" s="38">
        <f t="shared" ca="1" si="27"/>
        <v>6.2901217158515941</v>
      </c>
      <c r="G378" s="38">
        <f t="shared" ca="1" si="29"/>
        <v>247.07753004557927</v>
      </c>
      <c r="H378" s="189">
        <f t="shared" ca="1" si="28"/>
        <v>68.687553352671046</v>
      </c>
      <c r="P378" s="201">
        <f ca="1">LOOKUP(H378,Sheet1!B114:B251,Sheet1!C114:C251)</f>
        <v>2.3437705629986394</v>
      </c>
    </row>
    <row r="379" spans="2:16" x14ac:dyDescent="0.25">
      <c r="B379">
        <f t="shared" si="26"/>
        <v>376</v>
      </c>
      <c r="C379">
        <f t="shared" ca="1" si="25"/>
        <v>1.4551449625322682E-2</v>
      </c>
      <c r="D379" s="38">
        <f t="shared" ca="1" si="27"/>
        <v>6.3046731654769168</v>
      </c>
      <c r="G379" s="38">
        <f t="shared" ca="1" si="29"/>
        <v>247.20027177900539</v>
      </c>
      <c r="H379" s="189">
        <f t="shared" ca="1" si="28"/>
        <v>68.721675554563504</v>
      </c>
      <c r="P379" s="201">
        <f ca="1">LOOKUP(H379,Sheet1!B115:B252,Sheet1!C115:C252)</f>
        <v>2.3437705629986394</v>
      </c>
    </row>
    <row r="380" spans="2:16" x14ac:dyDescent="0.25">
      <c r="B380">
        <f t="shared" si="26"/>
        <v>377</v>
      </c>
      <c r="C380">
        <f t="shared" ca="1" si="25"/>
        <v>1.4544231600067079E-2</v>
      </c>
      <c r="D380" s="38">
        <f t="shared" ca="1" si="27"/>
        <v>6.3192173970769838</v>
      </c>
      <c r="G380" s="38">
        <f t="shared" ca="1" si="29"/>
        <v>247.32295256778522</v>
      </c>
      <c r="H380" s="189">
        <f t="shared" ca="1" si="28"/>
        <v>68.755780813844297</v>
      </c>
      <c r="P380" s="201">
        <f ca="1">LOOKUP(H380,Sheet1!B116:B253,Sheet1!C116:C253)</f>
        <v>2.3437705629986394</v>
      </c>
    </row>
    <row r="381" spans="2:16" x14ac:dyDescent="0.25">
      <c r="B381">
        <f t="shared" si="26"/>
        <v>378</v>
      </c>
      <c r="C381">
        <f t="shared" ca="1" si="25"/>
        <v>1.4537024307113443E-2</v>
      </c>
      <c r="D381" s="38">
        <f t="shared" ca="1" si="27"/>
        <v>6.3337544213840973</v>
      </c>
      <c r="G381" s="38">
        <f t="shared" ca="1" si="29"/>
        <v>247.44557250262579</v>
      </c>
      <c r="H381" s="189">
        <f t="shared" ca="1" si="28"/>
        <v>68.789869155729974</v>
      </c>
      <c r="P381" s="201">
        <f ca="1">LOOKUP(H381,Sheet1!B117:B254,Sheet1!C117:C254)</f>
        <v>2.3437705629986394</v>
      </c>
    </row>
    <row r="382" spans="2:16" x14ac:dyDescent="0.25">
      <c r="B382">
        <f t="shared" si="26"/>
        <v>379</v>
      </c>
      <c r="C382">
        <f t="shared" ca="1" si="25"/>
        <v>1.4529827719889497E-2</v>
      </c>
      <c r="D382" s="38">
        <f t="shared" ca="1" si="27"/>
        <v>6.3482842491039868</v>
      </c>
      <c r="G382" s="38">
        <f t="shared" ca="1" si="29"/>
        <v>247.56813167400929</v>
      </c>
      <c r="H382" s="189">
        <f t="shared" ca="1" si="28"/>
        <v>68.823940605374588</v>
      </c>
      <c r="P382" s="201">
        <f ca="1">LOOKUP(H382,Sheet1!B118:B255,Sheet1!C118:C255)</f>
        <v>2.3437705629986394</v>
      </c>
    </row>
    <row r="383" spans="2:16" x14ac:dyDescent="0.25">
      <c r="B383">
        <f t="shared" si="26"/>
        <v>380</v>
      </c>
      <c r="C383">
        <f t="shared" ca="1" si="25"/>
        <v>1.4522641811914981E-2</v>
      </c>
      <c r="D383" s="38">
        <f t="shared" ca="1" si="27"/>
        <v>6.3628068909159019</v>
      </c>
      <c r="G383" s="38">
        <f t="shared" ca="1" si="29"/>
        <v>247.69063017219386</v>
      </c>
      <c r="H383" s="189">
        <f t="shared" ca="1" si="28"/>
        <v>68.857995187869903</v>
      </c>
      <c r="P383" s="201">
        <f ca="1">LOOKUP(H383,Sheet1!B119:B256,Sheet1!C119:C256)</f>
        <v>2.3437705629986394</v>
      </c>
    </row>
    <row r="384" spans="2:16" x14ac:dyDescent="0.25">
      <c r="B384">
        <f t="shared" si="26"/>
        <v>381</v>
      </c>
      <c r="C384">
        <f t="shared" ca="1" si="25"/>
        <v>1.4515466556801249E-2</v>
      </c>
      <c r="D384" s="38">
        <f t="shared" ca="1" si="27"/>
        <v>6.3773223574727034</v>
      </c>
      <c r="G384" s="38">
        <f t="shared" ca="1" si="29"/>
        <v>247.8130680872145</v>
      </c>
      <c r="H384" s="189">
        <f t="shared" ca="1" si="28"/>
        <v>68.892032928245641</v>
      </c>
      <c r="P384" s="201">
        <f ca="1">LOOKUP(H384,Sheet1!B120:B257,Sheet1!C120:C257)</f>
        <v>2.3437705629986394</v>
      </c>
    </row>
    <row r="385" spans="2:16" x14ac:dyDescent="0.25">
      <c r="B385">
        <f t="shared" si="26"/>
        <v>382</v>
      </c>
      <c r="C385">
        <f t="shared" ca="1" si="25"/>
        <v>1.4508301928250861E-2</v>
      </c>
      <c r="D385" s="38">
        <f t="shared" ca="1" si="27"/>
        <v>6.391830659400954</v>
      </c>
      <c r="G385" s="38">
        <f t="shared" ca="1" si="29"/>
        <v>247.93544550888365</v>
      </c>
      <c r="H385" s="189">
        <f t="shared" ca="1" si="28"/>
        <v>68.926053851469661</v>
      </c>
      <c r="P385" s="201">
        <f ca="1">LOOKUP(H385,Sheet1!B121:B258,Sheet1!C121:C258)</f>
        <v>2.3437705629986394</v>
      </c>
    </row>
    <row r="386" spans="2:16" x14ac:dyDescent="0.25">
      <c r="B386">
        <f t="shared" si="26"/>
        <v>383</v>
      </c>
      <c r="C386">
        <f t="shared" ca="1" si="25"/>
        <v>1.4501147900057181E-2</v>
      </c>
      <c r="D386" s="38">
        <f t="shared" ca="1" si="27"/>
        <v>6.4063318073010107</v>
      </c>
      <c r="G386" s="38">
        <f t="shared" ca="1" si="29"/>
        <v>248.05776252679203</v>
      </c>
      <c r="H386" s="189">
        <f t="shared" ca="1" si="28"/>
        <v>68.960057982448191</v>
      </c>
      <c r="P386" s="201">
        <f ca="1">LOOKUP(H386,Sheet1!B122:B259,Sheet1!C122:C259)</f>
        <v>2.3437705629986394</v>
      </c>
    </row>
    <row r="387" spans="2:16" x14ac:dyDescent="0.25">
      <c r="B387">
        <f t="shared" si="26"/>
        <v>384</v>
      </c>
      <c r="C387">
        <f t="shared" ca="1" si="25"/>
        <v>1.4494004446103964E-2</v>
      </c>
      <c r="D387" s="38">
        <f t="shared" ca="1" si="27"/>
        <v>6.4208258117471146</v>
      </c>
      <c r="G387" s="38">
        <f t="shared" ca="1" si="29"/>
        <v>248.18001923030948</v>
      </c>
      <c r="H387" s="189">
        <f t="shared" ca="1" si="28"/>
        <v>68.994045346026041</v>
      </c>
      <c r="P387" s="201">
        <f ca="1">LOOKUP(H387,Sheet1!B123:B260,Sheet1!C123:C260)</f>
        <v>2.3437705629986394</v>
      </c>
    </row>
    <row r="388" spans="2:16" x14ac:dyDescent="0.25">
      <c r="B388">
        <f t="shared" si="26"/>
        <v>385</v>
      </c>
      <c r="C388">
        <f t="shared" ca="1" si="25"/>
        <v>1.4486871540364975E-2</v>
      </c>
      <c r="D388" s="38">
        <f t="shared" ca="1" si="27"/>
        <v>6.4353126832874796</v>
      </c>
      <c r="G388" s="38">
        <f t="shared" ca="1" si="29"/>
        <v>248.30221570858555</v>
      </c>
      <c r="H388" s="189">
        <f t="shared" ca="1" si="28"/>
        <v>69.028015966986786</v>
      </c>
      <c r="P388" s="201">
        <f ca="1">LOOKUP(H388,Sheet1!B124:B261,Sheet1!C124:C261)</f>
        <v>2.3437705629986394</v>
      </c>
    </row>
    <row r="389" spans="2:16" x14ac:dyDescent="0.25">
      <c r="B389">
        <f t="shared" si="26"/>
        <v>386</v>
      </c>
      <c r="C389">
        <f t="shared" ref="C389:C452" ca="1" si="30">1/H389</f>
        <v>1.4479749156903568E-2</v>
      </c>
      <c r="D389" s="38">
        <f t="shared" ca="1" si="27"/>
        <v>6.4497924324443829</v>
      </c>
      <c r="G389" s="38">
        <f t="shared" ca="1" si="29"/>
        <v>248.42435205055045</v>
      </c>
      <c r="H389" s="189">
        <f t="shared" ca="1" si="28"/>
        <v>69.061969870053034</v>
      </c>
      <c r="P389" s="201">
        <f ca="1">LOOKUP(H389,Sheet1!B125:B262,Sheet1!C125:C262)</f>
        <v>2.3437705629986394</v>
      </c>
    </row>
    <row r="390" spans="2:16" x14ac:dyDescent="0.25">
      <c r="B390">
        <f t="shared" ref="B390:B453" si="31">B389+1</f>
        <v>387</v>
      </c>
      <c r="C390">
        <f t="shared" ca="1" si="30"/>
        <v>1.4472637269872302E-2</v>
      </c>
      <c r="D390" s="38">
        <f t="shared" ref="D390:D453" ca="1" si="32">D389+C390</f>
        <v>6.464265069714255</v>
      </c>
      <c r="G390" s="38">
        <f t="shared" ca="1" si="29"/>
        <v>248.54642834491577</v>
      </c>
      <c r="H390" s="189">
        <f t="shared" ref="H390:H453" ca="1" si="33">H389+(P389*C389)</f>
        <v>69.095907079886587</v>
      </c>
      <c r="P390" s="201">
        <f ca="1">LOOKUP(H390,Sheet1!B126:B263,Sheet1!C126:C263)</f>
        <v>2.3437705629986394</v>
      </c>
    </row>
    <row r="391" spans="2:16" x14ac:dyDescent="0.25">
      <c r="B391">
        <f t="shared" si="31"/>
        <v>388</v>
      </c>
      <c r="C391">
        <f t="shared" ca="1" si="30"/>
        <v>1.4465535853512545E-2</v>
      </c>
      <c r="D391" s="38">
        <f t="shared" ca="1" si="32"/>
        <v>6.4787306055677671</v>
      </c>
      <c r="G391" s="38">
        <f t="shared" ref="G391:G454" ca="1" si="34">H391/0.278</f>
        <v>248.66844468017504</v>
      </c>
      <c r="H391" s="189">
        <f t="shared" ca="1" si="33"/>
        <v>69.129827621088666</v>
      </c>
      <c r="P391" s="201">
        <f ca="1">LOOKUP(H391,Sheet1!B127:B264,Sheet1!C127:C264)</f>
        <v>2.3437705629986394</v>
      </c>
    </row>
    <row r="392" spans="2:16" x14ac:dyDescent="0.25">
      <c r="B392">
        <f t="shared" si="31"/>
        <v>389</v>
      </c>
      <c r="C392">
        <f t="shared" ca="1" si="30"/>
        <v>1.4458444882154088E-2</v>
      </c>
      <c r="D392" s="38">
        <f t="shared" ca="1" si="32"/>
        <v>6.4931890504499217</v>
      </c>
      <c r="G392" s="38">
        <f t="shared" ca="1" si="34"/>
        <v>248.79040114460474</v>
      </c>
      <c r="H392" s="189">
        <f t="shared" ca="1" si="33"/>
        <v>69.163731518200123</v>
      </c>
      <c r="P392" s="201">
        <f ca="1">LOOKUP(H392,Sheet1!B128:B265,Sheet1!C128:C265)</f>
        <v>2.3437705629986394</v>
      </c>
    </row>
    <row r="393" spans="2:16" x14ac:dyDescent="0.25">
      <c r="B393">
        <f t="shared" si="31"/>
        <v>390</v>
      </c>
      <c r="C393">
        <f t="shared" ca="1" si="30"/>
        <v>1.445136433021474E-2</v>
      </c>
      <c r="D393" s="38">
        <f t="shared" ca="1" si="32"/>
        <v>6.5076404147801368</v>
      </c>
      <c r="G393" s="38">
        <f t="shared" ca="1" si="34"/>
        <v>248.91229782626493</v>
      </c>
      <c r="H393" s="189">
        <f t="shared" ca="1" si="33"/>
        <v>69.197618795701658</v>
      </c>
      <c r="P393" s="201">
        <f ca="1">LOOKUP(H393,Sheet1!B129:B266,Sheet1!C129:C266)</f>
        <v>2.3437705629986394</v>
      </c>
    </row>
    <row r="394" spans="2:16" x14ac:dyDescent="0.25">
      <c r="B394">
        <f t="shared" si="31"/>
        <v>391</v>
      </c>
      <c r="C394">
        <f t="shared" ca="1" si="30"/>
        <v>1.4444294172199957E-2</v>
      </c>
      <c r="D394" s="38">
        <f t="shared" ca="1" si="32"/>
        <v>6.5220847089523364</v>
      </c>
      <c r="G394" s="38">
        <f t="shared" ca="1" si="34"/>
        <v>249.03413481299992</v>
      </c>
      <c r="H394" s="189">
        <f t="shared" ca="1" si="33"/>
        <v>69.231489478013984</v>
      </c>
      <c r="P394" s="201">
        <f ca="1">LOOKUP(H394,Sheet1!B130:B267,Sheet1!C130:C267)</f>
        <v>2.3437705629986394</v>
      </c>
    </row>
    <row r="395" spans="2:16" x14ac:dyDescent="0.25">
      <c r="B395">
        <f t="shared" si="31"/>
        <v>392</v>
      </c>
      <c r="C395">
        <f t="shared" ca="1" si="30"/>
        <v>1.4437234382702446E-2</v>
      </c>
      <c r="D395" s="38">
        <f t="shared" ca="1" si="32"/>
        <v>6.536521943335039</v>
      </c>
      <c r="G395" s="38">
        <f t="shared" ca="1" si="34"/>
        <v>249.1559121924391</v>
      </c>
      <c r="H395" s="189">
        <f t="shared" ca="1" si="33"/>
        <v>69.265343589498073</v>
      </c>
      <c r="P395" s="201">
        <f ca="1">LOOKUP(H395,Sheet1!B131:B268,Sheet1!C131:C268)</f>
        <v>2.3437705629986394</v>
      </c>
    </row>
    <row r="396" spans="2:16" x14ac:dyDescent="0.25">
      <c r="B396">
        <f t="shared" si="31"/>
        <v>393</v>
      </c>
      <c r="C396">
        <f t="shared" ca="1" si="30"/>
        <v>1.4430184936401781E-2</v>
      </c>
      <c r="D396" s="38">
        <f t="shared" ca="1" si="32"/>
        <v>6.5509521282714411</v>
      </c>
      <c r="G396" s="38">
        <f t="shared" ca="1" si="34"/>
        <v>249.2776300519977</v>
      </c>
      <c r="H396" s="189">
        <f t="shared" ca="1" si="33"/>
        <v>69.299181154455368</v>
      </c>
      <c r="P396" s="201">
        <f ca="1">LOOKUP(H396,Sheet1!B132:B269,Sheet1!C132:C269)</f>
        <v>2.3437705629986394</v>
      </c>
    </row>
    <row r="397" spans="2:16" x14ac:dyDescent="0.25">
      <c r="B397">
        <f t="shared" si="31"/>
        <v>394</v>
      </c>
      <c r="C397">
        <f t="shared" ca="1" si="30"/>
        <v>1.4423145808064029E-2</v>
      </c>
      <c r="D397" s="38">
        <f t="shared" ca="1" si="32"/>
        <v>6.5653752740795053</v>
      </c>
      <c r="G397" s="38">
        <f t="shared" ca="1" si="34"/>
        <v>249.39928847887745</v>
      </c>
      <c r="H397" s="189">
        <f t="shared" ca="1" si="33"/>
        <v>69.333002197127939</v>
      </c>
      <c r="P397" s="201">
        <f ca="1">LOOKUP(H397,Sheet1!B133:B270,Sheet1!C133:C270)</f>
        <v>2.3437705629986394</v>
      </c>
    </row>
    <row r="398" spans="2:16" x14ac:dyDescent="0.25">
      <c r="B398">
        <f t="shared" si="31"/>
        <v>395</v>
      </c>
      <c r="C398">
        <f t="shared" ca="1" si="30"/>
        <v>1.4416116972541372E-2</v>
      </c>
      <c r="D398" s="38">
        <f t="shared" ca="1" si="32"/>
        <v>6.5797913910520469</v>
      </c>
      <c r="G398" s="38">
        <f t="shared" ca="1" si="34"/>
        <v>249.52088756006728</v>
      </c>
      <c r="H398" s="189">
        <f t="shared" ca="1" si="33"/>
        <v>69.36680674169871</v>
      </c>
      <c r="P398" s="201">
        <f ca="1">LOOKUP(H398,Sheet1!B134:B271,Sheet1!C134:C271)</f>
        <v>2.3437705629986394</v>
      </c>
    </row>
    <row r="399" spans="2:16" x14ac:dyDescent="0.25">
      <c r="B399">
        <f t="shared" si="31"/>
        <v>396</v>
      </c>
      <c r="C399">
        <f t="shared" ca="1" si="30"/>
        <v>1.4409098404771708E-2</v>
      </c>
      <c r="D399" s="38">
        <f t="shared" ca="1" si="32"/>
        <v>6.5942004894568189</v>
      </c>
      <c r="G399" s="38">
        <f t="shared" ca="1" si="34"/>
        <v>249.64242738234424</v>
      </c>
      <c r="H399" s="189">
        <f t="shared" ca="1" si="33"/>
        <v>69.4005948122917</v>
      </c>
      <c r="P399" s="201">
        <f ca="1">LOOKUP(H399,Sheet1!B135:B272,Sheet1!C135:C272)</f>
        <v>2.3437705629986394</v>
      </c>
    </row>
    <row r="400" spans="2:16" x14ac:dyDescent="0.25">
      <c r="B400">
        <f t="shared" si="31"/>
        <v>397</v>
      </c>
      <c r="C400">
        <f t="shared" ca="1" si="30"/>
        <v>1.4402090079778305E-2</v>
      </c>
      <c r="D400" s="38">
        <f t="shared" ca="1" si="32"/>
        <v>6.6086025795365968</v>
      </c>
      <c r="G400" s="38">
        <f t="shared" ca="1" si="34"/>
        <v>249.76390803227392</v>
      </c>
      <c r="H400" s="189">
        <f t="shared" ca="1" si="33"/>
        <v>69.434366432972155</v>
      </c>
      <c r="P400" s="201">
        <f ca="1">LOOKUP(H400,Sheet1!B136:B273,Sheet1!C136:C273)</f>
        <v>2.3437705629986394</v>
      </c>
    </row>
    <row r="401" spans="2:16" x14ac:dyDescent="0.25">
      <c r="B401">
        <f t="shared" si="31"/>
        <v>398</v>
      </c>
      <c r="C401">
        <f t="shared" ca="1" si="30"/>
        <v>1.4395091972669407E-2</v>
      </c>
      <c r="D401" s="38">
        <f t="shared" ca="1" si="32"/>
        <v>6.6229976715092658</v>
      </c>
      <c r="G401" s="38">
        <f t="shared" ca="1" si="34"/>
        <v>249.88532959621148</v>
      </c>
      <c r="H401" s="189">
        <f t="shared" ca="1" si="33"/>
        <v>69.468121627746797</v>
      </c>
      <c r="P401" s="201">
        <f ca="1">LOOKUP(H401,Sheet1!B137:B274,Sheet1!C137:C274)</f>
        <v>2.3437705629986394</v>
      </c>
    </row>
    <row r="402" spans="2:16" x14ac:dyDescent="0.25">
      <c r="B402">
        <f t="shared" si="31"/>
        <v>399</v>
      </c>
      <c r="C402">
        <f t="shared" ca="1" si="30"/>
        <v>1.4388104058637875E-2</v>
      </c>
      <c r="D402" s="38">
        <f t="shared" ca="1" si="32"/>
        <v>6.6373857755679033</v>
      </c>
      <c r="G402" s="38">
        <f t="shared" ca="1" si="34"/>
        <v>250.00669216030212</v>
      </c>
      <c r="H402" s="189">
        <f t="shared" ca="1" si="33"/>
        <v>69.501860420564</v>
      </c>
      <c r="P402" s="201">
        <f ca="1">LOOKUP(H402,Sheet1!B3:B140,Sheet1!C3:C140)</f>
        <v>2.3437705629986394</v>
      </c>
    </row>
    <row r="403" spans="2:16" x14ac:dyDescent="0.25">
      <c r="B403">
        <f t="shared" si="31"/>
        <v>400</v>
      </c>
      <c r="C403">
        <f t="shared" ca="1" si="30"/>
        <v>1.4381126312960806E-2</v>
      </c>
      <c r="D403" s="38">
        <f t="shared" ca="1" si="32"/>
        <v>6.6517669018808645</v>
      </c>
      <c r="G403" s="38">
        <f t="shared" ca="1" si="34"/>
        <v>250.12799581048199</v>
      </c>
      <c r="H403" s="189">
        <f t="shared" ca="1" si="33"/>
        <v>69.535582835314003</v>
      </c>
      <c r="P403" s="201">
        <f ca="1">LOOKUP(H403,Sheet1!B4:B141,Sheet1!C4:C141)</f>
        <v>2.3437705629986394</v>
      </c>
    </row>
    <row r="404" spans="2:16" x14ac:dyDescent="0.25">
      <c r="B404">
        <f t="shared" si="31"/>
        <v>401</v>
      </c>
      <c r="C404">
        <f t="shared" ca="1" si="30"/>
        <v>1.4374158710999176E-2</v>
      </c>
      <c r="D404" s="38">
        <f t="shared" ca="1" si="32"/>
        <v>6.6661410605918636</v>
      </c>
      <c r="G404" s="38">
        <f t="shared" ca="1" si="34"/>
        <v>250.24924063247872</v>
      </c>
      <c r="H404" s="189">
        <f t="shared" ca="1" si="33"/>
        <v>69.569288895829089</v>
      </c>
      <c r="P404" s="201">
        <f ca="1">LOOKUP(H404,Sheet1!B5:B142,Sheet1!C5:C142)</f>
        <v>2.3437705629986394</v>
      </c>
    </row>
    <row r="405" spans="2:16" x14ac:dyDescent="0.25">
      <c r="B405">
        <f t="shared" si="31"/>
        <v>402</v>
      </c>
      <c r="C405">
        <f t="shared" ca="1" si="30"/>
        <v>1.4367201228197471E-2</v>
      </c>
      <c r="D405" s="38">
        <f t="shared" ca="1" si="32"/>
        <v>6.6805082618200613</v>
      </c>
      <c r="G405" s="38">
        <f t="shared" ca="1" si="34"/>
        <v>250.37042671181217</v>
      </c>
      <c r="H405" s="189">
        <f t="shared" ca="1" si="33"/>
        <v>69.602978625883793</v>
      </c>
      <c r="P405" s="201">
        <f ca="1">LOOKUP(H405,Sheet1!B6:B143,Sheet1!C6:C143)</f>
        <v>2.3437705629986394</v>
      </c>
    </row>
    <row r="406" spans="2:16" x14ac:dyDescent="0.25">
      <c r="B406">
        <f t="shared" si="31"/>
        <v>403</v>
      </c>
      <c r="C406">
        <f t="shared" ca="1" si="30"/>
        <v>1.4360253840083317E-2</v>
      </c>
      <c r="D406" s="38">
        <f t="shared" ca="1" si="32"/>
        <v>6.6948685156601444</v>
      </c>
      <c r="G406" s="38">
        <f t="shared" ca="1" si="34"/>
        <v>250.49155413379538</v>
      </c>
      <c r="H406" s="189">
        <f t="shared" ca="1" si="33"/>
        <v>69.636652049195121</v>
      </c>
      <c r="P406" s="201">
        <f ca="1">LOOKUP(H406,Sheet1!B7:B144,Sheet1!C7:C144)</f>
        <v>2.3437705629986394</v>
      </c>
    </row>
    <row r="407" spans="2:16" x14ac:dyDescent="0.25">
      <c r="B407">
        <f t="shared" si="31"/>
        <v>404</v>
      </c>
      <c r="C407">
        <f t="shared" ca="1" si="30"/>
        <v>1.4353316522267127E-2</v>
      </c>
      <c r="D407" s="38">
        <f t="shared" ca="1" si="32"/>
        <v>6.7092218321824113</v>
      </c>
      <c r="G407" s="38">
        <f t="shared" ca="1" si="34"/>
        <v>250.61262298353486</v>
      </c>
      <c r="H407" s="189">
        <f t="shared" ca="1" si="33"/>
        <v>69.670309189422696</v>
      </c>
      <c r="P407" s="201">
        <f ca="1">LOOKUP(H407,Sheet1!B8:B145,Sheet1!C8:C145)</f>
        <v>2.3437705629986394</v>
      </c>
    </row>
    <row r="408" spans="2:16" x14ac:dyDescent="0.25">
      <c r="B408">
        <f t="shared" si="31"/>
        <v>405</v>
      </c>
      <c r="C408">
        <f t="shared" ca="1" si="30"/>
        <v>1.4346389250441738E-2</v>
      </c>
      <c r="D408" s="38">
        <f t="shared" ca="1" si="32"/>
        <v>6.7235682214328527</v>
      </c>
      <c r="G408" s="38">
        <f t="shared" ca="1" si="34"/>
        <v>250.73363334593159</v>
      </c>
      <c r="H408" s="189">
        <f t="shared" ca="1" si="33"/>
        <v>69.703950070168986</v>
      </c>
      <c r="P408" s="201">
        <f ca="1">LOOKUP(H408,Sheet1!B9:B146,Sheet1!C9:C146)</f>
        <v>2.3437705629986394</v>
      </c>
    </row>
    <row r="409" spans="2:16" x14ac:dyDescent="0.25">
      <c r="B409">
        <f t="shared" si="31"/>
        <v>406</v>
      </c>
      <c r="C409">
        <f t="shared" ca="1" si="30"/>
        <v>1.4339472000382056E-2</v>
      </c>
      <c r="D409" s="38">
        <f t="shared" ca="1" si="32"/>
        <v>6.7379076934332351</v>
      </c>
      <c r="G409" s="38">
        <f t="shared" ca="1" si="34"/>
        <v>250.85458530568158</v>
      </c>
      <c r="H409" s="189">
        <f t="shared" ca="1" si="33"/>
        <v>69.737574714979488</v>
      </c>
      <c r="P409" s="201">
        <f ca="1">LOOKUP(H409,Sheet1!B10:B147,Sheet1!C10:C147)</f>
        <v>2.3437705629986394</v>
      </c>
    </row>
    <row r="410" spans="2:16" x14ac:dyDescent="0.25">
      <c r="B410">
        <f t="shared" si="31"/>
        <v>407</v>
      </c>
      <c r="C410">
        <f t="shared" ca="1" si="30"/>
        <v>1.4332564747944693E-2</v>
      </c>
      <c r="D410" s="38">
        <f t="shared" ca="1" si="32"/>
        <v>6.75224025818118</v>
      </c>
      <c r="G410" s="38">
        <f t="shared" ca="1" si="34"/>
        <v>250.97547894727668</v>
      </c>
      <c r="H410" s="189">
        <f t="shared" ca="1" si="33"/>
        <v>69.771183147342924</v>
      </c>
      <c r="P410" s="201">
        <f ca="1">LOOKUP(H410,Sheet1!B11:B148,Sheet1!C11:C148)</f>
        <v>2.3437705629986394</v>
      </c>
    </row>
    <row r="411" spans="2:16" x14ac:dyDescent="0.25">
      <c r="B411">
        <f t="shared" si="31"/>
        <v>408</v>
      </c>
      <c r="C411">
        <f t="shared" ca="1" si="30"/>
        <v>1.4325667469067617E-2</v>
      </c>
      <c r="D411" s="38">
        <f t="shared" ca="1" si="32"/>
        <v>6.7665659256502479</v>
      </c>
      <c r="G411" s="38">
        <f t="shared" ca="1" si="34"/>
        <v>251.09631435500512</v>
      </c>
      <c r="H411" s="189">
        <f t="shared" ca="1" si="33"/>
        <v>69.804775390691432</v>
      </c>
      <c r="P411" s="201">
        <f ca="1">LOOKUP(H411,Sheet1!B12:B149,Sheet1!C12:C149)</f>
        <v>2.3437705629986394</v>
      </c>
    </row>
    <row r="412" spans="2:16" x14ac:dyDescent="0.25">
      <c r="B412">
        <f t="shared" si="31"/>
        <v>409</v>
      </c>
      <c r="C412">
        <f t="shared" ca="1" si="30"/>
        <v>1.4318780139769805E-2</v>
      </c>
      <c r="D412" s="38">
        <f t="shared" ca="1" si="32"/>
        <v>6.7808847057900179</v>
      </c>
      <c r="G412" s="38">
        <f t="shared" ca="1" si="34"/>
        <v>251.21709161295229</v>
      </c>
      <c r="H412" s="189">
        <f t="shared" ca="1" si="33"/>
        <v>69.838351468400745</v>
      </c>
      <c r="P412" s="201">
        <f ca="1">LOOKUP(H412,Sheet1!B13:B150,Sheet1!C13:C150)</f>
        <v>2.3437705629986394</v>
      </c>
    </row>
    <row r="413" spans="2:16" x14ac:dyDescent="0.25">
      <c r="B413">
        <f t="shared" si="31"/>
        <v>410</v>
      </c>
      <c r="C413">
        <f t="shared" ca="1" si="30"/>
        <v>1.4311902736150886E-2</v>
      </c>
      <c r="D413" s="38">
        <f t="shared" ca="1" si="32"/>
        <v>6.7951966085261688</v>
      </c>
      <c r="G413" s="38">
        <f t="shared" ca="1" si="34"/>
        <v>251.3378108050014</v>
      </c>
      <c r="H413" s="189">
        <f t="shared" ca="1" si="33"/>
        <v>69.871911403790392</v>
      </c>
      <c r="P413" s="201">
        <f ca="1">LOOKUP(H413,Sheet1!B14:B151,Sheet1!C14:C151)</f>
        <v>2.3437705629986394</v>
      </c>
    </row>
    <row r="414" spans="2:16" x14ac:dyDescent="0.25">
      <c r="B414">
        <f t="shared" si="31"/>
        <v>411</v>
      </c>
      <c r="C414">
        <f t="shared" ca="1" si="30"/>
        <v>1.4305035234390794E-2</v>
      </c>
      <c r="D414" s="38">
        <f t="shared" ca="1" si="32"/>
        <v>6.8095016437605596</v>
      </c>
      <c r="G414" s="38">
        <f t="shared" ca="1" si="34"/>
        <v>251.45847201483409</v>
      </c>
      <c r="H414" s="189">
        <f t="shared" ca="1" si="33"/>
        <v>69.905455220123883</v>
      </c>
      <c r="P414" s="201">
        <f ca="1">LOOKUP(H414,Sheet1!B15:B152,Sheet1!C15:C152)</f>
        <v>2.3437705629986394</v>
      </c>
    </row>
    <row r="415" spans="2:16" x14ac:dyDescent="0.25">
      <c r="B415">
        <f t="shared" si="31"/>
        <v>412</v>
      </c>
      <c r="C415">
        <f t="shared" ca="1" si="30"/>
        <v>1.429817761074942E-2</v>
      </c>
      <c r="D415" s="38">
        <f t="shared" ca="1" si="32"/>
        <v>6.8237998213713089</v>
      </c>
      <c r="G415" s="38">
        <f t="shared" ca="1" si="34"/>
        <v>251.57907532593131</v>
      </c>
      <c r="H415" s="189">
        <f t="shared" ca="1" si="33"/>
        <v>69.938982940608909</v>
      </c>
      <c r="P415" s="201">
        <f ca="1">LOOKUP(H415,Sheet1!B16:B153,Sheet1!C16:C153)</f>
        <v>2.3437705629986394</v>
      </c>
    </row>
    <row r="416" spans="2:16" x14ac:dyDescent="0.25">
      <c r="B416">
        <f t="shared" si="31"/>
        <v>413</v>
      </c>
      <c r="C416">
        <f t="shared" ca="1" si="30"/>
        <v>1.4291329841566275E-2</v>
      </c>
      <c r="D416" s="38">
        <f t="shared" ca="1" si="32"/>
        <v>6.8380911512128755</v>
      </c>
      <c r="G416" s="38">
        <f t="shared" ca="1" si="34"/>
        <v>251.69962082157375</v>
      </c>
      <c r="H416" s="189">
        <f t="shared" ca="1" si="33"/>
        <v>69.97249458839751</v>
      </c>
      <c r="P416" s="201">
        <f ca="1">LOOKUP(H416,Sheet1!B17:B154,Sheet1!C17:C154)</f>
        <v>2.3437705629986394</v>
      </c>
    </row>
    <row r="417" spans="2:16" x14ac:dyDescent="0.25">
      <c r="B417">
        <f t="shared" si="31"/>
        <v>414</v>
      </c>
      <c r="C417">
        <f t="shared" ca="1" si="30"/>
        <v>1.4284491903260133E-2</v>
      </c>
      <c r="D417" s="38">
        <f t="shared" ca="1" si="32"/>
        <v>6.8523756431161358</v>
      </c>
      <c r="G417" s="38">
        <f t="shared" ca="1" si="34"/>
        <v>251.8201085848427</v>
      </c>
      <c r="H417" s="189">
        <f t="shared" ca="1" si="33"/>
        <v>70.005990186586274</v>
      </c>
      <c r="P417" s="201">
        <f ca="1">LOOKUP(H417,Sheet1!B18:B155,Sheet1!C18:C155)</f>
        <v>2.3437705629986394</v>
      </c>
    </row>
    <row r="418" spans="2:16" x14ac:dyDescent="0.25">
      <c r="B418">
        <f t="shared" si="31"/>
        <v>415</v>
      </c>
      <c r="C418">
        <f t="shared" ca="1" si="30"/>
        <v>1.4277663772328704E-2</v>
      </c>
      <c r="D418" s="38">
        <f t="shared" ca="1" si="32"/>
        <v>6.8666533068884643</v>
      </c>
      <c r="G418" s="38">
        <f t="shared" ca="1" si="34"/>
        <v>251.94053869862057</v>
      </c>
      <c r="H418" s="189">
        <f t="shared" ca="1" si="33"/>
        <v>70.039469758216526</v>
      </c>
      <c r="P418" s="201">
        <f ca="1">LOOKUP(H418,Sheet1!B19:B156,Sheet1!C19:C156)</f>
        <v>2.3437705629986394</v>
      </c>
    </row>
    <row r="419" spans="2:16" x14ac:dyDescent="0.25">
      <c r="B419">
        <f t="shared" si="31"/>
        <v>416</v>
      </c>
      <c r="C419">
        <f t="shared" ca="1" si="30"/>
        <v>1.4270845425348285E-2</v>
      </c>
      <c r="D419" s="38">
        <f t="shared" ca="1" si="32"/>
        <v>6.8809241523138125</v>
      </c>
      <c r="G419" s="38">
        <f t="shared" ca="1" si="34"/>
        <v>252.06091124559174</v>
      </c>
      <c r="H419" s="189">
        <f t="shared" ca="1" si="33"/>
        <v>70.072933326274509</v>
      </c>
      <c r="P419" s="201">
        <f ca="1">LOOKUP(H419,Sheet1!B20:B157,Sheet1!C20:C157)</f>
        <v>2.3437705629986394</v>
      </c>
    </row>
    <row r="420" spans="2:16" x14ac:dyDescent="0.25">
      <c r="B420">
        <f t="shared" si="31"/>
        <v>417</v>
      </c>
      <c r="C420">
        <f t="shared" ca="1" si="30"/>
        <v>1.4264036838973431E-2</v>
      </c>
      <c r="D420" s="38">
        <f t="shared" ca="1" si="32"/>
        <v>6.895188189152786</v>
      </c>
      <c r="G420" s="38">
        <f t="shared" ca="1" si="34"/>
        <v>252.18122630824291</v>
      </c>
      <c r="H420" s="189">
        <f t="shared" ca="1" si="33"/>
        <v>70.106380913691538</v>
      </c>
      <c r="P420" s="201">
        <f ca="1">LOOKUP(H420,Sheet1!B21:B158,Sheet1!C21:C158)</f>
        <v>2.3437705629986394</v>
      </c>
    </row>
    <row r="421" spans="2:16" x14ac:dyDescent="0.25">
      <c r="B421">
        <f t="shared" si="31"/>
        <v>418</v>
      </c>
      <c r="C421">
        <f t="shared" ca="1" si="30"/>
        <v>1.4257237989936611E-2</v>
      </c>
      <c r="D421" s="38">
        <f t="shared" ca="1" si="32"/>
        <v>6.9094454271427228</v>
      </c>
      <c r="G421" s="38">
        <f t="shared" ca="1" si="34"/>
        <v>252.30148396886418</v>
      </c>
      <c r="H421" s="189">
        <f t="shared" ca="1" si="33"/>
        <v>70.139812543344249</v>
      </c>
      <c r="P421" s="201">
        <f ca="1">LOOKUP(H421,Sheet1!B22:B159,Sheet1!C22:C159)</f>
        <v>2.3437705629986394</v>
      </c>
    </row>
    <row r="422" spans="2:16" x14ac:dyDescent="0.25">
      <c r="B422">
        <f t="shared" si="31"/>
        <v>419</v>
      </c>
      <c r="C422">
        <f t="shared" ca="1" si="30"/>
        <v>1.4250448855047872E-2</v>
      </c>
      <c r="D422" s="38">
        <f t="shared" ca="1" si="32"/>
        <v>6.9236958759977707</v>
      </c>
      <c r="G422" s="38">
        <f t="shared" ca="1" si="34"/>
        <v>252.42168430954939</v>
      </c>
      <c r="H422" s="189">
        <f t="shared" ca="1" si="33"/>
        <v>70.173228238054733</v>
      </c>
      <c r="P422" s="201">
        <f ca="1">LOOKUP(H422,Sheet1!B23:B160,Sheet1!C23:C160)</f>
        <v>2.3437705629986394</v>
      </c>
    </row>
    <row r="423" spans="2:16" x14ac:dyDescent="0.25">
      <c r="B423">
        <f t="shared" si="31"/>
        <v>420</v>
      </c>
      <c r="C423">
        <f t="shared" ca="1" si="30"/>
        <v>1.424366941119452E-2</v>
      </c>
      <c r="D423" s="38">
        <f t="shared" ca="1" si="32"/>
        <v>6.9379395454089652</v>
      </c>
      <c r="G423" s="38">
        <f t="shared" ca="1" si="34"/>
        <v>252.5418274121968</v>
      </c>
      <c r="H423" s="189">
        <f t="shared" ca="1" si="33"/>
        <v>70.206628020590713</v>
      </c>
      <c r="P423" s="201">
        <f ca="1">LOOKUP(H423,Sheet1!B24:B161,Sheet1!C24:C161)</f>
        <v>2.3437705629986394</v>
      </c>
    </row>
    <row r="424" spans="2:16" x14ac:dyDescent="0.25">
      <c r="B424">
        <f t="shared" si="31"/>
        <v>421</v>
      </c>
      <c r="C424">
        <f t="shared" ca="1" si="30"/>
        <v>1.4236899635340779E-2</v>
      </c>
      <c r="D424" s="38">
        <f t="shared" ca="1" si="32"/>
        <v>6.952176445044306</v>
      </c>
      <c r="G424" s="38">
        <f t="shared" ca="1" si="34"/>
        <v>252.66191335850988</v>
      </c>
      <c r="H424" s="189">
        <f t="shared" ca="1" si="33"/>
        <v>70.240011913665754</v>
      </c>
      <c r="P424" s="201">
        <f ca="1">LOOKUP(H424,Sheet1!B25:B162,Sheet1!C25:C162)</f>
        <v>2.3437705629986394</v>
      </c>
    </row>
    <row r="425" spans="2:16" x14ac:dyDescent="0.25">
      <c r="B425">
        <f t="shared" si="31"/>
        <v>422</v>
      </c>
      <c r="C425">
        <f t="shared" ca="1" si="30"/>
        <v>1.4230139504527464E-2</v>
      </c>
      <c r="D425" s="38">
        <f t="shared" ca="1" si="32"/>
        <v>6.9664065845488334</v>
      </c>
      <c r="G425" s="38">
        <f t="shared" ca="1" si="34"/>
        <v>252.78194222999792</v>
      </c>
      <c r="H425" s="189">
        <f t="shared" ca="1" si="33"/>
        <v>70.273379939939431</v>
      </c>
      <c r="P425" s="201">
        <f ca="1">LOOKUP(H425,Sheet1!B26:B163,Sheet1!C26:C163)</f>
        <v>2.3437705629986394</v>
      </c>
    </row>
    <row r="426" spans="2:16" x14ac:dyDescent="0.25">
      <c r="B426">
        <f t="shared" si="31"/>
        <v>423</v>
      </c>
      <c r="C426">
        <f t="shared" ca="1" si="30"/>
        <v>1.4223388995871654E-2</v>
      </c>
      <c r="D426" s="38">
        <f t="shared" ca="1" si="32"/>
        <v>6.9806299735447048</v>
      </c>
      <c r="G426" s="38">
        <f t="shared" ca="1" si="34"/>
        <v>252.90191410797661</v>
      </c>
      <c r="H426" s="189">
        <f t="shared" ca="1" si="33"/>
        <v>70.306732122017507</v>
      </c>
      <c r="P426" s="201">
        <f ca="1">LOOKUP(H426,Sheet1!B27:B164,Sheet1!C27:C164)</f>
        <v>2.3437705629986394</v>
      </c>
    </row>
    <row r="427" spans="2:16" x14ac:dyDescent="0.25">
      <c r="B427">
        <f t="shared" si="31"/>
        <v>424</v>
      </c>
      <c r="C427">
        <f t="shared" ca="1" si="30"/>
        <v>1.4216648086566367E-2</v>
      </c>
      <c r="D427" s="38">
        <f t="shared" ca="1" si="32"/>
        <v>6.9948466216312708</v>
      </c>
      <c r="G427" s="38">
        <f t="shared" ca="1" si="34"/>
        <v>253.02182907356871</v>
      </c>
      <c r="H427" s="189">
        <f t="shared" ca="1" si="33"/>
        <v>70.340068482452111</v>
      </c>
      <c r="P427" s="201">
        <f ca="1">LOOKUP(H427,Sheet1!B28:B165,Sheet1!C28:C165)</f>
        <v>2.3437705629986394</v>
      </c>
    </row>
    <row r="428" spans="2:16" x14ac:dyDescent="0.25">
      <c r="B428">
        <f t="shared" si="31"/>
        <v>425</v>
      </c>
      <c r="C428">
        <f t="shared" ca="1" si="30"/>
        <v>1.4209916753880236E-2</v>
      </c>
      <c r="D428" s="38">
        <f t="shared" ca="1" si="32"/>
        <v>7.0090565383851509</v>
      </c>
      <c r="G428" s="38">
        <f t="shared" ca="1" si="34"/>
        <v>253.14168720770468</v>
      </c>
      <c r="H428" s="189">
        <f t="shared" ca="1" si="33"/>
        <v>70.373389043741909</v>
      </c>
      <c r="P428" s="201">
        <f ca="1">LOOKUP(H428,Sheet1!B29:B166,Sheet1!C29:C166)</f>
        <v>2.3437705629986394</v>
      </c>
    </row>
    <row r="429" spans="2:16" x14ac:dyDescent="0.25">
      <c r="B429">
        <f t="shared" si="31"/>
        <v>426</v>
      </c>
      <c r="C429">
        <f t="shared" ca="1" si="30"/>
        <v>1.4203194975157188E-2</v>
      </c>
      <c r="D429" s="38">
        <f t="shared" ca="1" si="32"/>
        <v>7.023259733360308</v>
      </c>
      <c r="G429" s="38">
        <f t="shared" ca="1" si="34"/>
        <v>253.2614885911234</v>
      </c>
      <c r="H429" s="189">
        <f t="shared" ca="1" si="33"/>
        <v>70.406693828332308</v>
      </c>
      <c r="P429" s="201">
        <f ca="1">LOOKUP(H429,Sheet1!B30:B167,Sheet1!C30:C167)</f>
        <v>2.3437705629986394</v>
      </c>
    </row>
    <row r="430" spans="2:16" x14ac:dyDescent="0.25">
      <c r="B430">
        <f t="shared" si="31"/>
        <v>427</v>
      </c>
      <c r="C430">
        <f t="shared" ca="1" si="30"/>
        <v>1.419648272781612E-2</v>
      </c>
      <c r="D430" s="38">
        <f t="shared" ca="1" si="32"/>
        <v>7.037456216088124</v>
      </c>
      <c r="G430" s="38">
        <f t="shared" ca="1" si="34"/>
        <v>253.38123330437267</v>
      </c>
      <c r="H430" s="189">
        <f t="shared" ca="1" si="33"/>
        <v>70.439982858615608</v>
      </c>
      <c r="P430" s="201">
        <f ca="1">LOOKUP(H430,Sheet1!B31:B168,Sheet1!C31:C168)</f>
        <v>2.3437705629986394</v>
      </c>
    </row>
    <row r="431" spans="2:16" x14ac:dyDescent="0.25">
      <c r="B431">
        <f t="shared" si="31"/>
        <v>428</v>
      </c>
      <c r="C431">
        <f t="shared" ca="1" si="30"/>
        <v>1.4189779989350584E-2</v>
      </c>
      <c r="D431" s="38">
        <f t="shared" ca="1" si="32"/>
        <v>7.0516459960774744</v>
      </c>
      <c r="G431" s="38">
        <f t="shared" ca="1" si="34"/>
        <v>253.50092142781</v>
      </c>
      <c r="H431" s="189">
        <f t="shared" ca="1" si="33"/>
        <v>70.473256156931186</v>
      </c>
      <c r="P431" s="201">
        <f ca="1">LOOKUP(H431,Sheet1!B32:B169,Sheet1!C32:C169)</f>
        <v>2.3437705629986394</v>
      </c>
    </row>
    <row r="432" spans="2:16" x14ac:dyDescent="0.25">
      <c r="B432">
        <f t="shared" si="31"/>
        <v>429</v>
      </c>
      <c r="C432">
        <f t="shared" ca="1" si="30"/>
        <v>1.4183086737328474E-2</v>
      </c>
      <c r="D432" s="38">
        <f t="shared" ca="1" si="32"/>
        <v>7.0658290828148029</v>
      </c>
      <c r="G432" s="38">
        <f t="shared" ca="1" si="34"/>
        <v>253.62055304160305</v>
      </c>
      <c r="H432" s="189">
        <f t="shared" ca="1" si="33"/>
        <v>70.506513745565655</v>
      </c>
      <c r="P432" s="201">
        <f ca="1">LOOKUP(H432,Sheet1!B33:B170,Sheet1!C33:C170)</f>
        <v>2.3437705629986394</v>
      </c>
    </row>
    <row r="433" spans="2:16" x14ac:dyDescent="0.25">
      <c r="B433">
        <f t="shared" si="31"/>
        <v>430</v>
      </c>
      <c r="C433">
        <f t="shared" ca="1" si="30"/>
        <v>1.41764029493917E-2</v>
      </c>
      <c r="D433" s="38">
        <f t="shared" ca="1" si="32"/>
        <v>7.080005485764195</v>
      </c>
      <c r="G433" s="38">
        <f t="shared" ca="1" si="34"/>
        <v>253.74012822573042</v>
      </c>
      <c r="H433" s="189">
        <f t="shared" ca="1" si="33"/>
        <v>70.539755646753065</v>
      </c>
      <c r="P433" s="201">
        <f ca="1">LOOKUP(H433,Sheet1!B34:B171,Sheet1!C34:C171)</f>
        <v>2.3437705629986394</v>
      </c>
    </row>
    <row r="434" spans="2:16" x14ac:dyDescent="0.25">
      <c r="B434">
        <f t="shared" si="31"/>
        <v>431</v>
      </c>
      <c r="C434">
        <f t="shared" ca="1" si="30"/>
        <v>1.4169728603255884E-2</v>
      </c>
      <c r="D434" s="38">
        <f t="shared" ca="1" si="32"/>
        <v>7.0941752143674508</v>
      </c>
      <c r="G434" s="38">
        <f t="shared" ca="1" si="34"/>
        <v>253.85964705998217</v>
      </c>
      <c r="H434" s="189">
        <f t="shared" ca="1" si="33"/>
        <v>70.572981882675052</v>
      </c>
      <c r="P434" s="201">
        <f ca="1">LOOKUP(H434,Sheet1!B35:B172,Sheet1!C35:C172)</f>
        <v>2.3437705629986394</v>
      </c>
    </row>
    <row r="435" spans="2:16" x14ac:dyDescent="0.25">
      <c r="B435">
        <f t="shared" si="31"/>
        <v>432</v>
      </c>
      <c r="C435">
        <f t="shared" ca="1" si="30"/>
        <v>1.4163063676710039E-2</v>
      </c>
      <c r="D435" s="38">
        <f t="shared" ca="1" si="32"/>
        <v>7.1083382780441609</v>
      </c>
      <c r="G435" s="38">
        <f t="shared" ca="1" si="34"/>
        <v>253.97910962396057</v>
      </c>
      <c r="H435" s="189">
        <f t="shared" ca="1" si="33"/>
        <v>70.606192475461043</v>
      </c>
      <c r="P435" s="201">
        <f ca="1">LOOKUP(H435,Sheet1!B36:B173,Sheet1!C36:C173)</f>
        <v>2.3437705629986394</v>
      </c>
    </row>
    <row r="436" spans="2:16" x14ac:dyDescent="0.25">
      <c r="B436">
        <f t="shared" si="31"/>
        <v>433</v>
      </c>
      <c r="C436">
        <f t="shared" ca="1" si="30"/>
        <v>1.4156408147616265E-2</v>
      </c>
      <c r="D436" s="38">
        <f t="shared" ca="1" si="32"/>
        <v>7.1224946861917768</v>
      </c>
      <c r="G436" s="38">
        <f t="shared" ca="1" si="34"/>
        <v>254.09851599708054</v>
      </c>
      <c r="H436" s="189">
        <f t="shared" ca="1" si="33"/>
        <v>70.639387447188398</v>
      </c>
      <c r="P436" s="201">
        <f ca="1">LOOKUP(H436,Sheet1!B37:B174,Sheet1!C37:C174)</f>
        <v>2.3437705629986394</v>
      </c>
    </row>
    <row r="437" spans="2:16" x14ac:dyDescent="0.25">
      <c r="B437">
        <f t="shared" si="31"/>
        <v>434</v>
      </c>
      <c r="C437">
        <f t="shared" ca="1" si="30"/>
        <v>1.4149761993909443E-2</v>
      </c>
      <c r="D437" s="38">
        <f t="shared" ca="1" si="32"/>
        <v>7.1366444481856863</v>
      </c>
      <c r="G437" s="38">
        <f t="shared" ca="1" si="34"/>
        <v>254.21786625857038</v>
      </c>
      <c r="H437" s="189">
        <f t="shared" ca="1" si="33"/>
        <v>70.672566819882576</v>
      </c>
      <c r="P437" s="201">
        <f ca="1">LOOKUP(H437,Sheet1!B38:B175,Sheet1!C38:C175)</f>
        <v>2.3437705629986394</v>
      </c>
    </row>
    <row r="438" spans="2:16" x14ac:dyDescent="0.25">
      <c r="B438">
        <f t="shared" si="31"/>
        <v>435</v>
      </c>
      <c r="C438">
        <f t="shared" ca="1" si="30"/>
        <v>1.4143125193596916E-2</v>
      </c>
      <c r="D438" s="38">
        <f t="shared" ca="1" si="32"/>
        <v>7.1507875733792829</v>
      </c>
      <c r="G438" s="38">
        <f t="shared" ca="1" si="34"/>
        <v>254.33716048747243</v>
      </c>
      <c r="H438" s="189">
        <f t="shared" ca="1" si="33"/>
        <v>70.705730615517339</v>
      </c>
      <c r="P438" s="201">
        <f ca="1">LOOKUP(H438,Sheet1!B39:B176,Sheet1!C39:C176)</f>
        <v>2.3437705629986394</v>
      </c>
    </row>
    <row r="439" spans="2:16" x14ac:dyDescent="0.25">
      <c r="B439">
        <f t="shared" si="31"/>
        <v>436</v>
      </c>
      <c r="C439">
        <f t="shared" ca="1" si="30"/>
        <v>1.4136497724758194E-2</v>
      </c>
      <c r="D439" s="38">
        <f t="shared" ca="1" si="32"/>
        <v>7.1649240711040409</v>
      </c>
      <c r="G439" s="38">
        <f t="shared" ca="1" si="34"/>
        <v>254.45639876264349</v>
      </c>
      <c r="H439" s="189">
        <f t="shared" ca="1" si="33"/>
        <v>70.738878856014892</v>
      </c>
      <c r="P439" s="201">
        <f ca="1">LOOKUP(H439,Sheet1!B40:B177,Sheet1!C40:C177)</f>
        <v>2.3437705629986394</v>
      </c>
    </row>
    <row r="440" spans="2:16" x14ac:dyDescent="0.25">
      <c r="B440">
        <f t="shared" si="31"/>
        <v>437</v>
      </c>
      <c r="C440">
        <f t="shared" ca="1" si="30"/>
        <v>1.4129879565544644E-2</v>
      </c>
      <c r="D440" s="38">
        <f t="shared" ca="1" si="32"/>
        <v>7.1790539506695854</v>
      </c>
      <c r="G440" s="38">
        <f t="shared" ca="1" si="34"/>
        <v>254.57558116275567</v>
      </c>
      <c r="H440" s="189">
        <f t="shared" ca="1" si="33"/>
        <v>70.772011563246082</v>
      </c>
      <c r="P440" s="201">
        <f ca="1">LOOKUP(H440,Sheet1!B41:B178,Sheet1!C41:C178)</f>
        <v>2.3437705629986394</v>
      </c>
    </row>
    <row r="441" spans="2:16" x14ac:dyDescent="0.25">
      <c r="B441">
        <f t="shared" si="31"/>
        <v>438</v>
      </c>
      <c r="C441">
        <f t="shared" ca="1" si="30"/>
        <v>1.412327069417919E-2</v>
      </c>
      <c r="D441" s="38">
        <f t="shared" ca="1" si="32"/>
        <v>7.193177221363765</v>
      </c>
      <c r="G441" s="38">
        <f t="shared" ca="1" si="34"/>
        <v>254.69470776629683</v>
      </c>
      <c r="H441" s="189">
        <f t="shared" ca="1" si="33"/>
        <v>70.805128759030524</v>
      </c>
      <c r="P441" s="201">
        <f ca="1">LOOKUP(H441,Sheet1!B42:B179,Sheet1!C42:C179)</f>
        <v>2.3437705629986394</v>
      </c>
    </row>
    <row r="442" spans="2:16" x14ac:dyDescent="0.25">
      <c r="B442">
        <f t="shared" si="31"/>
        <v>439</v>
      </c>
      <c r="C442">
        <f t="shared" ca="1" si="30"/>
        <v>1.4116671088956017E-2</v>
      </c>
      <c r="D442" s="38">
        <f t="shared" ca="1" si="32"/>
        <v>7.2072938924527215</v>
      </c>
      <c r="G442" s="38">
        <f t="shared" ca="1" si="34"/>
        <v>254.8137786515712</v>
      </c>
      <c r="H442" s="189">
        <f t="shared" ca="1" si="33"/>
        <v>70.838230465136803</v>
      </c>
      <c r="P442" s="201">
        <f ca="1">LOOKUP(H442,Sheet1!B43:B180,Sheet1!C43:C180)</f>
        <v>2.3437705629986394</v>
      </c>
    </row>
    <row r="443" spans="2:16" x14ac:dyDescent="0.25">
      <c r="B443">
        <f t="shared" si="31"/>
        <v>440</v>
      </c>
      <c r="C443">
        <f t="shared" ca="1" si="30"/>
        <v>1.4110080728240257E-2</v>
      </c>
      <c r="D443" s="38">
        <f t="shared" ca="1" si="32"/>
        <v>7.2214039731809621</v>
      </c>
      <c r="G443" s="38">
        <f t="shared" ca="1" si="34"/>
        <v>254.93279389670008</v>
      </c>
      <c r="H443" s="189">
        <f t="shared" ca="1" si="33"/>
        <v>70.871316703282631</v>
      </c>
      <c r="P443" s="201">
        <f ca="1">LOOKUP(H443,Sheet1!B44:B181,Sheet1!C44:C181)</f>
        <v>2.3437705629986394</v>
      </c>
    </row>
    <row r="444" spans="2:16" x14ac:dyDescent="0.25">
      <c r="B444">
        <f t="shared" si="31"/>
        <v>441</v>
      </c>
      <c r="C444">
        <f t="shared" ca="1" si="30"/>
        <v>1.4103499590467703E-2</v>
      </c>
      <c r="D444" s="38">
        <f t="shared" ca="1" si="32"/>
        <v>7.2355074727714301</v>
      </c>
      <c r="G444" s="38">
        <f t="shared" ca="1" si="34"/>
        <v>255.05175357962233</v>
      </c>
      <c r="H444" s="189">
        <f t="shared" ca="1" si="33"/>
        <v>70.904387495135012</v>
      </c>
      <c r="P444" s="201">
        <f ca="1">LOOKUP(H444,Sheet1!B45:B182,Sheet1!C45:C182)</f>
        <v>2.3437705629986394</v>
      </c>
    </row>
    <row r="445" spans="2:16" x14ac:dyDescent="0.25">
      <c r="B445">
        <f t="shared" si="31"/>
        <v>442</v>
      </c>
      <c r="C445">
        <f t="shared" ca="1" si="30"/>
        <v>1.4096927654144512E-2</v>
      </c>
      <c r="D445" s="38">
        <f t="shared" ca="1" si="32"/>
        <v>7.2496044004255751</v>
      </c>
      <c r="G445" s="38">
        <f t="shared" ca="1" si="34"/>
        <v>255.17065777809501</v>
      </c>
      <c r="H445" s="189">
        <f t="shared" ca="1" si="33"/>
        <v>70.937442862310419</v>
      </c>
      <c r="P445" s="201">
        <f ca="1">LOOKUP(H445,Sheet1!B46:B183,Sheet1!C46:C183)</f>
        <v>2.3437705629986394</v>
      </c>
    </row>
    <row r="446" spans="2:16" x14ac:dyDescent="0.25">
      <c r="B446">
        <f t="shared" si="31"/>
        <v>443</v>
      </c>
      <c r="C446">
        <f t="shared" ca="1" si="30"/>
        <v>1.4090364897846909E-2</v>
      </c>
      <c r="D446" s="38">
        <f t="shared" ca="1" si="32"/>
        <v>7.2636947653234216</v>
      </c>
      <c r="G446" s="38">
        <f t="shared" ca="1" si="34"/>
        <v>255.28950656969394</v>
      </c>
      <c r="H446" s="189">
        <f t="shared" ca="1" si="33"/>
        <v>70.970482826374919</v>
      </c>
      <c r="P446" s="201">
        <f ca="1">LOOKUP(H446,Sheet1!B47:B184,Sheet1!C47:C184)</f>
        <v>2.3437705629986394</v>
      </c>
    </row>
    <row r="447" spans="2:16" x14ac:dyDescent="0.25">
      <c r="B447">
        <f t="shared" si="31"/>
        <v>444</v>
      </c>
      <c r="C447">
        <f t="shared" si="30"/>
        <v>1.4250692686769683E-2</v>
      </c>
      <c r="D447" s="38">
        <f t="shared" ca="1" si="32"/>
        <v>7.2779454580101914</v>
      </c>
      <c r="G447" s="38">
        <f t="shared" si="34"/>
        <v>252.41736533255218</v>
      </c>
      <c r="H447" s="189">
        <f t="shared" ref="H447:H449" si="35">H448+(P448*C448)</f>
        <v>70.172027562449514</v>
      </c>
      <c r="P447" s="201">
        <f>LOOKUP(H447,Sheet1!B48:B185,Sheet1!C48:C185)</f>
        <v>2.3437705629986394</v>
      </c>
    </row>
    <row r="448" spans="2:16" x14ac:dyDescent="0.25">
      <c r="B448">
        <f t="shared" si="31"/>
        <v>445</v>
      </c>
      <c r="C448">
        <f t="shared" si="30"/>
        <v>1.425748217038152E-2</v>
      </c>
      <c r="D448" s="38">
        <f t="shared" ca="1" si="32"/>
        <v>7.292202940180573</v>
      </c>
      <c r="G448" s="38">
        <f t="shared" si="34"/>
        <v>252.29716293322332</v>
      </c>
      <c r="H448" s="189">
        <f t="shared" si="35"/>
        <v>70.138611295436093</v>
      </c>
      <c r="P448" s="201">
        <f>LOOKUP(H448,Sheet1!B49:B186,Sheet1!C49:C186)</f>
        <v>2.3437705629986394</v>
      </c>
    </row>
    <row r="449" spans="1:16" x14ac:dyDescent="0.25">
      <c r="B449">
        <f t="shared" si="31"/>
        <v>446</v>
      </c>
      <c r="C449">
        <f t="shared" si="30"/>
        <v>1.4264281368973541E-2</v>
      </c>
      <c r="D449" s="38">
        <f t="shared" ca="1" si="32"/>
        <v>7.3064672215495463</v>
      </c>
      <c r="G449" s="38">
        <f t="shared" si="34"/>
        <v>252.17690321101134</v>
      </c>
      <c r="H449" s="189">
        <f t="shared" si="35"/>
        <v>70.10517909266116</v>
      </c>
      <c r="P449" s="201">
        <f>LOOKUP(H449,Sheet1!B50:B187,Sheet1!C50:C187)</f>
        <v>2.3437705629986394</v>
      </c>
    </row>
    <row r="450" spans="1:16" x14ac:dyDescent="0.25">
      <c r="B450">
        <f t="shared" si="31"/>
        <v>447</v>
      </c>
      <c r="C450">
        <f t="shared" si="30"/>
        <v>1.4271090305738476E-2</v>
      </c>
      <c r="D450" s="38">
        <f t="shared" ca="1" si="32"/>
        <v>7.3207383118552851</v>
      </c>
      <c r="G450" s="38">
        <f t="shared" si="34"/>
        <v>252.05658608381538</v>
      </c>
      <c r="H450" s="189">
        <f t="shared" ref="H450:H458" si="36">H451+(P451*C451)</f>
        <v>70.071730931300678</v>
      </c>
      <c r="P450" s="201">
        <f>LOOKUP(H450,Sheet1!B51:B188,Sheet1!C51:C188)</f>
        <v>2.3437705629986394</v>
      </c>
    </row>
    <row r="451" spans="1:16" x14ac:dyDescent="0.25">
      <c r="B451">
        <f t="shared" si="31"/>
        <v>448</v>
      </c>
      <c r="C451">
        <f t="shared" si="30"/>
        <v>1.4277909003946652E-2</v>
      </c>
      <c r="D451" s="38">
        <f t="shared" ca="1" si="32"/>
        <v>7.3350162208592318</v>
      </c>
      <c r="G451" s="38">
        <f t="shared" si="34"/>
        <v>251.9362114693383</v>
      </c>
      <c r="H451" s="189">
        <f t="shared" si="36"/>
        <v>70.038266788476051</v>
      </c>
      <c r="P451" s="201">
        <f>LOOKUP(H451,Sheet1!B52:B189,Sheet1!C52:C189)</f>
        <v>2.3437705629986394</v>
      </c>
    </row>
    <row r="452" spans="1:16" s="191" customFormat="1" x14ac:dyDescent="0.25">
      <c r="A452" s="191" t="s">
        <v>526</v>
      </c>
      <c r="B452">
        <f t="shared" si="31"/>
        <v>449</v>
      </c>
      <c r="C452" s="191">
        <f t="shared" si="30"/>
        <v>1.4284737486946324E-2</v>
      </c>
      <c r="D452" s="198">
        <f t="shared" ca="1" si="32"/>
        <v>7.3493009583461779</v>
      </c>
      <c r="G452" s="198">
        <f t="shared" si="34"/>
        <v>251.81577928508625</v>
      </c>
      <c r="H452" s="192">
        <f t="shared" si="36"/>
        <v>70.004786641253986</v>
      </c>
      <c r="P452" s="201">
        <f>LOOKUP(H452,Sheet1!B53:B190,Sheet1!C53:C190)</f>
        <v>2.3437705629986394</v>
      </c>
    </row>
    <row r="453" spans="1:16" x14ac:dyDescent="0.25">
      <c r="B453">
        <f t="shared" si="31"/>
        <v>450</v>
      </c>
      <c r="C453">
        <f t="shared" ref="C453:C516" si="37">1/H453</f>
        <v>1.4291575778164008E-2</v>
      </c>
      <c r="D453" s="38">
        <f t="shared" ca="1" si="32"/>
        <v>7.3635925341243418</v>
      </c>
      <c r="G453" s="38">
        <f t="shared" si="34"/>
        <v>251.69528944836784</v>
      </c>
      <c r="H453" s="190">
        <f t="shared" si="36"/>
        <v>69.971290466646266</v>
      </c>
      <c r="P453" s="201">
        <f>LOOKUP(H453,Sheet1!B54:B191,Sheet1!C54:C191)</f>
        <v>2.3437705629986394</v>
      </c>
    </row>
    <row r="454" spans="1:16" x14ac:dyDescent="0.25">
      <c r="B454">
        <f t="shared" ref="B454:B517" si="38">B453+1</f>
        <v>451</v>
      </c>
      <c r="C454">
        <f t="shared" si="37"/>
        <v>1.4298423901104834E-2</v>
      </c>
      <c r="D454" s="38">
        <f t="shared" ref="D454:D517" ca="1" si="39">D453+C454</f>
        <v>7.3778909580254464</v>
      </c>
      <c r="G454" s="38">
        <f t="shared" si="34"/>
        <v>251.57474187629342</v>
      </c>
      <c r="H454" s="190">
        <f t="shared" si="36"/>
        <v>69.937778241609578</v>
      </c>
      <c r="P454" s="201">
        <f>LOOKUP(H454,Sheet1!B55:B192,Sheet1!C55:C192)</f>
        <v>2.3437705629986394</v>
      </c>
    </row>
    <row r="455" spans="1:16" x14ac:dyDescent="0.25">
      <c r="B455">
        <f t="shared" si="38"/>
        <v>452</v>
      </c>
      <c r="C455">
        <f t="shared" si="37"/>
        <v>1.4305281879352861E-2</v>
      </c>
      <c r="D455" s="38">
        <f t="shared" ca="1" si="39"/>
        <v>7.3921962399047993</v>
      </c>
      <c r="G455" s="38">
        <f t="shared" ref="G455:G518" si="40">H455/0.278</f>
        <v>251.45413648577465</v>
      </c>
      <c r="H455" s="190">
        <f t="shared" si="36"/>
        <v>69.904249943045357</v>
      </c>
      <c r="P455" s="201">
        <f>LOOKUP(H455,Sheet1!B56:B193,Sheet1!C56:C193)</f>
        <v>2.3437705629986394</v>
      </c>
    </row>
    <row r="456" spans="1:16" x14ac:dyDescent="0.25">
      <c r="B456">
        <f t="shared" si="38"/>
        <v>453</v>
      </c>
      <c r="C456">
        <f t="shared" si="37"/>
        <v>1.4312149736571439E-2</v>
      </c>
      <c r="D456" s="38">
        <f t="shared" ca="1" si="39"/>
        <v>7.4065083896413704</v>
      </c>
      <c r="G456" s="38">
        <f t="shared" si="40"/>
        <v>251.33347319352356</v>
      </c>
      <c r="H456" s="190">
        <f t="shared" si="36"/>
        <v>69.87070554779956</v>
      </c>
      <c r="P456" s="201">
        <f>LOOKUP(H456,Sheet1!B57:B194,Sheet1!C57:C194)</f>
        <v>2.3437705629986394</v>
      </c>
    </row>
    <row r="457" spans="1:16" x14ac:dyDescent="0.25">
      <c r="B457">
        <f t="shared" si="38"/>
        <v>454</v>
      </c>
      <c r="C457">
        <f t="shared" si="37"/>
        <v>1.4319027496503543E-2</v>
      </c>
      <c r="D457" s="38">
        <f t="shared" ca="1" si="39"/>
        <v>7.4208274171378736</v>
      </c>
      <c r="G457" s="38">
        <f t="shared" si="40"/>
        <v>251.2127519160521</v>
      </c>
      <c r="H457" s="190">
        <f t="shared" si="36"/>
        <v>69.837145032662491</v>
      </c>
      <c r="P457" s="201">
        <f>LOOKUP(H457,Sheet1!B58:B195,Sheet1!C58:C195)</f>
        <v>2.3437705629986394</v>
      </c>
    </row>
    <row r="458" spans="1:16" x14ac:dyDescent="0.25">
      <c r="B458">
        <f t="shared" si="38"/>
        <v>455</v>
      </c>
      <c r="C458">
        <f t="shared" si="37"/>
        <v>1.432591518297212E-2</v>
      </c>
      <c r="D458" s="38">
        <f t="shared" ca="1" si="39"/>
        <v>7.4351533323208461</v>
      </c>
      <c r="G458" s="38">
        <f t="shared" si="40"/>
        <v>251.0919725696713</v>
      </c>
      <c r="H458" s="190">
        <f t="shared" si="36"/>
        <v>69.803568374368623</v>
      </c>
      <c r="P458" s="201">
        <f>LOOKUP(H458,Sheet1!B59:B196,Sheet1!C59:C196)</f>
        <v>2.3437705629986394</v>
      </c>
    </row>
    <row r="459" spans="1:16" x14ac:dyDescent="0.25">
      <c r="B459">
        <f t="shared" si="38"/>
        <v>456</v>
      </c>
      <c r="C459">
        <f t="shared" si="37"/>
        <v>1.4332812819880433E-2</v>
      </c>
      <c r="D459" s="38">
        <f t="shared" ca="1" si="39"/>
        <v>7.4494861451407264</v>
      </c>
      <c r="G459" s="38">
        <f t="shared" si="40"/>
        <v>250.9711350704907</v>
      </c>
      <c r="H459" s="190">
        <f t="shared" ref="H459:H461" si="41">H460+(P460*C460)</f>
        <v>69.769975549596424</v>
      </c>
      <c r="P459" s="201">
        <f>LOOKUP(H459,Sheet1!B60:B197,Sheet1!C60:C197)</f>
        <v>2.3437705629986394</v>
      </c>
    </row>
    <row r="460" spans="1:16" x14ac:dyDescent="0.25">
      <c r="B460">
        <f t="shared" si="38"/>
        <v>457</v>
      </c>
      <c r="C460">
        <f t="shared" si="37"/>
        <v>1.4339720431212415E-2</v>
      </c>
      <c r="D460" s="38">
        <f t="shared" ca="1" si="39"/>
        <v>7.4638258655719385</v>
      </c>
      <c r="G460" s="38">
        <f t="shared" si="40"/>
        <v>250.85023933441764</v>
      </c>
      <c r="H460" s="190">
        <f t="shared" si="41"/>
        <v>69.736366534968113</v>
      </c>
      <c r="P460" s="201">
        <f>LOOKUP(H460,Sheet1!B61:B198,Sheet1!C61:C198)</f>
        <v>2.3437705629986394</v>
      </c>
    </row>
    <row r="461" spans="1:16" x14ac:dyDescent="0.25">
      <c r="B461">
        <f t="shared" si="38"/>
        <v>458</v>
      </c>
      <c r="C461">
        <f t="shared" si="37"/>
        <v>1.434663804103301E-2</v>
      </c>
      <c r="D461" s="38">
        <f t="shared" ca="1" si="39"/>
        <v>7.4781725036129716</v>
      </c>
      <c r="G461" s="38">
        <f t="shared" si="40"/>
        <v>250.72928527715663</v>
      </c>
      <c r="H461" s="190">
        <f t="shared" si="41"/>
        <v>69.70274130704955</v>
      </c>
      <c r="P461" s="201">
        <f>LOOKUP(H461,Sheet1!B62:B199,Sheet1!C62:C199)</f>
        <v>2.3437705629986394</v>
      </c>
    </row>
    <row r="462" spans="1:16" x14ac:dyDescent="0.25">
      <c r="B462">
        <f t="shared" si="38"/>
        <v>459</v>
      </c>
      <c r="C462">
        <f t="shared" si="37"/>
        <v>1.4353565673488536E-2</v>
      </c>
      <c r="D462" s="38">
        <f t="shared" ca="1" si="39"/>
        <v>7.4925260692864599</v>
      </c>
      <c r="G462" s="38">
        <f t="shared" si="40"/>
        <v>250.60827281420848</v>
      </c>
      <c r="H462" s="190">
        <f t="shared" ref="H462:H465" si="42">H463+(P463*C463)</f>
        <v>69.669099842349965</v>
      </c>
      <c r="P462" s="201">
        <f>LOOKUP(H462,Sheet1!B63:B200,Sheet1!C63:C200)</f>
        <v>2.3437705629986394</v>
      </c>
    </row>
    <row r="463" spans="1:16" x14ac:dyDescent="0.25">
      <c r="B463">
        <f t="shared" si="38"/>
        <v>460</v>
      </c>
      <c r="C463">
        <f t="shared" si="37"/>
        <v>1.4360503352807032E-2</v>
      </c>
      <c r="D463" s="38">
        <f t="shared" ca="1" si="39"/>
        <v>7.5068865726392673</v>
      </c>
      <c r="G463" s="38">
        <f t="shared" si="40"/>
        <v>250.48720186086982</v>
      </c>
      <c r="H463" s="190">
        <f t="shared" si="42"/>
        <v>69.635442117321816</v>
      </c>
      <c r="P463" s="201">
        <f>LOOKUP(H463,Sheet1!B64:B201,Sheet1!C64:C201)</f>
        <v>2.3437705629986394</v>
      </c>
    </row>
    <row r="464" spans="1:16" x14ac:dyDescent="0.25">
      <c r="B464">
        <f t="shared" si="38"/>
        <v>461</v>
      </c>
      <c r="C464">
        <f t="shared" si="37"/>
        <v>1.4367451103298619E-2</v>
      </c>
      <c r="D464" s="38">
        <f t="shared" ca="1" si="39"/>
        <v>7.521254023742566</v>
      </c>
      <c r="G464" s="38">
        <f t="shared" si="40"/>
        <v>250.36607233223231</v>
      </c>
      <c r="H464" s="190">
        <f t="shared" si="42"/>
        <v>69.601768108360588</v>
      </c>
      <c r="P464" s="201">
        <f>LOOKUP(H464,Sheet1!B65:B202,Sheet1!C65:C202)</f>
        <v>2.3437705629986394</v>
      </c>
    </row>
    <row r="465" spans="2:16" x14ac:dyDescent="0.25">
      <c r="B465">
        <f t="shared" si="38"/>
        <v>462</v>
      </c>
      <c r="C465">
        <f t="shared" si="37"/>
        <v>1.4374408949355853E-2</v>
      </c>
      <c r="D465" s="38">
        <f t="shared" ca="1" si="39"/>
        <v>7.5356284326919223</v>
      </c>
      <c r="G465" s="38">
        <f t="shared" si="40"/>
        <v>250.24488414318193</v>
      </c>
      <c r="H465" s="190">
        <f t="shared" si="42"/>
        <v>69.568077791804583</v>
      </c>
      <c r="P465" s="201">
        <f>LOOKUP(H465,Sheet1!B66:B203,Sheet1!C66:C203)</f>
        <v>2.3437705629986394</v>
      </c>
    </row>
    <row r="466" spans="2:16" x14ac:dyDescent="0.25">
      <c r="B466">
        <f t="shared" si="38"/>
        <v>463</v>
      </c>
      <c r="C466">
        <f t="shared" si="37"/>
        <v>1.4381376915454087E-2</v>
      </c>
      <c r="D466" s="38">
        <f t="shared" ca="1" si="39"/>
        <v>7.550009809607376</v>
      </c>
      <c r="G466" s="38">
        <f t="shared" si="40"/>
        <v>250.12363720839835</v>
      </c>
      <c r="H466" s="190">
        <f t="shared" ref="H466:H469" si="43">H467+(P467*C467)</f>
        <v>69.534371143934749</v>
      </c>
      <c r="P466" s="201">
        <f>LOOKUP(H466,Sheet1!B67:B204,Sheet1!C67:C204)</f>
        <v>2.3437705629986394</v>
      </c>
    </row>
    <row r="467" spans="2:16" x14ac:dyDescent="0.25">
      <c r="B467">
        <f t="shared" si="38"/>
        <v>464</v>
      </c>
      <c r="C467">
        <f t="shared" si="37"/>
        <v>1.4388355026151831E-2</v>
      </c>
      <c r="D467" s="38">
        <f t="shared" ca="1" si="39"/>
        <v>7.5643981646335279</v>
      </c>
      <c r="G467" s="38">
        <f t="shared" si="40"/>
        <v>250.0023314423542</v>
      </c>
      <c r="H467" s="190">
        <f t="shared" si="43"/>
        <v>69.500648140974477</v>
      </c>
      <c r="P467" s="201">
        <f>LOOKUP(H467,Sheet1!B68:B205,Sheet1!C68:C205)</f>
        <v>2.3437705629986394</v>
      </c>
    </row>
    <row r="468" spans="2:16" x14ac:dyDescent="0.25">
      <c r="B468">
        <f t="shared" si="38"/>
        <v>465</v>
      </c>
      <c r="C468">
        <f t="shared" si="37"/>
        <v>1.4395343306091116E-2</v>
      </c>
      <c r="D468" s="38">
        <f t="shared" ca="1" si="39"/>
        <v>7.5787935079396194</v>
      </c>
      <c r="G468" s="38">
        <f t="shared" si="40"/>
        <v>249.88096675931439</v>
      </c>
      <c r="H468" s="190">
        <f t="shared" si="43"/>
        <v>69.466908759089407</v>
      </c>
      <c r="P468" s="201">
        <f>LOOKUP(H468,Sheet1!B69:B206,Sheet1!C69:C206)</f>
        <v>2.3437705629986394</v>
      </c>
    </row>
    <row r="469" spans="2:16" x14ac:dyDescent="0.25">
      <c r="B469">
        <f t="shared" si="38"/>
        <v>466</v>
      </c>
      <c r="C469">
        <f t="shared" si="37"/>
        <v>1.4402341779997867E-2</v>
      </c>
      <c r="D469" s="38">
        <f t="shared" ca="1" si="39"/>
        <v>7.593195849719617</v>
      </c>
      <c r="G469" s="38">
        <f t="shared" si="40"/>
        <v>249.75954307333524</v>
      </c>
      <c r="H469" s="190">
        <f t="shared" si="43"/>
        <v>69.433152974387198</v>
      </c>
      <c r="P469" s="201">
        <f>LOOKUP(H469,Sheet1!B70:B207,Sheet1!C70:C207)</f>
        <v>2.3437705629986394</v>
      </c>
    </row>
    <row r="470" spans="2:16" x14ac:dyDescent="0.25">
      <c r="B470">
        <f t="shared" si="38"/>
        <v>467</v>
      </c>
      <c r="C470">
        <f t="shared" si="37"/>
        <v>1.4409350472682263E-2</v>
      </c>
      <c r="D470" s="38">
        <f t="shared" ca="1" si="39"/>
        <v>7.6076052001922996</v>
      </c>
      <c r="G470" s="38">
        <f t="shared" si="40"/>
        <v>249.63806029826395</v>
      </c>
      <c r="H470" s="190">
        <f t="shared" ref="H470:H474" si="44">H471+(P471*C471)</f>
        <v>69.399380762917389</v>
      </c>
      <c r="P470" s="201">
        <f>LOOKUP(H470,Sheet1!B71:B208,Sheet1!C71:C208)</f>
        <v>2.3437705629986394</v>
      </c>
    </row>
    <row r="471" spans="2:16" x14ac:dyDescent="0.25">
      <c r="B471">
        <f t="shared" si="38"/>
        <v>468</v>
      </c>
      <c r="C471">
        <f t="shared" si="37"/>
        <v>1.44163694090391E-2</v>
      </c>
      <c r="D471" s="38">
        <f t="shared" ca="1" si="39"/>
        <v>7.6220215696013387</v>
      </c>
      <c r="G471" s="38">
        <f t="shared" si="40"/>
        <v>249.51651834773799</v>
      </c>
      <c r="H471" s="190">
        <f t="shared" si="44"/>
        <v>69.365592100671165</v>
      </c>
      <c r="P471" s="201">
        <f>LOOKUP(H471,Sheet1!B72:B209,Sheet1!C72:C209)</f>
        <v>2.3437705629986394</v>
      </c>
    </row>
    <row r="472" spans="2:16" x14ac:dyDescent="0.25">
      <c r="B472">
        <f t="shared" si="38"/>
        <v>469</v>
      </c>
      <c r="C472">
        <f t="shared" si="37"/>
        <v>1.4423398614048176E-2</v>
      </c>
      <c r="D472" s="38">
        <f t="shared" ca="1" si="39"/>
        <v>7.636444968215387</v>
      </c>
      <c r="G472" s="38">
        <f t="shared" si="40"/>
        <v>249.39491713518402</v>
      </c>
      <c r="H472" s="190">
        <f t="shared" si="44"/>
        <v>69.331786963581166</v>
      </c>
      <c r="P472" s="201">
        <f>LOOKUP(H472,Sheet1!B73:B210,Sheet1!C73:C210)</f>
        <v>2.3437705629986394</v>
      </c>
    </row>
    <row r="473" spans="2:16" x14ac:dyDescent="0.25">
      <c r="B473">
        <f t="shared" si="38"/>
        <v>470</v>
      </c>
      <c r="C473">
        <f t="shared" si="37"/>
        <v>1.4430438112774663E-2</v>
      </c>
      <c r="D473" s="38">
        <f t="shared" ca="1" si="39"/>
        <v>7.6508754063281614</v>
      </c>
      <c r="G473" s="38">
        <f t="shared" si="40"/>
        <v>249.27325657381749</v>
      </c>
      <c r="H473" s="190">
        <f t="shared" si="44"/>
        <v>69.297965327521268</v>
      </c>
      <c r="P473" s="201">
        <f>LOOKUP(H473,Sheet1!B74:B211,Sheet1!C74:C211)</f>
        <v>2.3437705629986394</v>
      </c>
    </row>
    <row r="474" spans="2:16" x14ac:dyDescent="0.25">
      <c r="B474">
        <f t="shared" si="38"/>
        <v>471</v>
      </c>
      <c r="C474">
        <f t="shared" si="37"/>
        <v>1.443748793036947E-2</v>
      </c>
      <c r="D474" s="38">
        <f t="shared" ca="1" si="39"/>
        <v>7.6653128942585305</v>
      </c>
      <c r="G474" s="38">
        <f t="shared" si="40"/>
        <v>249.15153657664177</v>
      </c>
      <c r="H474" s="190">
        <f t="shared" si="44"/>
        <v>69.264127168306416</v>
      </c>
      <c r="P474" s="201">
        <f>LOOKUP(H474,Sheet1!B75:B212,Sheet1!C75:C212)</f>
        <v>2.3437705629986394</v>
      </c>
    </row>
    <row r="475" spans="2:16" x14ac:dyDescent="0.25">
      <c r="B475">
        <f t="shared" si="38"/>
        <v>472</v>
      </c>
      <c r="C475">
        <f t="shared" si="37"/>
        <v>1.4444548092069635E-2</v>
      </c>
      <c r="D475" s="38">
        <f t="shared" ca="1" si="39"/>
        <v>7.6797574423506001</v>
      </c>
      <c r="G475" s="38">
        <f t="shared" si="40"/>
        <v>249.02975705644749</v>
      </c>
      <c r="H475" s="190">
        <f t="shared" ref="H475:H477" si="45">H476+(P476*C476)</f>
        <v>69.230272461692408</v>
      </c>
      <c r="P475" s="201">
        <f>LOOKUP(H475,Sheet1!B76:B213,Sheet1!C76:C213)</f>
        <v>2.3437705629986394</v>
      </c>
    </row>
    <row r="476" spans="2:16" x14ac:dyDescent="0.25">
      <c r="B476">
        <f t="shared" si="38"/>
        <v>473</v>
      </c>
      <c r="C476">
        <f t="shared" si="37"/>
        <v>1.4451618623198693E-2</v>
      </c>
      <c r="D476" s="38">
        <f t="shared" ca="1" si="39"/>
        <v>7.6942090609737992</v>
      </c>
      <c r="G476" s="38">
        <f t="shared" si="40"/>
        <v>248.90791792581174</v>
      </c>
      <c r="H476" s="190">
        <f t="shared" si="45"/>
        <v>69.19640118337567</v>
      </c>
      <c r="P476" s="201">
        <f>LOOKUP(H476,Sheet1!B77:B214,Sheet1!C77:C214)</f>
        <v>2.3437705629986394</v>
      </c>
    </row>
    <row r="477" spans="2:16" x14ac:dyDescent="0.25">
      <c r="B477">
        <f t="shared" si="38"/>
        <v>474</v>
      </c>
      <c r="C477">
        <f t="shared" si="37"/>
        <v>1.4458699549167073E-2</v>
      </c>
      <c r="D477" s="38">
        <f t="shared" ca="1" si="39"/>
        <v>7.7086677605229665</v>
      </c>
      <c r="G477" s="38">
        <f t="shared" si="40"/>
        <v>248.78601909709741</v>
      </c>
      <c r="H477" s="190">
        <f t="shared" si="45"/>
        <v>69.162513308993084</v>
      </c>
      <c r="P477" s="201">
        <f>LOOKUP(H477,Sheet1!B78:B215,Sheet1!C78:C215)</f>
        <v>2.3437705629986394</v>
      </c>
    </row>
    <row r="478" spans="2:16" x14ac:dyDescent="0.25">
      <c r="B478">
        <f t="shared" si="38"/>
        <v>475</v>
      </c>
      <c r="C478">
        <f t="shared" si="37"/>
        <v>1.4465790895472459E-2</v>
      </c>
      <c r="D478" s="38">
        <f t="shared" ca="1" si="39"/>
        <v>7.7231335514184387</v>
      </c>
      <c r="G478" s="38">
        <f t="shared" si="40"/>
        <v>248.66406048245241</v>
      </c>
      <c r="H478" s="190">
        <f t="shared" ref="H478:H484" si="46">H479+(P479*C479)</f>
        <v>69.128608814121776</v>
      </c>
      <c r="P478" s="201">
        <f>LOOKUP(H478,Sheet1!B79:B216,Sheet1!C79:C216)</f>
        <v>2.3437705629986394</v>
      </c>
    </row>
    <row r="479" spans="2:16" x14ac:dyDescent="0.25">
      <c r="B479">
        <f t="shared" si="38"/>
        <v>476</v>
      </c>
      <c r="C479">
        <f t="shared" si="37"/>
        <v>1.4472892687700196E-2</v>
      </c>
      <c r="D479" s="38">
        <f t="shared" ca="1" si="39"/>
        <v>7.737606444106139</v>
      </c>
      <c r="G479" s="38">
        <f t="shared" si="40"/>
        <v>248.54204199380897</v>
      </c>
      <c r="H479" s="190">
        <f t="shared" si="46"/>
        <v>69.094687674278902</v>
      </c>
      <c r="P479" s="201">
        <f>LOOKUP(H479,Sheet1!B80:B217,Sheet1!C80:C217)</f>
        <v>2.3437705629986394</v>
      </c>
    </row>
    <row r="480" spans="2:16" x14ac:dyDescent="0.25">
      <c r="B480">
        <f t="shared" si="38"/>
        <v>477</v>
      </c>
      <c r="C480">
        <f t="shared" si="37"/>
        <v>1.4480004951523667E-2</v>
      </c>
      <c r="D480" s="38">
        <f t="shared" ca="1" si="39"/>
        <v>7.7520864490576624</v>
      </c>
      <c r="G480" s="38">
        <f t="shared" si="40"/>
        <v>248.4199635428829</v>
      </c>
      <c r="H480" s="190">
        <f t="shared" si="46"/>
        <v>69.060749864921448</v>
      </c>
      <c r="P480" s="201">
        <f>LOOKUP(H480,Sheet1!B81:B218,Sheet1!C81:C218)</f>
        <v>2.3437705629986394</v>
      </c>
    </row>
    <row r="481" spans="2:16" x14ac:dyDescent="0.25">
      <c r="B481">
        <f t="shared" si="38"/>
        <v>478</v>
      </c>
      <c r="C481">
        <f t="shared" si="37"/>
        <v>1.4487127712704691E-2</v>
      </c>
      <c r="D481" s="38">
        <f t="shared" ca="1" si="39"/>
        <v>7.7665735767703667</v>
      </c>
      <c r="G481" s="38">
        <f t="shared" si="40"/>
        <v>248.29782504117267</v>
      </c>
      <c r="H481" s="190">
        <f t="shared" si="46"/>
        <v>69.026795361446005</v>
      </c>
      <c r="P481" s="201">
        <f>LOOKUP(H481,Sheet1!B82:B219,Sheet1!C82:C219)</f>
        <v>2.3437705629986394</v>
      </c>
    </row>
    <row r="482" spans="2:16" x14ac:dyDescent="0.25">
      <c r="B482">
        <f t="shared" si="38"/>
        <v>479</v>
      </c>
      <c r="C482">
        <f t="shared" si="37"/>
        <v>1.4494260997093902E-2</v>
      </c>
      <c r="D482" s="38">
        <f t="shared" ca="1" si="39"/>
        <v>7.7810678377674609</v>
      </c>
      <c r="G482" s="38">
        <f t="shared" si="40"/>
        <v>248.17562639995896</v>
      </c>
      <c r="H482" s="190">
        <f t="shared" si="46"/>
        <v>68.992824139188599</v>
      </c>
      <c r="P482" s="201">
        <f>LOOKUP(H482,Sheet1!B83:B220,Sheet1!C83:C220)</f>
        <v>2.3437705629986394</v>
      </c>
    </row>
    <row r="483" spans="2:16" x14ac:dyDescent="0.25">
      <c r="B483">
        <f t="shared" si="38"/>
        <v>480</v>
      </c>
      <c r="C483">
        <f t="shared" si="37"/>
        <v>1.4502173667573061E-2</v>
      </c>
      <c r="D483" s="38">
        <f t="shared" ca="1" si="39"/>
        <v>7.7955700114350339</v>
      </c>
      <c r="G483" s="38">
        <f t="shared" si="40"/>
        <v>248.04021690910088</v>
      </c>
      <c r="H483" s="190">
        <f t="shared" si="46"/>
        <v>68.955180300730049</v>
      </c>
      <c r="P483" s="201">
        <f>LOOKUP(H483,Sheet1!B84:B221,Sheet1!C84:C221)</f>
        <v>2.5957376681209992</v>
      </c>
    </row>
    <row r="484" spans="2:16" x14ac:dyDescent="0.25">
      <c r="B484">
        <f t="shared" si="38"/>
        <v>481</v>
      </c>
      <c r="C484">
        <f t="shared" si="37"/>
        <v>1.4509329215036712E-2</v>
      </c>
      <c r="D484" s="38">
        <f t="shared" ca="1" si="39"/>
        <v>7.8100793406500708</v>
      </c>
      <c r="G484" s="38">
        <f t="shared" si="40"/>
        <v>247.9178912303129</v>
      </c>
      <c r="H484" s="190">
        <f t="shared" si="46"/>
        <v>68.921173762026996</v>
      </c>
      <c r="P484" s="201">
        <f>LOOKUP(H484,Sheet1!B85:B222,Sheet1!C85:C222)</f>
        <v>2.3437705629986394</v>
      </c>
    </row>
    <row r="485" spans="2:16" x14ac:dyDescent="0.25">
      <c r="B485">
        <f t="shared" si="38"/>
        <v>482</v>
      </c>
      <c r="C485">
        <f t="shared" si="37"/>
        <v>1.4516495366611482E-2</v>
      </c>
      <c r="D485" s="38">
        <f t="shared" ca="1" si="39"/>
        <v>7.8245958360166821</v>
      </c>
      <c r="G485" s="38">
        <f t="shared" si="40"/>
        <v>247.79550513492381</v>
      </c>
      <c r="H485" s="190">
        <f t="shared" ref="H485:H494" si="47">H486+(P486*C486)</f>
        <v>68.887150427508828</v>
      </c>
      <c r="P485" s="201">
        <f>LOOKUP(H485,Sheet1!B86:B223,Sheet1!C86:C223)</f>
        <v>2.3437705629986394</v>
      </c>
    </row>
    <row r="486" spans="2:16" x14ac:dyDescent="0.25">
      <c r="B486">
        <f t="shared" si="38"/>
        <v>483</v>
      </c>
      <c r="C486">
        <f t="shared" si="37"/>
        <v>1.4523672148517007E-2</v>
      </c>
      <c r="D486" s="38">
        <f t="shared" ca="1" si="39"/>
        <v>7.839119508165199</v>
      </c>
      <c r="G486" s="38">
        <f t="shared" si="40"/>
        <v>247.67305853331112</v>
      </c>
      <c r="H486" s="190">
        <f t="shared" si="47"/>
        <v>68.853110272260494</v>
      </c>
      <c r="P486" s="201">
        <f>LOOKUP(H486,Sheet1!B87:B224,Sheet1!C87:C224)</f>
        <v>2.3437705629986394</v>
      </c>
    </row>
    <row r="487" spans="2:16" x14ac:dyDescent="0.25">
      <c r="B487">
        <f t="shared" si="38"/>
        <v>484</v>
      </c>
      <c r="C487">
        <f t="shared" si="37"/>
        <v>1.4530859587063794E-2</v>
      </c>
      <c r="D487" s="38">
        <f t="shared" ca="1" si="39"/>
        <v>7.8536503677522624</v>
      </c>
      <c r="G487" s="38">
        <f t="shared" si="40"/>
        <v>247.55055133563042</v>
      </c>
      <c r="H487" s="190">
        <f t="shared" si="47"/>
        <v>68.819053271305265</v>
      </c>
      <c r="P487" s="201">
        <f>LOOKUP(H487,Sheet1!B88:B225,Sheet1!C88:C225)</f>
        <v>2.3437705629986394</v>
      </c>
    </row>
    <row r="488" spans="2:16" x14ac:dyDescent="0.25">
      <c r="B488">
        <f t="shared" si="38"/>
        <v>485</v>
      </c>
      <c r="C488">
        <f t="shared" si="37"/>
        <v>1.4538057708653599E-2</v>
      </c>
      <c r="D488" s="38">
        <f t="shared" ca="1" si="39"/>
        <v>7.8681884254609162</v>
      </c>
      <c r="G488" s="38">
        <f t="shared" si="40"/>
        <v>247.42798345181492</v>
      </c>
      <c r="H488" s="190">
        <f t="shared" si="47"/>
        <v>68.784979399604552</v>
      </c>
      <c r="P488" s="201">
        <f>LOOKUP(H488,Sheet1!B89:B226,Sheet1!C89:C226)</f>
        <v>2.3437705629986394</v>
      </c>
    </row>
    <row r="489" spans="2:16" x14ac:dyDescent="0.25">
      <c r="B489">
        <f t="shared" si="38"/>
        <v>486</v>
      </c>
      <c r="C489">
        <f t="shared" si="37"/>
        <v>1.4545266539779864E-2</v>
      </c>
      <c r="D489" s="38">
        <f t="shared" ca="1" si="39"/>
        <v>7.8827336920006958</v>
      </c>
      <c r="G489" s="38">
        <f t="shared" si="40"/>
        <v>247.30535479157427</v>
      </c>
      <c r="H489" s="190">
        <f t="shared" si="47"/>
        <v>68.750888632057652</v>
      </c>
      <c r="P489" s="201">
        <f>LOOKUP(H489,Sheet1!B90:B227,Sheet1!C90:C227)</f>
        <v>2.3437705629986394</v>
      </c>
    </row>
    <row r="490" spans="2:16" x14ac:dyDescent="0.25">
      <c r="B490">
        <f t="shared" si="38"/>
        <v>487</v>
      </c>
      <c r="C490">
        <f t="shared" si="37"/>
        <v>1.4552486107028107E-2</v>
      </c>
      <c r="D490" s="38">
        <f t="shared" ca="1" si="39"/>
        <v>7.8972861781077244</v>
      </c>
      <c r="G490" s="38">
        <f t="shared" si="40"/>
        <v>247.18266526439405</v>
      </c>
      <c r="H490" s="190">
        <f t="shared" si="47"/>
        <v>68.716780943501547</v>
      </c>
      <c r="P490" s="201">
        <f>LOOKUP(H490,Sheet1!B91:B228,Sheet1!C91:C228)</f>
        <v>2.3437705629986394</v>
      </c>
    </row>
    <row r="491" spans="2:16" x14ac:dyDescent="0.25">
      <c r="B491">
        <f t="shared" si="38"/>
        <v>488</v>
      </c>
      <c r="C491">
        <f t="shared" si="37"/>
        <v>1.4559716437076334E-2</v>
      </c>
      <c r="D491" s="38">
        <f t="shared" ca="1" si="39"/>
        <v>7.9118458945448005</v>
      </c>
      <c r="G491" s="38">
        <f t="shared" si="40"/>
        <v>247.05991477953495</v>
      </c>
      <c r="H491" s="190">
        <f t="shared" si="47"/>
        <v>68.682656308710719</v>
      </c>
      <c r="P491" s="201">
        <f>LOOKUP(H491,Sheet1!B92:B229,Sheet1!C92:C229)</f>
        <v>2.3437705629986394</v>
      </c>
    </row>
    <row r="492" spans="2:16" x14ac:dyDescent="0.25">
      <c r="B492">
        <f t="shared" si="38"/>
        <v>489</v>
      </c>
      <c r="C492">
        <f t="shared" si="37"/>
        <v>1.4566957556695466E-2</v>
      </c>
      <c r="D492" s="38">
        <f t="shared" ca="1" si="39"/>
        <v>7.926412852101496</v>
      </c>
      <c r="G492" s="38">
        <f t="shared" si="40"/>
        <v>246.93710324603191</v>
      </c>
      <c r="H492" s="190">
        <f t="shared" si="47"/>
        <v>68.648514702396881</v>
      </c>
      <c r="P492" s="201">
        <f>LOOKUP(H492,Sheet1!B93:B230,Sheet1!C93:C230)</f>
        <v>2.3437705629986394</v>
      </c>
    </row>
    <row r="493" spans="2:16" x14ac:dyDescent="0.25">
      <c r="B493">
        <f t="shared" si="38"/>
        <v>490</v>
      </c>
      <c r="C493">
        <f t="shared" si="37"/>
        <v>1.457420949274974E-2</v>
      </c>
      <c r="D493" s="38">
        <f t="shared" ca="1" si="39"/>
        <v>7.9409870615942459</v>
      </c>
      <c r="G493" s="38">
        <f t="shared" si="40"/>
        <v>246.81423057269353</v>
      </c>
      <c r="H493" s="190">
        <f t="shared" si="47"/>
        <v>68.614356099208806</v>
      </c>
      <c r="P493" s="201">
        <f>LOOKUP(H493,Sheet1!B94:B231,Sheet1!C94:C231)</f>
        <v>2.3437705629986394</v>
      </c>
    </row>
    <row r="494" spans="2:16" x14ac:dyDescent="0.25">
      <c r="B494">
        <f t="shared" si="38"/>
        <v>491</v>
      </c>
      <c r="C494">
        <f t="shared" si="37"/>
        <v>1.458224386602178E-2</v>
      </c>
      <c r="D494" s="38">
        <f t="shared" ca="1" si="39"/>
        <v>7.9555693054602674</v>
      </c>
      <c r="G494" s="38">
        <f t="shared" si="40"/>
        <v>246.67824343138031</v>
      </c>
      <c r="H494" s="190">
        <f t="shared" si="47"/>
        <v>68.576551673923731</v>
      </c>
      <c r="P494" s="201">
        <f>LOOKUP(H494,Sheet1!B95:B232,Sheet1!C95:C232)</f>
        <v>2.5924971240644248</v>
      </c>
    </row>
    <row r="495" spans="2:16" x14ac:dyDescent="0.25">
      <c r="B495">
        <f t="shared" si="38"/>
        <v>492</v>
      </c>
      <c r="C495">
        <f t="shared" si="37"/>
        <v>1.4590291543818664E-2</v>
      </c>
      <c r="D495" s="38">
        <f t="shared" ca="1" si="39"/>
        <v>7.9701595970040859</v>
      </c>
      <c r="G495" s="38">
        <f t="shared" si="40"/>
        <v>246.54218124121263</v>
      </c>
      <c r="H495" s="190">
        <f t="shared" ref="H495:H510" si="48">H496+(P496*C496)</f>
        <v>68.538726385057117</v>
      </c>
      <c r="P495" s="201">
        <f>LOOKUP(H495,Sheet1!B96:B233,Sheet1!C96:C233)</f>
        <v>2.5924971240644248</v>
      </c>
    </row>
    <row r="496" spans="2:16" x14ac:dyDescent="0.25">
      <c r="B496">
        <f t="shared" si="38"/>
        <v>493</v>
      </c>
      <c r="C496">
        <f t="shared" si="37"/>
        <v>1.4598352562904439E-2</v>
      </c>
      <c r="D496" s="38">
        <f t="shared" ca="1" si="39"/>
        <v>7.9847579495669905</v>
      </c>
      <c r="G496" s="38">
        <f t="shared" si="40"/>
        <v>246.40604387777589</v>
      </c>
      <c r="H496" s="190">
        <f t="shared" si="48"/>
        <v>68.500880198021704</v>
      </c>
      <c r="P496" s="201">
        <f>LOOKUP(H496,Sheet1!B97:B234,Sheet1!C97:C234)</f>
        <v>2.5924971240644248</v>
      </c>
    </row>
    <row r="497" spans="2:16" x14ac:dyDescent="0.25">
      <c r="B497">
        <f t="shared" si="38"/>
        <v>494</v>
      </c>
      <c r="C497">
        <f t="shared" si="37"/>
        <v>1.4606426960185541E-2</v>
      </c>
      <c r="D497" s="38">
        <f t="shared" ca="1" si="39"/>
        <v>7.9993643765271756</v>
      </c>
      <c r="G497" s="38">
        <f t="shared" si="40"/>
        <v>246.26983121631136</v>
      </c>
      <c r="H497" s="190">
        <f t="shared" si="48"/>
        <v>68.463013078134566</v>
      </c>
      <c r="P497" s="201">
        <f>LOOKUP(H497,Sheet1!B98:B235,Sheet1!C98:C235)</f>
        <v>2.5924971240644248</v>
      </c>
    </row>
    <row r="498" spans="2:16" x14ac:dyDescent="0.25">
      <c r="B498">
        <f t="shared" si="38"/>
        <v>495</v>
      </c>
      <c r="C498">
        <f t="shared" si="37"/>
        <v>1.4614514772711518E-2</v>
      </c>
      <c r="D498" s="38">
        <f t="shared" ca="1" si="39"/>
        <v>8.0139788912998871</v>
      </c>
      <c r="G498" s="38">
        <f t="shared" si="40"/>
        <v>246.13354313171476</v>
      </c>
      <c r="H498" s="190">
        <f t="shared" si="48"/>
        <v>68.425124990616709</v>
      </c>
      <c r="P498" s="201">
        <f>LOOKUP(H498,Sheet1!B99:B236,Sheet1!C99:C236)</f>
        <v>2.5924971240644248</v>
      </c>
    </row>
    <row r="499" spans="2:16" x14ac:dyDescent="0.25">
      <c r="B499">
        <f t="shared" si="38"/>
        <v>496</v>
      </c>
      <c r="C499">
        <f t="shared" si="37"/>
        <v>1.462261603767573E-2</v>
      </c>
      <c r="D499" s="38">
        <f t="shared" ca="1" si="39"/>
        <v>8.0286015073375623</v>
      </c>
      <c r="G499" s="38">
        <f t="shared" si="40"/>
        <v>245.99717949853499</v>
      </c>
      <c r="H499" s="190">
        <f t="shared" si="48"/>
        <v>68.387215900592736</v>
      </c>
      <c r="P499" s="201">
        <f>LOOKUP(H499,Sheet1!B100:B237,Sheet1!C100:C237)</f>
        <v>2.5924971240644248</v>
      </c>
    </row>
    <row r="500" spans="2:16" x14ac:dyDescent="0.25">
      <c r="B500">
        <f t="shared" si="38"/>
        <v>497</v>
      </c>
      <c r="C500">
        <f t="shared" si="37"/>
        <v>1.463073079241607E-2</v>
      </c>
      <c r="D500" s="38">
        <f t="shared" ca="1" si="39"/>
        <v>8.0432322381299777</v>
      </c>
      <c r="G500" s="38">
        <f t="shared" si="40"/>
        <v>245.86074019097279</v>
      </c>
      <c r="H500" s="190">
        <f t="shared" si="48"/>
        <v>68.349285773090443</v>
      </c>
      <c r="P500" s="201">
        <f>LOOKUP(H500,Sheet1!B101:B238,Sheet1!C101:C238)</f>
        <v>2.5924971240644248</v>
      </c>
    </row>
    <row r="501" spans="2:16" x14ac:dyDescent="0.25">
      <c r="B501">
        <f t="shared" si="38"/>
        <v>498</v>
      </c>
      <c r="C501">
        <f t="shared" si="37"/>
        <v>1.46388590744157E-2</v>
      </c>
      <c r="D501" s="38">
        <f t="shared" ca="1" si="39"/>
        <v>8.0578710972043925</v>
      </c>
      <c r="G501" s="38">
        <f t="shared" si="40"/>
        <v>245.72422508287926</v>
      </c>
      <c r="H501" s="190">
        <f t="shared" si="48"/>
        <v>68.31133457304044</v>
      </c>
      <c r="P501" s="201">
        <f>LOOKUP(H501,Sheet1!B102:B239,Sheet1!C102:C239)</f>
        <v>2.5924971240644248</v>
      </c>
    </row>
    <row r="502" spans="2:16" x14ac:dyDescent="0.25">
      <c r="B502">
        <f t="shared" si="38"/>
        <v>499</v>
      </c>
      <c r="C502">
        <f t="shared" si="37"/>
        <v>1.4647000921303761E-2</v>
      </c>
      <c r="D502" s="38">
        <f t="shared" ca="1" si="39"/>
        <v>8.0725180981256965</v>
      </c>
      <c r="G502" s="38">
        <f t="shared" si="40"/>
        <v>245.58763404775462</v>
      </c>
      <c r="H502" s="190">
        <f t="shared" si="48"/>
        <v>68.273362265275793</v>
      </c>
      <c r="P502" s="201">
        <f>LOOKUP(H502,Sheet1!B103:B240,Sheet1!C103:C240)</f>
        <v>2.5924971240644248</v>
      </c>
    </row>
    <row r="503" spans="2:16" x14ac:dyDescent="0.25">
      <c r="B503">
        <f t="shared" si="38"/>
        <v>500</v>
      </c>
      <c r="C503">
        <f t="shared" si="37"/>
        <v>1.4655156370856114E-2</v>
      </c>
      <c r="D503" s="38">
        <f t="shared" ca="1" si="39"/>
        <v>8.0871732544965518</v>
      </c>
      <c r="G503" s="38">
        <f t="shared" si="40"/>
        <v>245.45096695874687</v>
      </c>
      <c r="H503" s="190">
        <f t="shared" si="48"/>
        <v>68.23536881453164</v>
      </c>
      <c r="P503" s="201">
        <f>LOOKUP(H503,Sheet1!B104:B241,Sheet1!C104:C241)</f>
        <v>2.5924971240644248</v>
      </c>
    </row>
    <row r="504" spans="2:16" x14ac:dyDescent="0.25">
      <c r="B504">
        <f t="shared" si="38"/>
        <v>501</v>
      </c>
      <c r="C504">
        <f t="shared" si="37"/>
        <v>1.4663325460996079E-2</v>
      </c>
      <c r="D504" s="38">
        <f t="shared" ca="1" si="39"/>
        <v>8.1018365799575474</v>
      </c>
      <c r="G504" s="38">
        <f t="shared" si="40"/>
        <v>245.31422368865026</v>
      </c>
      <c r="H504" s="190">
        <f t="shared" si="48"/>
        <v>68.19735418544478</v>
      </c>
      <c r="P504" s="201">
        <f>LOOKUP(H504,Sheet1!B105:B242,Sheet1!C105:C242)</f>
        <v>2.5924971240644248</v>
      </c>
    </row>
    <row r="505" spans="2:16" x14ac:dyDescent="0.25">
      <c r="B505">
        <f t="shared" si="38"/>
        <v>502</v>
      </c>
      <c r="C505">
        <f t="shared" si="37"/>
        <v>1.4671508229795165E-2</v>
      </c>
      <c r="D505" s="38">
        <f t="shared" ca="1" si="39"/>
        <v>8.1165080881873433</v>
      </c>
      <c r="G505" s="38">
        <f t="shared" si="40"/>
        <v>245.1774041099041</v>
      </c>
      <c r="H505" s="190">
        <f t="shared" si="48"/>
        <v>68.159318342553348</v>
      </c>
      <c r="P505" s="201">
        <f>LOOKUP(H505,Sheet1!B106:B243,Sheet1!C106:C243)</f>
        <v>2.5924971240644248</v>
      </c>
    </row>
    <row r="506" spans="2:16" x14ac:dyDescent="0.25">
      <c r="B506">
        <f t="shared" si="38"/>
        <v>503</v>
      </c>
      <c r="C506">
        <f t="shared" si="37"/>
        <v>1.4679704715473826E-2</v>
      </c>
      <c r="D506" s="38">
        <f t="shared" ca="1" si="39"/>
        <v>8.1311877929028178</v>
      </c>
      <c r="G506" s="38">
        <f t="shared" si="40"/>
        <v>245.04050809459125</v>
      </c>
      <c r="H506" s="190">
        <f t="shared" si="48"/>
        <v>68.121261250296371</v>
      </c>
      <c r="P506" s="201">
        <f>LOOKUP(H506,Sheet1!B107:B244,Sheet1!C107:C244)</f>
        <v>2.5924971240644248</v>
      </c>
    </row>
    <row r="507" spans="2:16" x14ac:dyDescent="0.25">
      <c r="B507">
        <f t="shared" si="38"/>
        <v>504</v>
      </c>
      <c r="C507">
        <f t="shared" si="37"/>
        <v>1.4687914956402206E-2</v>
      </c>
      <c r="D507" s="38">
        <f t="shared" ca="1" si="39"/>
        <v>8.1458757078592203</v>
      </c>
      <c r="G507" s="38">
        <f t="shared" si="40"/>
        <v>244.90353551443667</v>
      </c>
      <c r="H507" s="190">
        <f t="shared" si="48"/>
        <v>68.083182873013399</v>
      </c>
      <c r="P507" s="201">
        <f>LOOKUP(H507,Sheet1!B108:B245,Sheet1!C108:C245)</f>
        <v>2.5924971240644248</v>
      </c>
    </row>
    <row r="508" spans="2:16" x14ac:dyDescent="0.25">
      <c r="B508">
        <f t="shared" si="38"/>
        <v>505</v>
      </c>
      <c r="C508">
        <f t="shared" si="37"/>
        <v>1.4696138991100897E-2</v>
      </c>
      <c r="D508" s="38">
        <f t="shared" ca="1" si="39"/>
        <v>8.1605718468503206</v>
      </c>
      <c r="G508" s="38">
        <f t="shared" si="40"/>
        <v>244.76648624080619</v>
      </c>
      <c r="H508" s="190">
        <f t="shared" si="48"/>
        <v>68.045083174944125</v>
      </c>
      <c r="P508" s="201">
        <f>LOOKUP(H508,Sheet1!B109:B246,Sheet1!C109:C246)</f>
        <v>2.5924971240644248</v>
      </c>
    </row>
    <row r="509" spans="2:16" x14ac:dyDescent="0.25">
      <c r="B509">
        <f t="shared" si="38"/>
        <v>506</v>
      </c>
      <c r="C509">
        <f t="shared" si="37"/>
        <v>1.47043768582417E-2</v>
      </c>
      <c r="D509" s="38">
        <f t="shared" ca="1" si="39"/>
        <v>8.175276223708563</v>
      </c>
      <c r="G509" s="38">
        <f t="shared" si="40"/>
        <v>244.62936014470489</v>
      </c>
      <c r="H509" s="190">
        <f t="shared" si="48"/>
        <v>68.006962120227968</v>
      </c>
      <c r="P509" s="201">
        <f>LOOKUP(H509,Sheet1!B110:B247,Sheet1!C110:C247)</f>
        <v>2.5924971240644248</v>
      </c>
    </row>
    <row r="510" spans="2:16" x14ac:dyDescent="0.25">
      <c r="B510">
        <f t="shared" si="38"/>
        <v>507</v>
      </c>
      <c r="C510">
        <f t="shared" si="37"/>
        <v>1.4712628596648373E-2</v>
      </c>
      <c r="D510" s="38">
        <f t="shared" ca="1" si="39"/>
        <v>8.1899888523052109</v>
      </c>
      <c r="G510" s="38">
        <f t="shared" si="40"/>
        <v>244.492157096776</v>
      </c>
      <c r="H510" s="190">
        <f t="shared" si="48"/>
        <v>67.968819672903734</v>
      </c>
      <c r="P510" s="201">
        <f>LOOKUP(H510,Sheet1!B111:B248,Sheet1!C111:C248)</f>
        <v>2.5924971240644248</v>
      </c>
    </row>
    <row r="511" spans="2:16" x14ac:dyDescent="0.25">
      <c r="B511">
        <f t="shared" si="38"/>
        <v>508</v>
      </c>
      <c r="C511">
        <f t="shared" si="37"/>
        <v>1.4720894245297425E-2</v>
      </c>
      <c r="D511" s="38">
        <f t="shared" ca="1" si="39"/>
        <v>8.2047097465505079</v>
      </c>
      <c r="G511" s="38">
        <f t="shared" si="40"/>
        <v>244.35487696729908</v>
      </c>
      <c r="H511" s="190">
        <f t="shared" ref="H511:H517" si="49">H512+(P512*C512)</f>
        <v>67.93065579690915</v>
      </c>
      <c r="P511" s="201">
        <f>LOOKUP(H511,Sheet1!B112:B249,Sheet1!C112:C249)</f>
        <v>2.5924971240644248</v>
      </c>
    </row>
    <row r="512" spans="2:16" x14ac:dyDescent="0.25">
      <c r="B512">
        <f t="shared" si="38"/>
        <v>509</v>
      </c>
      <c r="C512">
        <f t="shared" si="37"/>
        <v>1.472917384331887E-2</v>
      </c>
      <c r="D512" s="38">
        <f t="shared" ca="1" si="39"/>
        <v>8.2194389203938272</v>
      </c>
      <c r="G512" s="38">
        <f t="shared" si="40"/>
        <v>244.21751962618885</v>
      </c>
      <c r="H512" s="190">
        <f t="shared" si="49"/>
        <v>67.892470456080503</v>
      </c>
      <c r="P512" s="201">
        <f>LOOKUP(H512,Sheet1!B113:B250,Sheet1!C113:C250)</f>
        <v>2.5924971240644248</v>
      </c>
    </row>
    <row r="513" spans="2:16" x14ac:dyDescent="0.25">
      <c r="B513">
        <f t="shared" si="38"/>
        <v>510</v>
      </c>
      <c r="C513">
        <f t="shared" si="37"/>
        <v>1.4737467429997011E-2</v>
      </c>
      <c r="D513" s="38">
        <f t="shared" ca="1" si="39"/>
        <v>8.2341763878238243</v>
      </c>
      <c r="G513" s="38">
        <f t="shared" si="40"/>
        <v>244.08008494299366</v>
      </c>
      <c r="H513" s="190">
        <f t="shared" si="49"/>
        <v>67.854263614152245</v>
      </c>
      <c r="P513" s="201">
        <f>LOOKUP(H513,Sheet1!B114:B251,Sheet1!C114:C251)</f>
        <v>2.5924971240644248</v>
      </c>
    </row>
    <row r="514" spans="2:16" x14ac:dyDescent="0.25">
      <c r="B514">
        <f t="shared" si="38"/>
        <v>511</v>
      </c>
      <c r="C514">
        <f t="shared" si="37"/>
        <v>1.4745775044771233E-2</v>
      </c>
      <c r="D514" s="38">
        <f t="shared" ca="1" si="39"/>
        <v>8.2489221628685954</v>
      </c>
      <c r="G514" s="38">
        <f t="shared" si="40"/>
        <v>243.94257278689412</v>
      </c>
      <c r="H514" s="190">
        <f t="shared" si="49"/>
        <v>67.816035234756569</v>
      </c>
      <c r="P514" s="201">
        <f>LOOKUP(H514,Sheet1!B115:B252,Sheet1!C115:C252)</f>
        <v>2.5924971240644248</v>
      </c>
    </row>
    <row r="515" spans="2:16" x14ac:dyDescent="0.25">
      <c r="B515">
        <f t="shared" si="38"/>
        <v>512</v>
      </c>
      <c r="C515">
        <f t="shared" si="37"/>
        <v>1.4754096727236769E-2</v>
      </c>
      <c r="D515" s="38">
        <f t="shared" ca="1" si="39"/>
        <v>8.2636762595958313</v>
      </c>
      <c r="G515" s="38">
        <f t="shared" si="40"/>
        <v>243.80498302670154</v>
      </c>
      <c r="H515" s="190">
        <f t="shared" si="49"/>
        <v>67.777785281423036</v>
      </c>
      <c r="P515" s="201">
        <f>LOOKUP(H515,Sheet1!B116:B253,Sheet1!C116:C253)</f>
        <v>2.5924971240644248</v>
      </c>
    </row>
    <row r="516" spans="2:16" x14ac:dyDescent="0.25">
      <c r="B516">
        <f t="shared" si="38"/>
        <v>513</v>
      </c>
      <c r="C516">
        <f t="shared" si="37"/>
        <v>1.4762432517145513E-2</v>
      </c>
      <c r="D516" s="38">
        <f t="shared" ca="1" si="39"/>
        <v>8.2784386921129762</v>
      </c>
      <c r="G516" s="38">
        <f t="shared" si="40"/>
        <v>243.66731553085657</v>
      </c>
      <c r="H516" s="190">
        <f t="shared" si="49"/>
        <v>67.739513717578134</v>
      </c>
      <c r="P516" s="201">
        <f>LOOKUP(H516,Sheet1!B117:B254,Sheet1!C117:C254)</f>
        <v>2.5924971240644248</v>
      </c>
    </row>
    <row r="517" spans="2:16" x14ac:dyDescent="0.25">
      <c r="B517">
        <f t="shared" si="38"/>
        <v>514</v>
      </c>
      <c r="C517">
        <f t="shared" ref="C517:C580" si="50">1/H517</f>
        <v>1.477078245440681E-2</v>
      </c>
      <c r="D517" s="38">
        <f t="shared" ca="1" si="39"/>
        <v>8.2932094745673837</v>
      </c>
      <c r="G517" s="38">
        <f t="shared" si="40"/>
        <v>243.52957016742766</v>
      </c>
      <c r="H517" s="190">
        <f t="shared" si="49"/>
        <v>67.7012205065449</v>
      </c>
      <c r="P517" s="201">
        <f>LOOKUP(H517,Sheet1!B118:B255,Sheet1!C118:C255)</f>
        <v>2.5924971240644248</v>
      </c>
    </row>
    <row r="518" spans="2:16" x14ac:dyDescent="0.25">
      <c r="B518">
        <f t="shared" ref="B518:B581" si="51">B517+1</f>
        <v>515</v>
      </c>
      <c r="C518">
        <f t="shared" si="50"/>
        <v>1.4779146579088262E-2</v>
      </c>
      <c r="D518" s="38">
        <f t="shared" ref="D518:D581" ca="1" si="52">D517+C518</f>
        <v>8.3079886211464711</v>
      </c>
      <c r="G518" s="38">
        <f t="shared" si="40"/>
        <v>243.39174680410963</v>
      </c>
      <c r="H518" s="190">
        <f t="shared" ref="H518:H523" si="53">H519+(P519*C519)</f>
        <v>67.662905611542485</v>
      </c>
      <c r="P518" s="201">
        <f>LOOKUP(H518,Sheet1!B119:B256,Sheet1!C119:C256)</f>
        <v>2.5924971240644248</v>
      </c>
    </row>
    <row r="519" spans="2:16" x14ac:dyDescent="0.25">
      <c r="B519">
        <f t="shared" si="51"/>
        <v>516</v>
      </c>
      <c r="C519">
        <f t="shared" si="50"/>
        <v>1.4787524931416522E-2</v>
      </c>
      <c r="D519" s="38">
        <f t="shared" ca="1" si="52"/>
        <v>8.3227761460778868</v>
      </c>
      <c r="G519" s="38">
        <f t="shared" ref="G519:G582" si="54">H519/0.278</f>
        <v>243.25384530822214</v>
      </c>
      <c r="H519" s="190">
        <f t="shared" si="53"/>
        <v>67.624568995685763</v>
      </c>
      <c r="P519" s="201">
        <f>LOOKUP(H519,Sheet1!B120:B257,Sheet1!C120:C257)</f>
        <v>2.5924971240644248</v>
      </c>
    </row>
    <row r="520" spans="2:16" x14ac:dyDescent="0.25">
      <c r="B520">
        <f t="shared" si="51"/>
        <v>517</v>
      </c>
      <c r="C520">
        <f t="shared" si="50"/>
        <v>1.4795917551778134E-2</v>
      </c>
      <c r="D520" s="38">
        <f t="shared" ca="1" si="52"/>
        <v>8.3375720636296649</v>
      </c>
      <c r="G520" s="38">
        <f t="shared" si="54"/>
        <v>243.11586554670822</v>
      </c>
      <c r="H520" s="190">
        <f t="shared" si="53"/>
        <v>67.58621062198489</v>
      </c>
      <c r="P520" s="201">
        <f>LOOKUP(H520,Sheet1!B121:B258,Sheet1!C121:C258)</f>
        <v>2.5924971240644248</v>
      </c>
    </row>
    <row r="521" spans="2:16" x14ac:dyDescent="0.25">
      <c r="B521">
        <f t="shared" si="51"/>
        <v>518</v>
      </c>
      <c r="C521">
        <f t="shared" si="50"/>
        <v>1.4804324480720329E-2</v>
      </c>
      <c r="D521" s="38">
        <f t="shared" ca="1" si="52"/>
        <v>8.3523763881103843</v>
      </c>
      <c r="G521" s="38">
        <f t="shared" si="54"/>
        <v>242.97780738613272</v>
      </c>
      <c r="H521" s="190">
        <f t="shared" si="53"/>
        <v>67.547830453344901</v>
      </c>
      <c r="P521" s="201">
        <f>LOOKUP(H521,Sheet1!B122:B259,Sheet1!C122:C259)</f>
        <v>2.5924971240644248</v>
      </c>
    </row>
    <row r="522" spans="2:16" x14ac:dyDescent="0.25">
      <c r="B522">
        <f t="shared" si="51"/>
        <v>519</v>
      </c>
      <c r="C522">
        <f t="shared" si="50"/>
        <v>1.4812745758951846E-2</v>
      </c>
      <c r="D522" s="38">
        <f t="shared" ca="1" si="52"/>
        <v>8.3671891338693367</v>
      </c>
      <c r="G522" s="38">
        <f t="shared" si="54"/>
        <v>242.83967069268098</v>
      </c>
      <c r="H522" s="190">
        <f t="shared" si="53"/>
        <v>67.509428452565317</v>
      </c>
      <c r="P522" s="201">
        <f>LOOKUP(H522,Sheet1!B123:B260,Sheet1!C123:C260)</f>
        <v>2.5924971240644248</v>
      </c>
    </row>
    <row r="523" spans="2:16" x14ac:dyDescent="0.25">
      <c r="B523">
        <f t="shared" si="51"/>
        <v>520</v>
      </c>
      <c r="C523">
        <f t="shared" si="50"/>
        <v>1.4821181427343779E-2</v>
      </c>
      <c r="D523" s="38">
        <f t="shared" ca="1" si="52"/>
        <v>8.3820103152966805</v>
      </c>
      <c r="G523" s="38">
        <f t="shared" si="54"/>
        <v>242.70145533215714</v>
      </c>
      <c r="H523" s="190">
        <f t="shared" si="53"/>
        <v>67.471004582339688</v>
      </c>
      <c r="P523" s="201">
        <f>LOOKUP(H523,Sheet1!B124:B261,Sheet1!C124:C261)</f>
        <v>2.5924971240644248</v>
      </c>
    </row>
    <row r="524" spans="2:16" x14ac:dyDescent="0.25">
      <c r="B524">
        <f t="shared" si="51"/>
        <v>521</v>
      </c>
      <c r="C524">
        <f t="shared" si="50"/>
        <v>1.4829631526930395E-2</v>
      </c>
      <c r="D524" s="38">
        <f t="shared" ca="1" si="52"/>
        <v>8.3968399468236115</v>
      </c>
      <c r="G524" s="38">
        <f t="shared" si="54"/>
        <v>242.56316116998266</v>
      </c>
      <c r="H524" s="190">
        <f t="shared" ref="H524:H527" si="55">H525+(P525*C525)</f>
        <v>67.432558805255184</v>
      </c>
      <c r="P524" s="201">
        <f>LOOKUP(H524,Sheet1!B125:B262,Sheet1!C125:C262)</f>
        <v>2.5924971240644248</v>
      </c>
    </row>
    <row r="525" spans="2:16" x14ac:dyDescent="0.25">
      <c r="B525">
        <f t="shared" si="51"/>
        <v>522</v>
      </c>
      <c r="C525">
        <f t="shared" si="50"/>
        <v>1.4838096098909974E-2</v>
      </c>
      <c r="D525" s="38">
        <f t="shared" ca="1" si="52"/>
        <v>8.4116780429225209</v>
      </c>
      <c r="G525" s="38">
        <f t="shared" si="54"/>
        <v>242.4247880711948</v>
      </c>
      <c r="H525" s="190">
        <f t="shared" si="55"/>
        <v>67.394091083792162</v>
      </c>
      <c r="P525" s="201">
        <f>LOOKUP(H525,Sheet1!B126:B263,Sheet1!C126:C263)</f>
        <v>2.5924971240644248</v>
      </c>
    </row>
    <row r="526" spans="2:16" x14ac:dyDescent="0.25">
      <c r="B526">
        <f t="shared" si="51"/>
        <v>523</v>
      </c>
      <c r="C526">
        <f t="shared" si="50"/>
        <v>1.4846575184645664E-2</v>
      </c>
      <c r="D526" s="38">
        <f t="shared" ca="1" si="52"/>
        <v>8.426524618107166</v>
      </c>
      <c r="G526" s="38">
        <f t="shared" si="54"/>
        <v>242.28633590044515</v>
      </c>
      <c r="H526" s="190">
        <f t="shared" si="55"/>
        <v>67.355601380323762</v>
      </c>
      <c r="P526" s="201">
        <f>LOOKUP(H526,Sheet1!B127:B264,Sheet1!C127:C264)</f>
        <v>2.5924971240644248</v>
      </c>
    </row>
    <row r="527" spans="2:16" x14ac:dyDescent="0.25">
      <c r="B527">
        <f t="shared" si="51"/>
        <v>524</v>
      </c>
      <c r="C527">
        <f t="shared" si="50"/>
        <v>1.4855068825666316E-2</v>
      </c>
      <c r="D527" s="38">
        <f t="shared" ca="1" si="52"/>
        <v>8.4413796869328319</v>
      </c>
      <c r="G527" s="38">
        <f t="shared" si="54"/>
        <v>242.14780452199798</v>
      </c>
      <c r="H527" s="190">
        <f t="shared" si="55"/>
        <v>67.317089657115446</v>
      </c>
      <c r="P527" s="201">
        <f>LOOKUP(H527,Sheet1!B128:B265,Sheet1!C128:C265)</f>
        <v>2.5924971240644248</v>
      </c>
    </row>
    <row r="528" spans="2:16" x14ac:dyDescent="0.25">
      <c r="B528">
        <f t="shared" si="51"/>
        <v>525</v>
      </c>
      <c r="C528">
        <f t="shared" si="50"/>
        <v>1.4863577063667349E-2</v>
      </c>
      <c r="D528" s="38">
        <f t="shared" ca="1" si="52"/>
        <v>8.4562432639964999</v>
      </c>
      <c r="G528" s="38">
        <f t="shared" si="54"/>
        <v>242.00919379972868</v>
      </c>
      <c r="H528" s="190">
        <f>H529+(P529*C529)</f>
        <v>67.278555876324575</v>
      </c>
      <c r="P528" s="201">
        <f>LOOKUP(H528,Sheet1!B129:B266,Sheet1!C129:C266)</f>
        <v>2.5924971240644248</v>
      </c>
    </row>
    <row r="529" spans="1:16" x14ac:dyDescent="0.25">
      <c r="A529" s="118" t="s">
        <v>524</v>
      </c>
      <c r="B529">
        <f t="shared" si="51"/>
        <v>526</v>
      </c>
      <c r="C529">
        <f t="shared" si="50"/>
        <v>1.4872099940511601E-2</v>
      </c>
      <c r="D529" s="38">
        <f t="shared" ca="1" si="52"/>
        <v>8.4711153639370114</v>
      </c>
      <c r="E529" s="118"/>
      <c r="F529" s="118"/>
      <c r="G529" s="38">
        <f t="shared" si="54"/>
        <v>241.87050359712225</v>
      </c>
      <c r="H529" s="194">
        <v>67.239999999999995</v>
      </c>
      <c r="I529" s="118"/>
      <c r="J529" s="118"/>
      <c r="K529" s="118"/>
      <c r="L529" s="118"/>
      <c r="M529" s="118"/>
      <c r="N529" s="118"/>
      <c r="P529" s="201">
        <f>LOOKUP(H529,Sheet1!B130:B267,Sheet1!C130:C267)</f>
        <v>2.5924971240644248</v>
      </c>
    </row>
    <row r="530" spans="1:16" x14ac:dyDescent="0.25">
      <c r="A530" s="118"/>
      <c r="B530">
        <f t="shared" si="51"/>
        <v>527</v>
      </c>
      <c r="C530">
        <f t="shared" si="50"/>
        <v>1.4872099940511601E-2</v>
      </c>
      <c r="D530" s="38">
        <f t="shared" ca="1" si="52"/>
        <v>8.4859874638775228</v>
      </c>
      <c r="E530" s="118"/>
      <c r="F530" s="118"/>
      <c r="G530" s="38">
        <f t="shared" si="54"/>
        <v>241.87050359712225</v>
      </c>
      <c r="H530" s="194">
        <v>67.239999999999995</v>
      </c>
      <c r="I530" s="118"/>
      <c r="J530" s="118"/>
      <c r="K530" s="118"/>
      <c r="L530" s="118"/>
      <c r="M530" s="118"/>
      <c r="N530" s="118"/>
      <c r="P530" s="201">
        <f>LOOKUP(H530,Sheet1!B131:B268,Sheet1!C131:C268)</f>
        <v>2.5924971240644248</v>
      </c>
    </row>
    <row r="531" spans="1:16" x14ac:dyDescent="0.25">
      <c r="A531" s="118"/>
      <c r="B531">
        <f t="shared" si="51"/>
        <v>528</v>
      </c>
      <c r="C531">
        <f t="shared" si="50"/>
        <v>1.4872099940511601E-2</v>
      </c>
      <c r="D531" s="38">
        <f t="shared" ca="1" si="52"/>
        <v>8.5008595638180342</v>
      </c>
      <c r="E531" s="118"/>
      <c r="F531" s="118"/>
      <c r="G531" s="38">
        <f t="shared" si="54"/>
        <v>241.87050359712225</v>
      </c>
      <c r="H531" s="194">
        <v>67.239999999999995</v>
      </c>
      <c r="I531" s="118"/>
      <c r="J531" s="118"/>
      <c r="K531" s="118"/>
      <c r="L531" s="118"/>
      <c r="M531" s="118"/>
      <c r="N531" s="118"/>
      <c r="P531" s="201">
        <f>LOOKUP(H531,Sheet1!B132:B269,Sheet1!C132:C269)</f>
        <v>2.5924971240644248</v>
      </c>
    </row>
    <row r="532" spans="1:16" x14ac:dyDescent="0.25">
      <c r="A532" s="118"/>
      <c r="B532">
        <f t="shared" si="51"/>
        <v>529</v>
      </c>
      <c r="C532">
        <f t="shared" si="50"/>
        <v>1.4872099940511601E-2</v>
      </c>
      <c r="D532" s="38">
        <f t="shared" ca="1" si="52"/>
        <v>8.5157316637585456</v>
      </c>
      <c r="E532" s="118"/>
      <c r="F532" s="118"/>
      <c r="G532" s="38">
        <f t="shared" si="54"/>
        <v>241.87050359712225</v>
      </c>
      <c r="H532" s="194">
        <v>67.239999999999995</v>
      </c>
      <c r="I532" s="118"/>
      <c r="J532" s="118"/>
      <c r="K532" s="118"/>
      <c r="L532" s="118"/>
      <c r="M532" s="118"/>
      <c r="N532" s="118"/>
      <c r="P532" s="201">
        <f>LOOKUP(H532,Sheet1!B133:B270,Sheet1!C133:C270)</f>
        <v>2.5924971240644248</v>
      </c>
    </row>
    <row r="533" spans="1:16" x14ac:dyDescent="0.25">
      <c r="A533" s="118"/>
      <c r="B533">
        <f t="shared" si="51"/>
        <v>530</v>
      </c>
      <c r="C533">
        <f t="shared" si="50"/>
        <v>1.4872099940511601E-2</v>
      </c>
      <c r="D533" s="38">
        <f t="shared" ca="1" si="52"/>
        <v>8.530603763699057</v>
      </c>
      <c r="E533" s="118"/>
      <c r="F533" s="118"/>
      <c r="G533" s="38">
        <f t="shared" si="54"/>
        <v>241.87050359712225</v>
      </c>
      <c r="H533" s="194">
        <v>67.239999999999995</v>
      </c>
      <c r="I533" s="118"/>
      <c r="J533" s="118"/>
      <c r="K533" s="118"/>
      <c r="L533" s="118"/>
      <c r="M533" s="118"/>
      <c r="N533" s="118"/>
      <c r="P533" s="201">
        <f>LOOKUP(H533,Sheet1!B134:B271,Sheet1!C134:C271)</f>
        <v>2.5924971240644248</v>
      </c>
    </row>
    <row r="534" spans="1:16" x14ac:dyDescent="0.25">
      <c r="A534" s="118"/>
      <c r="B534">
        <f t="shared" si="51"/>
        <v>531</v>
      </c>
      <c r="C534">
        <f t="shared" si="50"/>
        <v>1.4872099940511601E-2</v>
      </c>
      <c r="D534" s="38">
        <f t="shared" ca="1" si="52"/>
        <v>8.5454758636395685</v>
      </c>
      <c r="E534" s="118"/>
      <c r="F534" s="118"/>
      <c r="G534" s="38">
        <f t="shared" si="54"/>
        <v>241.87050359712225</v>
      </c>
      <c r="H534" s="194">
        <v>67.239999999999995</v>
      </c>
      <c r="I534" s="118"/>
      <c r="J534" s="118"/>
      <c r="K534" s="118"/>
      <c r="L534" s="118"/>
      <c r="M534" s="118"/>
      <c r="N534" s="118"/>
      <c r="P534" s="201">
        <f>LOOKUP(H534,Sheet1!B135:B272,Sheet1!C135:C272)</f>
        <v>2.5924971240644248</v>
      </c>
    </row>
    <row r="535" spans="1:16" x14ac:dyDescent="0.25">
      <c r="A535" s="118"/>
      <c r="B535">
        <f t="shared" si="51"/>
        <v>532</v>
      </c>
      <c r="C535">
        <f t="shared" si="50"/>
        <v>1.4872099940511601E-2</v>
      </c>
      <c r="D535" s="38">
        <f t="shared" ca="1" si="52"/>
        <v>8.5603479635800799</v>
      </c>
      <c r="E535" s="118"/>
      <c r="F535" s="118"/>
      <c r="G535" s="38">
        <f t="shared" si="54"/>
        <v>241.87050359712225</v>
      </c>
      <c r="H535" s="194">
        <v>67.239999999999995</v>
      </c>
      <c r="I535" s="118"/>
      <c r="J535" s="118"/>
      <c r="K535" s="118"/>
      <c r="L535" s="118"/>
      <c r="M535" s="118"/>
      <c r="N535" s="118"/>
      <c r="P535" s="201">
        <f>LOOKUP(H535,Sheet1!B136:B273,Sheet1!C136:C273)</f>
        <v>2.5924971240644248</v>
      </c>
    </row>
    <row r="536" spans="1:16" x14ac:dyDescent="0.25">
      <c r="A536" s="118"/>
      <c r="B536">
        <f t="shared" si="51"/>
        <v>533</v>
      </c>
      <c r="C536">
        <f t="shared" si="50"/>
        <v>1.4872099940511601E-2</v>
      </c>
      <c r="D536" s="38">
        <f t="shared" ca="1" si="52"/>
        <v>8.5752200635205913</v>
      </c>
      <c r="E536" s="118"/>
      <c r="F536" s="118"/>
      <c r="G536" s="38">
        <f t="shared" si="54"/>
        <v>241.87050359712225</v>
      </c>
      <c r="H536" s="194">
        <v>67.239999999999995</v>
      </c>
      <c r="I536" s="118"/>
      <c r="J536" s="118"/>
      <c r="K536" s="118"/>
      <c r="L536" s="118"/>
      <c r="M536" s="118"/>
      <c r="N536" s="118"/>
      <c r="P536" s="201">
        <f>LOOKUP(H536,Sheet1!B3:B140,Sheet1!C3:C140)</f>
        <v>2.5924971240644248</v>
      </c>
    </row>
    <row r="537" spans="1:16" x14ac:dyDescent="0.25">
      <c r="A537" s="118"/>
      <c r="B537">
        <f t="shared" si="51"/>
        <v>534</v>
      </c>
      <c r="C537">
        <f t="shared" si="50"/>
        <v>1.4872099940511601E-2</v>
      </c>
      <c r="D537" s="38">
        <f t="shared" ca="1" si="52"/>
        <v>8.5900921634611027</v>
      </c>
      <c r="E537" s="118"/>
      <c r="F537" s="118"/>
      <c r="G537" s="38">
        <f t="shared" si="54"/>
        <v>241.87050359712225</v>
      </c>
      <c r="H537" s="194">
        <v>67.239999999999995</v>
      </c>
      <c r="I537" s="118"/>
      <c r="J537" s="118"/>
      <c r="K537" s="118"/>
      <c r="L537" s="118"/>
      <c r="M537" s="118"/>
      <c r="N537" s="118"/>
      <c r="P537" s="201">
        <f>LOOKUP(H537,Sheet1!B4:B141,Sheet1!C4:C141)</f>
        <v>2.5924971240644248</v>
      </c>
    </row>
    <row r="538" spans="1:16" x14ac:dyDescent="0.25">
      <c r="A538" s="118"/>
      <c r="B538">
        <f t="shared" si="51"/>
        <v>535</v>
      </c>
      <c r="C538">
        <f t="shared" si="50"/>
        <v>1.4872099940511601E-2</v>
      </c>
      <c r="D538" s="38">
        <f t="shared" ca="1" si="52"/>
        <v>8.6049642634016141</v>
      </c>
      <c r="E538" s="118"/>
      <c r="F538" s="118"/>
      <c r="G538" s="38">
        <f t="shared" si="54"/>
        <v>241.87050359712225</v>
      </c>
      <c r="H538" s="194">
        <v>67.239999999999995</v>
      </c>
      <c r="I538" s="118"/>
      <c r="J538" s="118"/>
      <c r="K538" s="118"/>
      <c r="L538" s="118"/>
      <c r="M538" s="118"/>
      <c r="N538" s="118"/>
      <c r="P538" s="201">
        <f>LOOKUP(H538,Sheet1!B5:B142,Sheet1!C5:C142)</f>
        <v>2.5924971240644248</v>
      </c>
    </row>
    <row r="539" spans="1:16" x14ac:dyDescent="0.25">
      <c r="A539" s="118"/>
      <c r="B539">
        <f t="shared" si="51"/>
        <v>536</v>
      </c>
      <c r="C539">
        <f t="shared" si="50"/>
        <v>1.4872099940511601E-2</v>
      </c>
      <c r="D539" s="38">
        <f t="shared" ca="1" si="52"/>
        <v>8.6198363633421256</v>
      </c>
      <c r="E539" s="118"/>
      <c r="F539" s="118"/>
      <c r="G539" s="38">
        <f t="shared" si="54"/>
        <v>241.87050359712225</v>
      </c>
      <c r="H539" s="194">
        <v>67.239999999999995</v>
      </c>
      <c r="I539" s="118"/>
      <c r="J539" s="118"/>
      <c r="K539" s="118"/>
      <c r="L539" s="118"/>
      <c r="M539" s="118"/>
      <c r="N539" s="118"/>
      <c r="P539" s="201">
        <f>LOOKUP(H539,Sheet1!B6:B143,Sheet1!C6:C143)</f>
        <v>2.5924971240644248</v>
      </c>
    </row>
    <row r="540" spans="1:16" x14ac:dyDescent="0.25">
      <c r="A540" s="118"/>
      <c r="B540">
        <f t="shared" si="51"/>
        <v>537</v>
      </c>
      <c r="C540">
        <f t="shared" si="50"/>
        <v>1.4872099940511601E-2</v>
      </c>
      <c r="D540" s="38">
        <f t="shared" ca="1" si="52"/>
        <v>8.634708463282637</v>
      </c>
      <c r="E540" s="118"/>
      <c r="F540" s="118"/>
      <c r="G540" s="38">
        <f t="shared" si="54"/>
        <v>241.87050359712225</v>
      </c>
      <c r="H540" s="194">
        <v>67.239999999999995</v>
      </c>
      <c r="I540" s="118"/>
      <c r="J540" s="118"/>
      <c r="K540" s="118"/>
      <c r="L540" s="118"/>
      <c r="M540" s="118"/>
      <c r="N540" s="118"/>
      <c r="P540" s="201">
        <f>LOOKUP(H540,Sheet1!B7:B144,Sheet1!C7:C144)</f>
        <v>2.5924971240644248</v>
      </c>
    </row>
    <row r="541" spans="1:16" x14ac:dyDescent="0.25">
      <c r="A541" s="118"/>
      <c r="B541">
        <f t="shared" si="51"/>
        <v>538</v>
      </c>
      <c r="C541">
        <f t="shared" si="50"/>
        <v>1.4872099940511601E-2</v>
      </c>
      <c r="D541" s="38">
        <f t="shared" ca="1" si="52"/>
        <v>8.6495805632231484</v>
      </c>
      <c r="E541" s="118"/>
      <c r="F541" s="118"/>
      <c r="G541" s="38">
        <f t="shared" si="54"/>
        <v>241.87050359712225</v>
      </c>
      <c r="H541" s="194">
        <v>67.239999999999995</v>
      </c>
      <c r="I541" s="118"/>
      <c r="J541" s="118"/>
      <c r="K541" s="118"/>
      <c r="L541" s="118"/>
      <c r="M541" s="118"/>
      <c r="N541" s="118"/>
      <c r="P541" s="201">
        <f>LOOKUP(H541,Sheet1!B8:B145,Sheet1!C8:C145)</f>
        <v>2.5924971240644248</v>
      </c>
    </row>
    <row r="542" spans="1:16" x14ac:dyDescent="0.25">
      <c r="A542" s="118"/>
      <c r="B542">
        <f t="shared" si="51"/>
        <v>539</v>
      </c>
      <c r="C542">
        <f t="shared" si="50"/>
        <v>1.4872099940511601E-2</v>
      </c>
      <c r="D542" s="38">
        <f t="shared" ca="1" si="52"/>
        <v>8.6644526631636598</v>
      </c>
      <c r="E542" s="118"/>
      <c r="F542" s="118"/>
      <c r="G542" s="38">
        <f t="shared" si="54"/>
        <v>241.87050359712225</v>
      </c>
      <c r="H542" s="194">
        <v>67.239999999999995</v>
      </c>
      <c r="I542" s="118"/>
      <c r="J542" s="118"/>
      <c r="K542" s="118"/>
      <c r="L542" s="118"/>
      <c r="M542" s="118"/>
      <c r="N542" s="118"/>
      <c r="P542" s="201">
        <f>LOOKUP(H542,Sheet1!B9:B146,Sheet1!C9:C146)</f>
        <v>2.5924971240644248</v>
      </c>
    </row>
    <row r="543" spans="1:16" x14ac:dyDescent="0.25">
      <c r="A543" s="118"/>
      <c r="B543">
        <f t="shared" si="51"/>
        <v>540</v>
      </c>
      <c r="C543">
        <f t="shared" si="50"/>
        <v>1.4872099940511601E-2</v>
      </c>
      <c r="D543" s="38">
        <f t="shared" ca="1" si="52"/>
        <v>8.6793247631041712</v>
      </c>
      <c r="E543" s="118"/>
      <c r="F543" s="118"/>
      <c r="G543" s="38">
        <f t="shared" si="54"/>
        <v>241.87050359712225</v>
      </c>
      <c r="H543" s="194">
        <v>67.239999999999995</v>
      </c>
      <c r="I543" s="118"/>
      <c r="J543" s="118"/>
      <c r="K543" s="118"/>
      <c r="L543" s="118"/>
      <c r="M543" s="118"/>
      <c r="N543" s="118"/>
      <c r="P543" s="201">
        <f>LOOKUP(H543,Sheet1!B10:B147,Sheet1!C10:C147)</f>
        <v>2.5924971240644248</v>
      </c>
    </row>
    <row r="544" spans="1:16" x14ac:dyDescent="0.25">
      <c r="A544" s="118"/>
      <c r="B544">
        <f t="shared" si="51"/>
        <v>541</v>
      </c>
      <c r="C544">
        <f t="shared" si="50"/>
        <v>1.4872099940511601E-2</v>
      </c>
      <c r="D544" s="38">
        <f t="shared" ca="1" si="52"/>
        <v>8.6941968630446826</v>
      </c>
      <c r="E544" s="118"/>
      <c r="F544" s="118"/>
      <c r="G544" s="38">
        <f t="shared" si="54"/>
        <v>241.87050359712225</v>
      </c>
      <c r="H544" s="194">
        <v>67.239999999999995</v>
      </c>
      <c r="I544" s="118"/>
      <c r="J544" s="118"/>
      <c r="K544" s="118"/>
      <c r="L544" s="118"/>
      <c r="M544" s="118"/>
      <c r="N544" s="118"/>
      <c r="P544" s="201">
        <f>LOOKUP(H544,Sheet1!B11:B148,Sheet1!C11:C148)</f>
        <v>2.5924971240644248</v>
      </c>
    </row>
    <row r="545" spans="1:16" x14ac:dyDescent="0.25">
      <c r="A545" s="118"/>
      <c r="B545">
        <f t="shared" si="51"/>
        <v>542</v>
      </c>
      <c r="C545">
        <f t="shared" si="50"/>
        <v>1.4872099940511601E-2</v>
      </c>
      <c r="D545" s="38">
        <f t="shared" ca="1" si="52"/>
        <v>8.7090689629851941</v>
      </c>
      <c r="E545" s="118"/>
      <c r="F545" s="118"/>
      <c r="G545" s="38">
        <f t="shared" si="54"/>
        <v>241.87050359712225</v>
      </c>
      <c r="H545" s="194">
        <v>67.239999999999995</v>
      </c>
      <c r="I545" s="118"/>
      <c r="J545" s="118"/>
      <c r="K545" s="118"/>
      <c r="L545" s="118"/>
      <c r="M545" s="118"/>
      <c r="N545" s="118"/>
      <c r="P545" s="201">
        <f>LOOKUP(H545,Sheet1!B12:B149,Sheet1!C12:C149)</f>
        <v>2.5924971240644248</v>
      </c>
    </row>
    <row r="546" spans="1:16" x14ac:dyDescent="0.25">
      <c r="A546" s="118"/>
      <c r="B546">
        <f t="shared" si="51"/>
        <v>543</v>
      </c>
      <c r="C546">
        <f t="shared" si="50"/>
        <v>1.4872099940511601E-2</v>
      </c>
      <c r="D546" s="38">
        <f t="shared" ca="1" si="52"/>
        <v>8.7239410629257055</v>
      </c>
      <c r="E546" s="118"/>
      <c r="F546" s="118"/>
      <c r="G546" s="38">
        <f t="shared" si="54"/>
        <v>241.87050359712225</v>
      </c>
      <c r="H546" s="194">
        <v>67.239999999999995</v>
      </c>
      <c r="I546" s="118"/>
      <c r="J546" s="118"/>
      <c r="K546" s="118"/>
      <c r="L546" s="118"/>
      <c r="M546" s="118"/>
      <c r="N546" s="118"/>
      <c r="P546" s="201">
        <f>LOOKUP(H546,Sheet1!B13:B150,Sheet1!C13:C150)</f>
        <v>2.5924971240644248</v>
      </c>
    </row>
    <row r="547" spans="1:16" x14ac:dyDescent="0.25">
      <c r="A547" s="118"/>
      <c r="B547">
        <f t="shared" si="51"/>
        <v>544</v>
      </c>
      <c r="C547">
        <f t="shared" si="50"/>
        <v>1.4872099940511601E-2</v>
      </c>
      <c r="D547" s="38">
        <f t="shared" ca="1" si="52"/>
        <v>8.7388131628662169</v>
      </c>
      <c r="E547" s="118"/>
      <c r="F547" s="118"/>
      <c r="G547" s="38">
        <f t="shared" si="54"/>
        <v>241.87050359712225</v>
      </c>
      <c r="H547" s="194">
        <v>67.239999999999995</v>
      </c>
      <c r="I547" s="118"/>
      <c r="J547" s="118"/>
      <c r="K547" s="118"/>
      <c r="L547" s="118"/>
      <c r="M547" s="118"/>
      <c r="N547" s="118"/>
      <c r="P547" s="201">
        <f>LOOKUP(H547,Sheet1!B14:B151,Sheet1!C14:C151)</f>
        <v>2.5957376681209992</v>
      </c>
    </row>
    <row r="548" spans="1:16" x14ac:dyDescent="0.25">
      <c r="A548" s="118"/>
      <c r="B548">
        <f t="shared" si="51"/>
        <v>545</v>
      </c>
      <c r="C548">
        <f t="shared" si="50"/>
        <v>1.4872099940511601E-2</v>
      </c>
      <c r="D548" s="38">
        <f t="shared" ca="1" si="52"/>
        <v>8.7536852628067283</v>
      </c>
      <c r="E548" s="118"/>
      <c r="F548" s="118"/>
      <c r="G548" s="38">
        <f t="shared" si="54"/>
        <v>241.87050359712225</v>
      </c>
      <c r="H548" s="194">
        <v>67.239999999999995</v>
      </c>
      <c r="I548" s="118"/>
      <c r="J548" s="118"/>
      <c r="K548" s="118"/>
      <c r="L548" s="118"/>
      <c r="M548" s="118"/>
      <c r="N548" s="118"/>
      <c r="P548" s="201">
        <f>LOOKUP(H548,Sheet1!B15:B152,Sheet1!C15:C152)</f>
        <v>2.5924971240644248</v>
      </c>
    </row>
    <row r="549" spans="1:16" x14ac:dyDescent="0.25">
      <c r="A549" s="118"/>
      <c r="B549">
        <f t="shared" si="51"/>
        <v>546</v>
      </c>
      <c r="C549">
        <f t="shared" si="50"/>
        <v>1.4872099940511601E-2</v>
      </c>
      <c r="D549" s="38">
        <f t="shared" ca="1" si="52"/>
        <v>8.7685573627472397</v>
      </c>
      <c r="E549" s="118"/>
      <c r="F549" s="118"/>
      <c r="G549" s="38">
        <f t="shared" si="54"/>
        <v>241.87050359712225</v>
      </c>
      <c r="H549" s="194">
        <v>67.239999999999995</v>
      </c>
      <c r="I549" s="118"/>
      <c r="J549" s="118"/>
      <c r="K549" s="118"/>
      <c r="L549" s="118"/>
      <c r="M549" s="118"/>
      <c r="N549" s="118"/>
      <c r="P549" s="201">
        <f>LOOKUP(H549,Sheet1!B16:B153,Sheet1!C16:C153)</f>
        <v>2.5924971240644248</v>
      </c>
    </row>
    <row r="550" spans="1:16" x14ac:dyDescent="0.25">
      <c r="A550" s="118"/>
      <c r="B550">
        <f t="shared" si="51"/>
        <v>547</v>
      </c>
      <c r="C550">
        <f t="shared" si="50"/>
        <v>1.4872099940511601E-2</v>
      </c>
      <c r="D550" s="38">
        <f t="shared" ca="1" si="52"/>
        <v>8.7834294626877512</v>
      </c>
      <c r="E550" s="118"/>
      <c r="F550" s="118"/>
      <c r="G550" s="38">
        <f t="shared" si="54"/>
        <v>241.87050359712225</v>
      </c>
      <c r="H550" s="194">
        <v>67.239999999999995</v>
      </c>
      <c r="I550" s="118"/>
      <c r="J550" s="118"/>
      <c r="K550" s="118"/>
      <c r="L550" s="118"/>
      <c r="M550" s="118"/>
      <c r="N550" s="118"/>
      <c r="P550" s="201">
        <f>LOOKUP(H550,Sheet1!B17:B154,Sheet1!C17:C154)</f>
        <v>2.5924971240644248</v>
      </c>
    </row>
    <row r="551" spans="1:16" x14ac:dyDescent="0.25">
      <c r="A551" s="118"/>
      <c r="B551">
        <f t="shared" si="51"/>
        <v>548</v>
      </c>
      <c r="C551">
        <f t="shared" si="50"/>
        <v>1.4872099940511601E-2</v>
      </c>
      <c r="D551" s="38">
        <f t="shared" ca="1" si="52"/>
        <v>8.7983015626282626</v>
      </c>
      <c r="E551" s="118"/>
      <c r="F551" s="118"/>
      <c r="G551" s="38">
        <f t="shared" si="54"/>
        <v>241.87050359712225</v>
      </c>
      <c r="H551" s="194">
        <v>67.239999999999995</v>
      </c>
      <c r="I551" s="118"/>
      <c r="J551" s="118"/>
      <c r="K551" s="118"/>
      <c r="L551" s="118"/>
      <c r="M551" s="118"/>
      <c r="N551" s="118"/>
      <c r="P551" s="201">
        <f>LOOKUP(H551,Sheet1!B18:B155,Sheet1!C18:C155)</f>
        <v>2.5924971240644248</v>
      </c>
    </row>
    <row r="552" spans="1:16" x14ac:dyDescent="0.25">
      <c r="A552" s="118"/>
      <c r="B552">
        <f t="shared" si="51"/>
        <v>549</v>
      </c>
      <c r="C552">
        <f t="shared" si="50"/>
        <v>1.4872099940511601E-2</v>
      </c>
      <c r="D552" s="38">
        <f t="shared" ca="1" si="52"/>
        <v>8.813173662568774</v>
      </c>
      <c r="E552" s="118"/>
      <c r="F552" s="118"/>
      <c r="G552" s="38">
        <f t="shared" si="54"/>
        <v>241.87050359712225</v>
      </c>
      <c r="H552" s="194">
        <v>67.239999999999995</v>
      </c>
      <c r="I552" s="118"/>
      <c r="J552" s="118"/>
      <c r="K552" s="118"/>
      <c r="L552" s="118"/>
      <c r="M552" s="118"/>
      <c r="N552" s="118"/>
      <c r="P552" s="201">
        <f>LOOKUP(H552,Sheet1!B19:B156,Sheet1!C19:C156)</f>
        <v>2.5924971240644248</v>
      </c>
    </row>
    <row r="553" spans="1:16" x14ac:dyDescent="0.25">
      <c r="A553" s="118"/>
      <c r="B553">
        <f t="shared" si="51"/>
        <v>550</v>
      </c>
      <c r="C553">
        <f t="shared" si="50"/>
        <v>1.4872099940511601E-2</v>
      </c>
      <c r="D553" s="38">
        <f t="shared" ca="1" si="52"/>
        <v>8.8280457625092854</v>
      </c>
      <c r="E553" s="118"/>
      <c r="F553" s="118"/>
      <c r="G553" s="38">
        <f t="shared" si="54"/>
        <v>241.87050359712225</v>
      </c>
      <c r="H553" s="194">
        <v>67.239999999999995</v>
      </c>
      <c r="I553" s="118"/>
      <c r="J553" s="118"/>
      <c r="K553" s="118"/>
      <c r="L553" s="118"/>
      <c r="M553" s="118"/>
      <c r="N553" s="118"/>
      <c r="P553" s="201">
        <f>LOOKUP(H553,Sheet1!B20:B157,Sheet1!C20:C157)</f>
        <v>2.5924971240644248</v>
      </c>
    </row>
    <row r="554" spans="1:16" x14ac:dyDescent="0.25">
      <c r="A554" s="118"/>
      <c r="B554">
        <f t="shared" si="51"/>
        <v>551</v>
      </c>
      <c r="C554">
        <f t="shared" si="50"/>
        <v>1.4872099940511601E-2</v>
      </c>
      <c r="D554" s="38">
        <f t="shared" ca="1" si="52"/>
        <v>8.8429178624497968</v>
      </c>
      <c r="E554" s="118"/>
      <c r="F554" s="118"/>
      <c r="G554" s="38">
        <f t="shared" si="54"/>
        <v>241.87050359712225</v>
      </c>
      <c r="H554" s="194">
        <v>67.239999999999995</v>
      </c>
      <c r="I554" s="118"/>
      <c r="J554" s="118"/>
      <c r="K554" s="118"/>
      <c r="L554" s="118"/>
      <c r="M554" s="118"/>
      <c r="N554" s="118"/>
      <c r="P554" s="201">
        <f>LOOKUP(H554,Sheet1!B21:B158,Sheet1!C21:C158)</f>
        <v>2.5924971240644248</v>
      </c>
    </row>
    <row r="555" spans="1:16" x14ac:dyDescent="0.25">
      <c r="A555" s="118"/>
      <c r="B555">
        <f t="shared" si="51"/>
        <v>552</v>
      </c>
      <c r="C555">
        <f t="shared" si="50"/>
        <v>1.4872099940511601E-2</v>
      </c>
      <c r="D555" s="38">
        <f t="shared" ca="1" si="52"/>
        <v>8.8577899623903082</v>
      </c>
      <c r="E555" s="118"/>
      <c r="F555" s="118"/>
      <c r="G555" s="38">
        <f t="shared" si="54"/>
        <v>241.87050359712225</v>
      </c>
      <c r="H555" s="194">
        <v>67.239999999999995</v>
      </c>
      <c r="I555" s="118"/>
      <c r="J555" s="118"/>
      <c r="K555" s="118"/>
      <c r="L555" s="118"/>
      <c r="M555" s="118"/>
      <c r="N555" s="118"/>
      <c r="P555" s="201">
        <f>LOOKUP(H555,Sheet1!B22:B159,Sheet1!C22:C159)</f>
        <v>2.5924971240644248</v>
      </c>
    </row>
    <row r="556" spans="1:16" x14ac:dyDescent="0.25">
      <c r="A556" s="118"/>
      <c r="B556">
        <f t="shared" si="51"/>
        <v>553</v>
      </c>
      <c r="C556">
        <f t="shared" si="50"/>
        <v>1.4872099940511601E-2</v>
      </c>
      <c r="D556" s="38">
        <f t="shared" ca="1" si="52"/>
        <v>8.8726620623308197</v>
      </c>
      <c r="E556" s="118"/>
      <c r="F556" s="118"/>
      <c r="G556" s="38">
        <f t="shared" si="54"/>
        <v>241.87050359712225</v>
      </c>
      <c r="H556" s="194">
        <v>67.239999999999995</v>
      </c>
      <c r="I556" s="118"/>
      <c r="J556" s="118"/>
      <c r="K556" s="118"/>
      <c r="L556" s="118"/>
      <c r="M556" s="118"/>
      <c r="N556" s="118"/>
      <c r="P556" s="201">
        <f>LOOKUP(H556,Sheet1!B23:B160,Sheet1!C23:C160)</f>
        <v>2.5924971240644248</v>
      </c>
    </row>
    <row r="557" spans="1:16" x14ac:dyDescent="0.25">
      <c r="A557" s="118"/>
      <c r="B557">
        <f t="shared" si="51"/>
        <v>554</v>
      </c>
      <c r="C557">
        <f t="shared" si="50"/>
        <v>1.4872099940511601E-2</v>
      </c>
      <c r="D557" s="38">
        <f t="shared" ca="1" si="52"/>
        <v>8.8875341622713311</v>
      </c>
      <c r="E557" s="118"/>
      <c r="F557" s="118"/>
      <c r="G557" s="38">
        <f t="shared" si="54"/>
        <v>241.87050359712225</v>
      </c>
      <c r="H557" s="194">
        <v>67.239999999999995</v>
      </c>
      <c r="I557" s="118"/>
      <c r="J557" s="118"/>
      <c r="K557" s="118"/>
      <c r="L557" s="118"/>
      <c r="M557" s="118"/>
      <c r="N557" s="118"/>
      <c r="P557" s="201">
        <f>LOOKUP(H557,Sheet1!B24:B161,Sheet1!C24:C161)</f>
        <v>2.5924971240644248</v>
      </c>
    </row>
    <row r="558" spans="1:16" x14ac:dyDescent="0.25">
      <c r="A558" s="118"/>
      <c r="B558">
        <f t="shared" si="51"/>
        <v>555</v>
      </c>
      <c r="C558">
        <f t="shared" si="50"/>
        <v>1.4872099940511601E-2</v>
      </c>
      <c r="D558" s="38">
        <f t="shared" ca="1" si="52"/>
        <v>8.9024062622118425</v>
      </c>
      <c r="E558" s="118"/>
      <c r="F558" s="118"/>
      <c r="G558" s="38">
        <f t="shared" si="54"/>
        <v>241.87050359712225</v>
      </c>
      <c r="H558" s="194">
        <v>67.239999999999995</v>
      </c>
      <c r="I558" s="118"/>
      <c r="J558" s="118"/>
      <c r="K558" s="118"/>
      <c r="L558" s="118"/>
      <c r="M558" s="118"/>
      <c r="N558" s="118"/>
      <c r="P558" s="201">
        <f>LOOKUP(H558,Sheet1!B25:B162,Sheet1!C25:C162)</f>
        <v>2.5924971240644248</v>
      </c>
    </row>
    <row r="559" spans="1:16" x14ac:dyDescent="0.25">
      <c r="A559" s="118"/>
      <c r="B559">
        <f t="shared" si="51"/>
        <v>556</v>
      </c>
      <c r="C559">
        <f t="shared" si="50"/>
        <v>1.4872099940511601E-2</v>
      </c>
      <c r="D559" s="38">
        <f t="shared" ca="1" si="52"/>
        <v>8.9172783621523539</v>
      </c>
      <c r="E559" s="118"/>
      <c r="F559" s="118"/>
      <c r="G559" s="38">
        <f t="shared" si="54"/>
        <v>241.87050359712225</v>
      </c>
      <c r="H559" s="194">
        <v>67.239999999999995</v>
      </c>
      <c r="I559" s="118"/>
      <c r="J559" s="118"/>
      <c r="K559" s="118"/>
      <c r="L559" s="118"/>
      <c r="M559" s="118"/>
      <c r="N559" s="118"/>
      <c r="P559" s="201">
        <f>LOOKUP(H559,Sheet1!B26:B163,Sheet1!C26:C163)</f>
        <v>2.5924971240644248</v>
      </c>
    </row>
    <row r="560" spans="1:16" x14ac:dyDescent="0.25">
      <c r="A560" s="118"/>
      <c r="B560">
        <f t="shared" si="51"/>
        <v>557</v>
      </c>
      <c r="C560">
        <f t="shared" si="50"/>
        <v>1.4872099940511601E-2</v>
      </c>
      <c r="D560" s="38">
        <f t="shared" ca="1" si="52"/>
        <v>8.9321504620928653</v>
      </c>
      <c r="E560" s="118"/>
      <c r="F560" s="118"/>
      <c r="G560" s="38">
        <f t="shared" si="54"/>
        <v>241.87050359712225</v>
      </c>
      <c r="H560" s="194">
        <v>67.239999999999995</v>
      </c>
      <c r="I560" s="118"/>
      <c r="J560" s="118"/>
      <c r="K560" s="118"/>
      <c r="L560" s="118"/>
      <c r="M560" s="118"/>
      <c r="N560" s="118"/>
      <c r="P560" s="201">
        <f>LOOKUP(H560,Sheet1!B27:B164,Sheet1!C27:C164)</f>
        <v>2.5924971240644248</v>
      </c>
    </row>
    <row r="561" spans="1:16" x14ac:dyDescent="0.25">
      <c r="A561" s="118"/>
      <c r="B561">
        <f t="shared" si="51"/>
        <v>558</v>
      </c>
      <c r="C561">
        <f t="shared" si="50"/>
        <v>1.4872099940511601E-2</v>
      </c>
      <c r="D561" s="38">
        <f t="shared" ca="1" si="52"/>
        <v>8.9470225620333768</v>
      </c>
      <c r="E561" s="118"/>
      <c r="F561" s="118"/>
      <c r="G561" s="38">
        <f t="shared" si="54"/>
        <v>241.87050359712225</v>
      </c>
      <c r="H561" s="194">
        <v>67.239999999999995</v>
      </c>
      <c r="I561" s="118"/>
      <c r="J561" s="118"/>
      <c r="K561" s="118"/>
      <c r="L561" s="118"/>
      <c r="M561" s="118"/>
      <c r="N561" s="118"/>
      <c r="P561" s="201">
        <f>LOOKUP(H561,Sheet1!B28:B165,Sheet1!C28:C165)</f>
        <v>2.5924971240644248</v>
      </c>
    </row>
    <row r="562" spans="1:16" x14ac:dyDescent="0.25">
      <c r="A562" s="118"/>
      <c r="B562">
        <f t="shared" si="51"/>
        <v>559</v>
      </c>
      <c r="C562">
        <f t="shared" si="50"/>
        <v>1.4872099940511601E-2</v>
      </c>
      <c r="D562" s="38">
        <f t="shared" ca="1" si="52"/>
        <v>8.9618946619738882</v>
      </c>
      <c r="E562" s="118"/>
      <c r="F562" s="118"/>
      <c r="G562" s="38">
        <f t="shared" si="54"/>
        <v>241.87050359712225</v>
      </c>
      <c r="H562" s="194">
        <v>67.239999999999995</v>
      </c>
      <c r="I562" s="118"/>
      <c r="J562" s="118"/>
      <c r="K562" s="118"/>
      <c r="L562" s="118"/>
      <c r="M562" s="118"/>
      <c r="N562" s="118"/>
      <c r="P562" s="201">
        <f>LOOKUP(H562,Sheet1!B29:B166,Sheet1!C29:C166)</f>
        <v>2.5924971240644248</v>
      </c>
    </row>
    <row r="563" spans="1:16" x14ac:dyDescent="0.25">
      <c r="A563" s="118"/>
      <c r="B563">
        <f t="shared" si="51"/>
        <v>560</v>
      </c>
      <c r="C563">
        <f t="shared" si="50"/>
        <v>1.4872099940511601E-2</v>
      </c>
      <c r="D563" s="38">
        <f t="shared" ca="1" si="52"/>
        <v>8.9767667619143996</v>
      </c>
      <c r="E563" s="118"/>
      <c r="F563" s="118"/>
      <c r="G563" s="38">
        <f t="shared" si="54"/>
        <v>241.87050359712225</v>
      </c>
      <c r="H563" s="194">
        <v>67.239999999999995</v>
      </c>
      <c r="I563" s="118"/>
      <c r="J563" s="118"/>
      <c r="K563" s="118"/>
      <c r="L563" s="118"/>
      <c r="M563" s="118"/>
      <c r="N563" s="118"/>
      <c r="P563" s="201">
        <f>LOOKUP(H563,Sheet1!B30:B167,Sheet1!C30:C167)</f>
        <v>2.5924971240644248</v>
      </c>
    </row>
    <row r="564" spans="1:16" x14ac:dyDescent="0.25">
      <c r="A564" s="118"/>
      <c r="B564">
        <f t="shared" si="51"/>
        <v>561</v>
      </c>
      <c r="C564">
        <f t="shared" si="50"/>
        <v>1.4872099940511601E-2</v>
      </c>
      <c r="D564" s="38">
        <f t="shared" ca="1" si="52"/>
        <v>8.991638861854911</v>
      </c>
      <c r="E564" s="118"/>
      <c r="F564" s="118"/>
      <c r="G564" s="38">
        <f t="shared" si="54"/>
        <v>241.87050359712225</v>
      </c>
      <c r="H564" s="194">
        <v>67.239999999999995</v>
      </c>
      <c r="I564" s="118"/>
      <c r="J564" s="118"/>
      <c r="K564" s="118"/>
      <c r="L564" s="118"/>
      <c r="M564" s="118"/>
      <c r="N564" s="118"/>
      <c r="P564" s="201">
        <f>LOOKUP(H564,Sheet1!B31:B168,Sheet1!C31:C168)</f>
        <v>2.5924971240644248</v>
      </c>
    </row>
    <row r="565" spans="1:16" x14ac:dyDescent="0.25">
      <c r="A565" s="118"/>
      <c r="B565">
        <f t="shared" si="51"/>
        <v>562</v>
      </c>
      <c r="C565">
        <f t="shared" si="50"/>
        <v>1.4872099940511601E-2</v>
      </c>
      <c r="D565" s="38">
        <f t="shared" ca="1" si="52"/>
        <v>9.0065109617954224</v>
      </c>
      <c r="E565" s="118"/>
      <c r="F565" s="118"/>
      <c r="G565" s="38">
        <f t="shared" si="54"/>
        <v>241.87050359712225</v>
      </c>
      <c r="H565" s="194">
        <v>67.239999999999995</v>
      </c>
      <c r="I565" s="118"/>
      <c r="J565" s="118"/>
      <c r="K565" s="118"/>
      <c r="L565" s="118"/>
      <c r="M565" s="118"/>
      <c r="N565" s="118"/>
      <c r="P565" s="201">
        <f>LOOKUP(H565,Sheet1!B32:B169,Sheet1!C32:C169)</f>
        <v>2.5924971240644248</v>
      </c>
    </row>
    <row r="566" spans="1:16" x14ac:dyDescent="0.25">
      <c r="A566" s="118"/>
      <c r="B566">
        <f t="shared" si="51"/>
        <v>563</v>
      </c>
      <c r="C566">
        <f t="shared" si="50"/>
        <v>1.4872099940511601E-2</v>
      </c>
      <c r="D566" s="38">
        <f t="shared" ca="1" si="52"/>
        <v>9.0213830617359339</v>
      </c>
      <c r="E566" s="118"/>
      <c r="F566" s="118"/>
      <c r="G566" s="38">
        <f t="shared" si="54"/>
        <v>241.87050359712225</v>
      </c>
      <c r="H566" s="194">
        <v>67.239999999999995</v>
      </c>
      <c r="I566" s="118"/>
      <c r="J566" s="118"/>
      <c r="K566" s="118"/>
      <c r="L566" s="118"/>
      <c r="M566" s="118"/>
      <c r="N566" s="118"/>
      <c r="P566" s="201">
        <f>LOOKUP(H566,Sheet1!B33:B170,Sheet1!C33:C170)</f>
        <v>2.5924971240644248</v>
      </c>
    </row>
    <row r="567" spans="1:16" x14ac:dyDescent="0.25">
      <c r="A567" s="118"/>
      <c r="B567">
        <f t="shared" si="51"/>
        <v>564</v>
      </c>
      <c r="C567">
        <f t="shared" si="50"/>
        <v>1.4872099940511601E-2</v>
      </c>
      <c r="D567" s="38">
        <f t="shared" ca="1" si="52"/>
        <v>9.0362551616764453</v>
      </c>
      <c r="E567" s="118"/>
      <c r="F567" s="118"/>
      <c r="G567" s="38">
        <f t="shared" si="54"/>
        <v>241.87050359712225</v>
      </c>
      <c r="H567" s="194">
        <v>67.239999999999995</v>
      </c>
      <c r="I567" s="118"/>
      <c r="J567" s="118"/>
      <c r="K567" s="118"/>
      <c r="L567" s="118"/>
      <c r="M567" s="118"/>
      <c r="N567" s="118"/>
      <c r="P567" s="201">
        <f>LOOKUP(H567,Sheet1!B34:B171,Sheet1!C34:C171)</f>
        <v>2.5924971240644248</v>
      </c>
    </row>
    <row r="568" spans="1:16" x14ac:dyDescent="0.25">
      <c r="A568" s="118"/>
      <c r="B568">
        <f t="shared" si="51"/>
        <v>565</v>
      </c>
      <c r="C568">
        <f t="shared" si="50"/>
        <v>1.4872099940511601E-2</v>
      </c>
      <c r="D568" s="38">
        <f t="shared" ca="1" si="52"/>
        <v>9.0511272616169567</v>
      </c>
      <c r="E568" s="118"/>
      <c r="F568" s="118"/>
      <c r="G568" s="38">
        <f t="shared" si="54"/>
        <v>241.87050359712225</v>
      </c>
      <c r="H568" s="194">
        <v>67.239999999999995</v>
      </c>
      <c r="I568" s="118"/>
      <c r="J568" s="118"/>
      <c r="K568" s="118"/>
      <c r="L568" s="118"/>
      <c r="M568" s="118"/>
      <c r="N568" s="118"/>
      <c r="P568" s="201">
        <f>LOOKUP(H568,Sheet1!B35:B172,Sheet1!C35:C172)</f>
        <v>2.5924971240644248</v>
      </c>
    </row>
    <row r="569" spans="1:16" x14ac:dyDescent="0.25">
      <c r="A569" s="118"/>
      <c r="B569">
        <f t="shared" si="51"/>
        <v>566</v>
      </c>
      <c r="C569">
        <f t="shared" si="50"/>
        <v>1.4872099940511601E-2</v>
      </c>
      <c r="D569" s="38">
        <f t="shared" ca="1" si="52"/>
        <v>9.0659993615574681</v>
      </c>
      <c r="E569" s="118"/>
      <c r="F569" s="118"/>
      <c r="G569" s="38">
        <f t="shared" si="54"/>
        <v>241.87050359712225</v>
      </c>
      <c r="H569" s="194">
        <v>67.239999999999995</v>
      </c>
      <c r="I569" s="118"/>
      <c r="J569" s="118"/>
      <c r="K569" s="118"/>
      <c r="L569" s="118"/>
      <c r="M569" s="118"/>
      <c r="N569" s="118"/>
      <c r="P569" s="201">
        <f>LOOKUP(H569,Sheet1!B36:B173,Sheet1!C36:C173)</f>
        <v>2.5924971240644248</v>
      </c>
    </row>
    <row r="570" spans="1:16" x14ac:dyDescent="0.25">
      <c r="A570" s="118"/>
      <c r="B570">
        <f t="shared" si="51"/>
        <v>567</v>
      </c>
      <c r="C570">
        <f t="shared" si="50"/>
        <v>1.4872099940511601E-2</v>
      </c>
      <c r="D570" s="38">
        <f t="shared" ca="1" si="52"/>
        <v>9.0808714614979795</v>
      </c>
      <c r="E570" s="118"/>
      <c r="F570" s="118"/>
      <c r="G570" s="38">
        <f t="shared" si="54"/>
        <v>241.87050359712225</v>
      </c>
      <c r="H570" s="194">
        <v>67.239999999999995</v>
      </c>
      <c r="I570" s="118"/>
      <c r="J570" s="118"/>
      <c r="K570" s="118"/>
      <c r="L570" s="118"/>
      <c r="M570" s="118"/>
      <c r="N570" s="118"/>
      <c r="P570" s="201">
        <f>LOOKUP(H570,Sheet1!B37:B174,Sheet1!C37:C174)</f>
        <v>2.5924971240644248</v>
      </c>
    </row>
    <row r="571" spans="1:16" x14ac:dyDescent="0.25">
      <c r="A571" s="118"/>
      <c r="B571">
        <f t="shared" si="51"/>
        <v>568</v>
      </c>
      <c r="C571">
        <f t="shared" si="50"/>
        <v>1.4872099940511601E-2</v>
      </c>
      <c r="D571" s="38">
        <f t="shared" ca="1" si="52"/>
        <v>9.0957435614384909</v>
      </c>
      <c r="E571" s="118"/>
      <c r="F571" s="118"/>
      <c r="G571" s="38">
        <f t="shared" si="54"/>
        <v>241.87050359712225</v>
      </c>
      <c r="H571" s="194">
        <v>67.239999999999995</v>
      </c>
      <c r="I571" s="118"/>
      <c r="J571" s="118"/>
      <c r="K571" s="118"/>
      <c r="L571" s="118"/>
      <c r="M571" s="118"/>
      <c r="N571" s="118"/>
      <c r="P571" s="201">
        <f>LOOKUP(H571,Sheet1!B38:B175,Sheet1!C38:C175)</f>
        <v>2.5924971240644248</v>
      </c>
    </row>
    <row r="572" spans="1:16" x14ac:dyDescent="0.25">
      <c r="A572" s="118"/>
      <c r="B572">
        <f t="shared" si="51"/>
        <v>569</v>
      </c>
      <c r="C572">
        <f t="shared" si="50"/>
        <v>1.4872099940511601E-2</v>
      </c>
      <c r="D572" s="38">
        <f t="shared" ca="1" si="52"/>
        <v>9.1106156613790024</v>
      </c>
      <c r="E572" s="118"/>
      <c r="F572" s="118"/>
      <c r="G572" s="38">
        <f t="shared" si="54"/>
        <v>241.87050359712225</v>
      </c>
      <c r="H572" s="194">
        <v>67.239999999999995</v>
      </c>
      <c r="I572" s="118"/>
      <c r="J572" s="118"/>
      <c r="K572" s="118"/>
      <c r="L572" s="118"/>
      <c r="M572" s="118"/>
      <c r="N572" s="118"/>
      <c r="P572" s="201">
        <f>LOOKUP(H572,Sheet1!B39:B176,Sheet1!C39:C176)</f>
        <v>2.5924971240644248</v>
      </c>
    </row>
    <row r="573" spans="1:16" x14ac:dyDescent="0.25">
      <c r="A573" s="118"/>
      <c r="B573">
        <f t="shared" si="51"/>
        <v>570</v>
      </c>
      <c r="C573">
        <f t="shared" si="50"/>
        <v>1.4872099940511601E-2</v>
      </c>
      <c r="D573" s="38">
        <f t="shared" ca="1" si="52"/>
        <v>9.1254877613195138</v>
      </c>
      <c r="E573" s="118"/>
      <c r="F573" s="118"/>
      <c r="G573" s="38">
        <f t="shared" si="54"/>
        <v>241.87050359712225</v>
      </c>
      <c r="H573" s="194">
        <v>67.239999999999995</v>
      </c>
      <c r="I573" s="118"/>
      <c r="J573" s="118"/>
      <c r="K573" s="118"/>
      <c r="L573" s="118"/>
      <c r="M573" s="118"/>
      <c r="N573" s="118"/>
      <c r="P573" s="201">
        <f>LOOKUP(H573,Sheet1!B40:B177,Sheet1!C40:C177)</f>
        <v>2.5924971240644248</v>
      </c>
    </row>
    <row r="574" spans="1:16" x14ac:dyDescent="0.25">
      <c r="A574" s="118"/>
      <c r="B574">
        <f t="shared" si="51"/>
        <v>571</v>
      </c>
      <c r="C574">
        <f t="shared" si="50"/>
        <v>1.4872099940511601E-2</v>
      </c>
      <c r="D574" s="38">
        <f t="shared" ca="1" si="52"/>
        <v>9.1403598612600252</v>
      </c>
      <c r="E574" s="118"/>
      <c r="F574" s="118"/>
      <c r="G574" s="38">
        <f t="shared" si="54"/>
        <v>241.87050359712225</v>
      </c>
      <c r="H574" s="194">
        <v>67.239999999999995</v>
      </c>
      <c r="I574" s="118"/>
      <c r="J574" s="118"/>
      <c r="K574" s="118"/>
      <c r="L574" s="118"/>
      <c r="M574" s="118"/>
      <c r="N574" s="118"/>
      <c r="P574" s="201">
        <f>LOOKUP(H574,Sheet1!B41:B178,Sheet1!C41:C178)</f>
        <v>2.5924971240644248</v>
      </c>
    </row>
    <row r="575" spans="1:16" x14ac:dyDescent="0.25">
      <c r="A575" s="118"/>
      <c r="B575">
        <f t="shared" si="51"/>
        <v>572</v>
      </c>
      <c r="C575">
        <f t="shared" si="50"/>
        <v>1.4872099940511601E-2</v>
      </c>
      <c r="D575" s="38">
        <f t="shared" ca="1" si="52"/>
        <v>9.1552319612005366</v>
      </c>
      <c r="E575" s="118"/>
      <c r="F575" s="118"/>
      <c r="G575" s="38">
        <f t="shared" si="54"/>
        <v>241.87050359712225</v>
      </c>
      <c r="H575" s="194">
        <v>67.239999999999995</v>
      </c>
      <c r="I575" s="118"/>
      <c r="J575" s="118"/>
      <c r="K575" s="118"/>
      <c r="L575" s="118"/>
      <c r="M575" s="118"/>
      <c r="N575" s="118"/>
      <c r="P575" s="201">
        <f>LOOKUP(H575,Sheet1!B42:B179,Sheet1!C42:C179)</f>
        <v>2.5924971240644248</v>
      </c>
    </row>
    <row r="576" spans="1:16" x14ac:dyDescent="0.25">
      <c r="A576" s="118"/>
      <c r="B576">
        <f t="shared" si="51"/>
        <v>573</v>
      </c>
      <c r="C576">
        <f t="shared" si="50"/>
        <v>1.4872099940511601E-2</v>
      </c>
      <c r="D576" s="38">
        <f t="shared" ca="1" si="52"/>
        <v>9.170104061141048</v>
      </c>
      <c r="E576" s="118"/>
      <c r="F576" s="118"/>
      <c r="G576" s="38">
        <f t="shared" si="54"/>
        <v>241.87050359712225</v>
      </c>
      <c r="H576" s="194">
        <v>67.239999999999995</v>
      </c>
      <c r="I576" s="118"/>
      <c r="J576" s="118"/>
      <c r="K576" s="118"/>
      <c r="L576" s="118"/>
      <c r="M576" s="118"/>
      <c r="N576" s="118"/>
      <c r="P576" s="201">
        <f>LOOKUP(H576,Sheet1!B43:B180,Sheet1!C43:C180)</f>
        <v>2.5924971240644248</v>
      </c>
    </row>
    <row r="577" spans="1:16" x14ac:dyDescent="0.25">
      <c r="A577" s="118"/>
      <c r="B577">
        <f t="shared" si="51"/>
        <v>574</v>
      </c>
      <c r="C577">
        <f t="shared" si="50"/>
        <v>1.4872099940511601E-2</v>
      </c>
      <c r="D577" s="38">
        <f t="shared" ca="1" si="52"/>
        <v>9.1849761610815595</v>
      </c>
      <c r="E577" s="118"/>
      <c r="F577" s="118"/>
      <c r="G577" s="38">
        <f t="shared" si="54"/>
        <v>241.87050359712225</v>
      </c>
      <c r="H577" s="194">
        <v>67.239999999999995</v>
      </c>
      <c r="I577" s="118"/>
      <c r="J577" s="118"/>
      <c r="K577" s="118"/>
      <c r="L577" s="118"/>
      <c r="M577" s="118"/>
      <c r="N577" s="118"/>
      <c r="P577" s="201">
        <f>LOOKUP(H577,Sheet1!B44:B181,Sheet1!C44:C181)</f>
        <v>2.5924971240644248</v>
      </c>
    </row>
    <row r="578" spans="1:16" x14ac:dyDescent="0.25">
      <c r="A578" s="118"/>
      <c r="B578">
        <f t="shared" si="51"/>
        <v>575</v>
      </c>
      <c r="C578">
        <f t="shared" si="50"/>
        <v>1.4872099940511601E-2</v>
      </c>
      <c r="D578" s="38">
        <f t="shared" ca="1" si="52"/>
        <v>9.1998482610220709</v>
      </c>
      <c r="E578" s="118"/>
      <c r="F578" s="118"/>
      <c r="G578" s="38">
        <f t="shared" si="54"/>
        <v>241.87050359712225</v>
      </c>
      <c r="H578" s="194">
        <v>67.239999999999995</v>
      </c>
      <c r="I578" s="118"/>
      <c r="J578" s="118"/>
      <c r="K578" s="118"/>
      <c r="L578" s="118"/>
      <c r="M578" s="118"/>
      <c r="N578" s="118"/>
      <c r="P578" s="201">
        <f>LOOKUP(H578,Sheet1!B45:B182,Sheet1!C45:C182)</f>
        <v>2.5924971240644248</v>
      </c>
    </row>
    <row r="579" spans="1:16" x14ac:dyDescent="0.25">
      <c r="A579" s="118"/>
      <c r="B579">
        <f t="shared" si="51"/>
        <v>576</v>
      </c>
      <c r="C579">
        <f t="shared" si="50"/>
        <v>1.4872099940511601E-2</v>
      </c>
      <c r="D579" s="38">
        <f t="shared" ca="1" si="52"/>
        <v>9.2147203609625823</v>
      </c>
      <c r="E579" s="118"/>
      <c r="F579" s="118"/>
      <c r="G579" s="38">
        <f t="shared" si="54"/>
        <v>241.87050359712225</v>
      </c>
      <c r="H579" s="194">
        <v>67.239999999999995</v>
      </c>
      <c r="I579" s="118"/>
      <c r="J579" s="118"/>
      <c r="K579" s="118"/>
      <c r="L579" s="118"/>
      <c r="M579" s="118"/>
      <c r="N579" s="118"/>
      <c r="P579" s="201">
        <f>LOOKUP(H579,Sheet1!B46:B183,Sheet1!C46:C183)</f>
        <v>2.5924971240644248</v>
      </c>
    </row>
    <row r="580" spans="1:16" x14ac:dyDescent="0.25">
      <c r="A580" s="118"/>
      <c r="B580">
        <f t="shared" si="51"/>
        <v>577</v>
      </c>
      <c r="C580">
        <f t="shared" si="50"/>
        <v>1.4872099940511601E-2</v>
      </c>
      <c r="D580" s="38">
        <f t="shared" ca="1" si="52"/>
        <v>9.2295924609030937</v>
      </c>
      <c r="E580" s="118"/>
      <c r="F580" s="118"/>
      <c r="G580" s="38">
        <f t="shared" si="54"/>
        <v>241.87050359712225</v>
      </c>
      <c r="H580" s="194">
        <v>67.239999999999995</v>
      </c>
      <c r="I580" s="118"/>
      <c r="J580" s="118"/>
      <c r="K580" s="118"/>
      <c r="L580" s="118"/>
      <c r="M580" s="118"/>
      <c r="N580" s="118"/>
      <c r="P580" s="201">
        <f>LOOKUP(H580,Sheet1!B47:B184,Sheet1!C47:C184)</f>
        <v>2.5924971240644248</v>
      </c>
    </row>
    <row r="581" spans="1:16" x14ac:dyDescent="0.25">
      <c r="A581" s="118"/>
      <c r="B581">
        <f t="shared" si="51"/>
        <v>578</v>
      </c>
      <c r="C581">
        <f t="shared" ref="C581:C644" si="56">1/H581</f>
        <v>1.4872099940511601E-2</v>
      </c>
      <c r="D581" s="38">
        <f t="shared" ca="1" si="52"/>
        <v>9.2444645608436051</v>
      </c>
      <c r="E581" s="118"/>
      <c r="F581" s="118"/>
      <c r="G581" s="38">
        <f t="shared" si="54"/>
        <v>241.87050359712225</v>
      </c>
      <c r="H581" s="194">
        <v>67.239999999999995</v>
      </c>
      <c r="I581" s="118"/>
      <c r="J581" s="118"/>
      <c r="K581" s="118"/>
      <c r="L581" s="118"/>
      <c r="M581" s="118"/>
      <c r="N581" s="118"/>
      <c r="P581" s="201">
        <f>LOOKUP(H581,Sheet1!B48:B185,Sheet1!C48:C185)</f>
        <v>2.5924971240644248</v>
      </c>
    </row>
    <row r="582" spans="1:16" x14ac:dyDescent="0.25">
      <c r="A582" s="118"/>
      <c r="B582">
        <f t="shared" ref="B582:B645" si="57">B581+1</f>
        <v>579</v>
      </c>
      <c r="C582">
        <f t="shared" si="56"/>
        <v>1.4872099940511601E-2</v>
      </c>
      <c r="D582" s="38">
        <f t="shared" ref="D582:D645" ca="1" si="58">D581+C582</f>
        <v>9.2593366607841165</v>
      </c>
      <c r="E582" s="118"/>
      <c r="F582" s="118"/>
      <c r="G582" s="38">
        <f t="shared" si="54"/>
        <v>241.87050359712225</v>
      </c>
      <c r="H582" s="194">
        <v>67.239999999999995</v>
      </c>
      <c r="I582" s="118"/>
      <c r="J582" s="118"/>
      <c r="K582" s="118"/>
      <c r="L582" s="118"/>
      <c r="M582" s="118"/>
      <c r="N582" s="118"/>
      <c r="P582" s="201">
        <f>LOOKUP(H582,Sheet1!B49:B186,Sheet1!C49:C186)</f>
        <v>2.5957376681209992</v>
      </c>
    </row>
    <row r="583" spans="1:16" x14ac:dyDescent="0.25">
      <c r="A583" s="118"/>
      <c r="B583">
        <f t="shared" si="57"/>
        <v>580</v>
      </c>
      <c r="C583">
        <f t="shared" si="56"/>
        <v>1.4872099940511601E-2</v>
      </c>
      <c r="D583" s="38">
        <f t="shared" ca="1" si="58"/>
        <v>9.274208760724628</v>
      </c>
      <c r="E583" s="118"/>
      <c r="F583" s="118"/>
      <c r="G583" s="38">
        <f t="shared" ref="G583:G646" si="59">H583/0.278</f>
        <v>241.87050359712225</v>
      </c>
      <c r="H583" s="194">
        <v>67.239999999999995</v>
      </c>
      <c r="I583" s="118"/>
      <c r="J583" s="118"/>
      <c r="K583" s="118"/>
      <c r="L583" s="118"/>
      <c r="M583" s="118"/>
      <c r="N583" s="118"/>
      <c r="P583" s="201">
        <f>LOOKUP(H583,Sheet1!B50:B187,Sheet1!C50:C187)</f>
        <v>2.5924971240644248</v>
      </c>
    </row>
    <row r="584" spans="1:16" x14ac:dyDescent="0.25">
      <c r="A584" s="118"/>
      <c r="B584">
        <f t="shared" si="57"/>
        <v>581</v>
      </c>
      <c r="C584">
        <f t="shared" si="56"/>
        <v>1.4872099940511601E-2</v>
      </c>
      <c r="D584" s="38">
        <f t="shared" ca="1" si="58"/>
        <v>9.2890808606651394</v>
      </c>
      <c r="E584" s="118"/>
      <c r="F584" s="118"/>
      <c r="G584" s="38">
        <f t="shared" si="59"/>
        <v>241.87050359712225</v>
      </c>
      <c r="H584" s="194">
        <v>67.239999999999995</v>
      </c>
      <c r="I584" s="118"/>
      <c r="J584" s="118"/>
      <c r="K584" s="118"/>
      <c r="L584" s="118"/>
      <c r="M584" s="118"/>
      <c r="N584" s="118"/>
      <c r="P584" s="201">
        <f>LOOKUP(H584,Sheet1!B51:B188,Sheet1!C51:C188)</f>
        <v>2.5924971240644248</v>
      </c>
    </row>
    <row r="585" spans="1:16" x14ac:dyDescent="0.25">
      <c r="A585" s="118"/>
      <c r="B585">
        <f t="shared" si="57"/>
        <v>582</v>
      </c>
      <c r="C585">
        <f t="shared" si="56"/>
        <v>1.4872099940511601E-2</v>
      </c>
      <c r="D585" s="38">
        <f t="shared" ca="1" si="58"/>
        <v>9.3039529606056508</v>
      </c>
      <c r="E585" s="118"/>
      <c r="F585" s="118"/>
      <c r="G585" s="38">
        <f t="shared" si="59"/>
        <v>241.87050359712225</v>
      </c>
      <c r="H585" s="194">
        <v>67.239999999999995</v>
      </c>
      <c r="I585" s="118"/>
      <c r="J585" s="118"/>
      <c r="K585" s="118"/>
      <c r="L585" s="118"/>
      <c r="M585" s="118"/>
      <c r="N585" s="118"/>
      <c r="P585" s="201">
        <f>LOOKUP(H585,Sheet1!B52:B189,Sheet1!C52:C189)</f>
        <v>2.5924971240644248</v>
      </c>
    </row>
    <row r="586" spans="1:16" x14ac:dyDescent="0.25">
      <c r="A586" s="118"/>
      <c r="B586">
        <f t="shared" si="57"/>
        <v>583</v>
      </c>
      <c r="C586">
        <f t="shared" si="56"/>
        <v>1.4872099940511601E-2</v>
      </c>
      <c r="D586" s="38">
        <f t="shared" ca="1" si="58"/>
        <v>9.3188250605461622</v>
      </c>
      <c r="E586" s="118"/>
      <c r="F586" s="118"/>
      <c r="G586" s="38">
        <f t="shared" si="59"/>
        <v>241.87050359712225</v>
      </c>
      <c r="H586" s="194">
        <v>67.239999999999995</v>
      </c>
      <c r="I586" s="118"/>
      <c r="J586" s="118"/>
      <c r="K586" s="118"/>
      <c r="L586" s="118"/>
      <c r="M586" s="118"/>
      <c r="N586" s="118"/>
      <c r="P586" s="201">
        <f>LOOKUP(H586,Sheet1!B53:B190,Sheet1!C53:C190)</f>
        <v>2.5924971240644248</v>
      </c>
    </row>
    <row r="587" spans="1:16" x14ac:dyDescent="0.25">
      <c r="A587" s="118"/>
      <c r="B587">
        <f t="shared" si="57"/>
        <v>584</v>
      </c>
      <c r="C587">
        <f t="shared" si="56"/>
        <v>1.4872099940511601E-2</v>
      </c>
      <c r="D587" s="38">
        <f t="shared" ca="1" si="58"/>
        <v>9.3336971604866736</v>
      </c>
      <c r="E587" s="118"/>
      <c r="F587" s="118"/>
      <c r="G587" s="38">
        <f t="shared" si="59"/>
        <v>241.87050359712225</v>
      </c>
      <c r="H587" s="194">
        <v>67.239999999999995</v>
      </c>
      <c r="I587" s="118"/>
      <c r="J587" s="118"/>
      <c r="K587" s="118"/>
      <c r="L587" s="118"/>
      <c r="M587" s="118"/>
      <c r="N587" s="118"/>
      <c r="P587" s="201">
        <f>LOOKUP(H587,Sheet1!B54:B191,Sheet1!C54:C191)</f>
        <v>2.5924971240644248</v>
      </c>
    </row>
    <row r="588" spans="1:16" x14ac:dyDescent="0.25">
      <c r="A588" s="118"/>
      <c r="B588">
        <f t="shared" si="57"/>
        <v>585</v>
      </c>
      <c r="C588">
        <f t="shared" si="56"/>
        <v>1.4872099940511601E-2</v>
      </c>
      <c r="D588" s="38">
        <f t="shared" ca="1" si="58"/>
        <v>9.3485692604271851</v>
      </c>
      <c r="E588" s="118"/>
      <c r="F588" s="118"/>
      <c r="G588" s="38">
        <f t="shared" si="59"/>
        <v>241.87050359712225</v>
      </c>
      <c r="H588" s="194">
        <v>67.239999999999995</v>
      </c>
      <c r="I588" s="118"/>
      <c r="J588" s="118"/>
      <c r="K588" s="118"/>
      <c r="L588" s="118"/>
      <c r="M588" s="118"/>
      <c r="N588" s="118"/>
      <c r="P588" s="201">
        <f>LOOKUP(H588,Sheet1!B55:B192,Sheet1!C55:C192)</f>
        <v>2.5924971240644248</v>
      </c>
    </row>
    <row r="589" spans="1:16" x14ac:dyDescent="0.25">
      <c r="A589" s="118"/>
      <c r="B589">
        <f t="shared" si="57"/>
        <v>586</v>
      </c>
      <c r="C589">
        <f t="shared" si="56"/>
        <v>1.4872099940511601E-2</v>
      </c>
      <c r="D589" s="38">
        <f t="shared" ca="1" si="58"/>
        <v>9.3634413603676965</v>
      </c>
      <c r="E589" s="118"/>
      <c r="F589" s="118"/>
      <c r="G589" s="38">
        <f t="shared" si="59"/>
        <v>241.87050359712225</v>
      </c>
      <c r="H589" s="194">
        <v>67.239999999999995</v>
      </c>
      <c r="I589" s="118"/>
      <c r="J589" s="118"/>
      <c r="K589" s="118"/>
      <c r="L589" s="118"/>
      <c r="M589" s="118"/>
      <c r="N589" s="118"/>
      <c r="P589" s="201">
        <f>LOOKUP(H589,Sheet1!B56:B193,Sheet1!C56:C193)</f>
        <v>2.5924971240644248</v>
      </c>
    </row>
    <row r="590" spans="1:16" x14ac:dyDescent="0.25">
      <c r="A590" s="118"/>
      <c r="B590">
        <f t="shared" si="57"/>
        <v>587</v>
      </c>
      <c r="C590">
        <f t="shared" si="56"/>
        <v>1.4872099940511601E-2</v>
      </c>
      <c r="D590" s="38">
        <f t="shared" ca="1" si="58"/>
        <v>9.3783134603082079</v>
      </c>
      <c r="E590" s="118"/>
      <c r="F590" s="118"/>
      <c r="G590" s="38">
        <f t="shared" si="59"/>
        <v>241.87050359712225</v>
      </c>
      <c r="H590" s="194">
        <v>67.239999999999995</v>
      </c>
      <c r="I590" s="118"/>
      <c r="J590" s="118"/>
      <c r="K590" s="118"/>
      <c r="L590" s="118"/>
      <c r="M590" s="118"/>
      <c r="N590" s="118"/>
      <c r="P590" s="201">
        <f>LOOKUP(H590,Sheet1!B57:B194,Sheet1!C57:C194)</f>
        <v>2.5924971240644248</v>
      </c>
    </row>
    <row r="591" spans="1:16" x14ac:dyDescent="0.25">
      <c r="A591" s="118"/>
      <c r="B591">
        <f t="shared" si="57"/>
        <v>588</v>
      </c>
      <c r="C591">
        <f t="shared" si="56"/>
        <v>1.4872099940511601E-2</v>
      </c>
      <c r="D591" s="38">
        <f t="shared" ca="1" si="58"/>
        <v>9.3931855602487193</v>
      </c>
      <c r="E591" s="118"/>
      <c r="F591" s="118"/>
      <c r="G591" s="38">
        <f t="shared" si="59"/>
        <v>241.87050359712225</v>
      </c>
      <c r="H591" s="194">
        <v>67.239999999999995</v>
      </c>
      <c r="I591" s="118"/>
      <c r="J591" s="118"/>
      <c r="K591" s="118"/>
      <c r="L591" s="118"/>
      <c r="M591" s="118"/>
      <c r="N591" s="118"/>
      <c r="P591" s="201">
        <f>LOOKUP(H591,Sheet1!B58:B195,Sheet1!C58:C195)</f>
        <v>2.5924971240644248</v>
      </c>
    </row>
    <row r="592" spans="1:16" x14ac:dyDescent="0.25">
      <c r="A592" s="118"/>
      <c r="B592">
        <f t="shared" si="57"/>
        <v>589</v>
      </c>
      <c r="C592">
        <f t="shared" si="56"/>
        <v>1.4872099940511601E-2</v>
      </c>
      <c r="D592" s="38">
        <f t="shared" ca="1" si="58"/>
        <v>9.4080576601892307</v>
      </c>
      <c r="E592" s="118"/>
      <c r="F592" s="118"/>
      <c r="G592" s="38">
        <f t="shared" si="59"/>
        <v>241.87050359712225</v>
      </c>
      <c r="H592" s="194">
        <v>67.239999999999995</v>
      </c>
      <c r="I592" s="118"/>
      <c r="J592" s="118"/>
      <c r="K592" s="118"/>
      <c r="L592" s="118"/>
      <c r="M592" s="118"/>
      <c r="N592" s="118"/>
      <c r="P592" s="201">
        <f>LOOKUP(H592,Sheet1!B59:B196,Sheet1!C59:C196)</f>
        <v>2.5924971240644248</v>
      </c>
    </row>
    <row r="593" spans="1:16" x14ac:dyDescent="0.25">
      <c r="A593" s="118"/>
      <c r="B593">
        <f t="shared" si="57"/>
        <v>590</v>
      </c>
      <c r="C593">
        <f t="shared" si="56"/>
        <v>1.4872099940511601E-2</v>
      </c>
      <c r="D593" s="38">
        <f t="shared" ca="1" si="58"/>
        <v>9.4229297601297421</v>
      </c>
      <c r="E593" s="118"/>
      <c r="F593" s="118"/>
      <c r="G593" s="38">
        <f t="shared" si="59"/>
        <v>241.87050359712225</v>
      </c>
      <c r="H593" s="194">
        <v>67.239999999999995</v>
      </c>
      <c r="I593" s="118"/>
      <c r="J593" s="118"/>
      <c r="K593" s="118"/>
      <c r="L593" s="118"/>
      <c r="M593" s="118"/>
      <c r="N593" s="118"/>
      <c r="P593" s="201">
        <f>LOOKUP(H593,Sheet1!B60:B197,Sheet1!C60:C197)</f>
        <v>2.5924971240644248</v>
      </c>
    </row>
    <row r="594" spans="1:16" x14ac:dyDescent="0.25">
      <c r="A594" s="118"/>
      <c r="B594">
        <f t="shared" si="57"/>
        <v>591</v>
      </c>
      <c r="C594">
        <f t="shared" si="56"/>
        <v>1.4872099940511601E-2</v>
      </c>
      <c r="D594" s="38">
        <f t="shared" ca="1" si="58"/>
        <v>9.4378018600702536</v>
      </c>
      <c r="E594" s="118"/>
      <c r="F594" s="118"/>
      <c r="G594" s="38">
        <f t="shared" si="59"/>
        <v>241.87050359712225</v>
      </c>
      <c r="H594" s="194">
        <v>67.239999999999995</v>
      </c>
      <c r="I594" s="118"/>
      <c r="J594" s="118"/>
      <c r="K594" s="118"/>
      <c r="L594" s="118"/>
      <c r="M594" s="118"/>
      <c r="N594" s="118"/>
      <c r="P594" s="201">
        <f>LOOKUP(H594,Sheet1!B61:B198,Sheet1!C61:C198)</f>
        <v>2.5924971240644248</v>
      </c>
    </row>
    <row r="595" spans="1:16" x14ac:dyDescent="0.25">
      <c r="A595" s="118"/>
      <c r="B595">
        <f t="shared" si="57"/>
        <v>592</v>
      </c>
      <c r="C595">
        <f t="shared" si="56"/>
        <v>1.4872099940511601E-2</v>
      </c>
      <c r="D595" s="38">
        <f t="shared" ca="1" si="58"/>
        <v>9.452673960010765</v>
      </c>
      <c r="E595" s="118"/>
      <c r="F595" s="118"/>
      <c r="G595" s="38">
        <f t="shared" si="59"/>
        <v>241.87050359712225</v>
      </c>
      <c r="H595" s="194">
        <v>67.239999999999995</v>
      </c>
      <c r="I595" s="118"/>
      <c r="J595" s="118"/>
      <c r="K595" s="118"/>
      <c r="L595" s="118"/>
      <c r="M595" s="118"/>
      <c r="N595" s="118"/>
      <c r="P595" s="201">
        <f>LOOKUP(H595,Sheet1!B62:B199,Sheet1!C62:C199)</f>
        <v>2.5924971240644248</v>
      </c>
    </row>
    <row r="596" spans="1:16" x14ac:dyDescent="0.25">
      <c r="A596" s="118"/>
      <c r="B596">
        <f t="shared" si="57"/>
        <v>593</v>
      </c>
      <c r="C596">
        <f t="shared" si="56"/>
        <v>1.4872099940511601E-2</v>
      </c>
      <c r="D596" s="38">
        <f t="shared" ca="1" si="58"/>
        <v>9.4675460599512764</v>
      </c>
      <c r="E596" s="118"/>
      <c r="F596" s="118"/>
      <c r="G596" s="38">
        <f t="shared" si="59"/>
        <v>241.87050359712225</v>
      </c>
      <c r="H596" s="194">
        <v>67.239999999999995</v>
      </c>
      <c r="I596" s="118"/>
      <c r="J596" s="118"/>
      <c r="K596" s="118"/>
      <c r="L596" s="118"/>
      <c r="M596" s="118"/>
      <c r="N596" s="118"/>
      <c r="P596" s="201">
        <f>LOOKUP(H596,Sheet1!B63:B200,Sheet1!C63:C200)</f>
        <v>2.5924971240644248</v>
      </c>
    </row>
    <row r="597" spans="1:16" x14ac:dyDescent="0.25">
      <c r="A597" s="118"/>
      <c r="B597">
        <f t="shared" si="57"/>
        <v>594</v>
      </c>
      <c r="C597">
        <f t="shared" si="56"/>
        <v>1.4872099940511601E-2</v>
      </c>
      <c r="D597" s="38">
        <f t="shared" ca="1" si="58"/>
        <v>9.4824181598917878</v>
      </c>
      <c r="E597" s="118"/>
      <c r="F597" s="118"/>
      <c r="G597" s="38">
        <f t="shared" si="59"/>
        <v>241.87050359712225</v>
      </c>
      <c r="H597" s="194">
        <v>67.239999999999995</v>
      </c>
      <c r="I597" s="118"/>
      <c r="J597" s="118"/>
      <c r="K597" s="118"/>
      <c r="L597" s="118"/>
      <c r="M597" s="118"/>
      <c r="N597" s="118"/>
      <c r="P597" s="201">
        <f>LOOKUP(H597,Sheet1!B64:B201,Sheet1!C64:C201)</f>
        <v>2.5924971240644248</v>
      </c>
    </row>
    <row r="598" spans="1:16" x14ac:dyDescent="0.25">
      <c r="A598" s="118"/>
      <c r="B598">
        <f t="shared" si="57"/>
        <v>595</v>
      </c>
      <c r="C598">
        <f t="shared" si="56"/>
        <v>1.4872099940511601E-2</v>
      </c>
      <c r="D598" s="38">
        <f t="shared" ca="1" si="58"/>
        <v>9.4972902598322992</v>
      </c>
      <c r="E598" s="118"/>
      <c r="F598" s="118"/>
      <c r="G598" s="38">
        <f t="shared" si="59"/>
        <v>241.87050359712225</v>
      </c>
      <c r="H598" s="194">
        <v>67.239999999999995</v>
      </c>
      <c r="I598" s="118"/>
      <c r="J598" s="118"/>
      <c r="K598" s="118"/>
      <c r="L598" s="118"/>
      <c r="M598" s="118"/>
      <c r="N598" s="118"/>
      <c r="P598" s="201">
        <f>LOOKUP(H598,Sheet1!B65:B202,Sheet1!C65:C202)</f>
        <v>2.5924971240644248</v>
      </c>
    </row>
    <row r="599" spans="1:16" x14ac:dyDescent="0.25">
      <c r="A599" s="118"/>
      <c r="B599">
        <f t="shared" si="57"/>
        <v>596</v>
      </c>
      <c r="C599">
        <f t="shared" si="56"/>
        <v>1.4872099940511601E-2</v>
      </c>
      <c r="D599" s="38">
        <f t="shared" ca="1" si="58"/>
        <v>9.5121623597728107</v>
      </c>
      <c r="E599" s="118"/>
      <c r="F599" s="118"/>
      <c r="G599" s="38">
        <f t="shared" si="59"/>
        <v>241.87050359712225</v>
      </c>
      <c r="H599" s="194">
        <v>67.239999999999995</v>
      </c>
      <c r="I599" s="118"/>
      <c r="J599" s="118"/>
      <c r="K599" s="118"/>
      <c r="L599" s="118"/>
      <c r="M599" s="118"/>
      <c r="N599" s="118"/>
      <c r="P599" s="201">
        <f>LOOKUP(H599,Sheet1!B66:B203,Sheet1!C66:C203)</f>
        <v>2.5924971240644248</v>
      </c>
    </row>
    <row r="600" spans="1:16" x14ac:dyDescent="0.25">
      <c r="A600" s="118"/>
      <c r="B600">
        <f t="shared" si="57"/>
        <v>597</v>
      </c>
      <c r="C600">
        <f t="shared" si="56"/>
        <v>1.4872099940511601E-2</v>
      </c>
      <c r="D600" s="38">
        <f t="shared" ca="1" si="58"/>
        <v>9.5270344597133221</v>
      </c>
      <c r="E600" s="118"/>
      <c r="F600" s="118"/>
      <c r="G600" s="38">
        <f t="shared" si="59"/>
        <v>241.87050359712225</v>
      </c>
      <c r="H600" s="194">
        <v>67.239999999999995</v>
      </c>
      <c r="I600" s="118"/>
      <c r="J600" s="118"/>
      <c r="K600" s="118"/>
      <c r="L600" s="118"/>
      <c r="M600" s="118"/>
      <c r="N600" s="118"/>
      <c r="P600" s="201">
        <f>LOOKUP(H600,Sheet1!B67:B204,Sheet1!C67:C204)</f>
        <v>2.5924971240644248</v>
      </c>
    </row>
    <row r="601" spans="1:16" x14ac:dyDescent="0.25">
      <c r="A601" s="118"/>
      <c r="B601">
        <f t="shared" si="57"/>
        <v>598</v>
      </c>
      <c r="C601">
        <f t="shared" si="56"/>
        <v>1.4872099940511601E-2</v>
      </c>
      <c r="D601" s="38">
        <f t="shared" ca="1" si="58"/>
        <v>9.5419065596538335</v>
      </c>
      <c r="E601" s="118"/>
      <c r="F601" s="118"/>
      <c r="G601" s="38">
        <f t="shared" si="59"/>
        <v>241.87050359712225</v>
      </c>
      <c r="H601" s="194">
        <v>67.239999999999995</v>
      </c>
      <c r="I601" s="118"/>
      <c r="J601" s="118"/>
      <c r="K601" s="118"/>
      <c r="L601" s="118"/>
      <c r="M601" s="118"/>
      <c r="N601" s="118"/>
      <c r="P601" s="201">
        <f>LOOKUP(H601,Sheet1!B68:B205,Sheet1!C68:C205)</f>
        <v>2.5924971240644248</v>
      </c>
    </row>
    <row r="602" spans="1:16" x14ac:dyDescent="0.25">
      <c r="A602" s="118"/>
      <c r="B602">
        <f t="shared" si="57"/>
        <v>599</v>
      </c>
      <c r="C602">
        <f t="shared" si="56"/>
        <v>1.4872099940511601E-2</v>
      </c>
      <c r="D602" s="38">
        <f t="shared" ca="1" si="58"/>
        <v>9.5567786595943449</v>
      </c>
      <c r="E602" s="118"/>
      <c r="F602" s="118"/>
      <c r="G602" s="38">
        <f t="shared" si="59"/>
        <v>241.87050359712225</v>
      </c>
      <c r="H602" s="194">
        <v>67.239999999999995</v>
      </c>
      <c r="I602" s="118"/>
      <c r="J602" s="118"/>
      <c r="K602" s="118"/>
      <c r="L602" s="118"/>
      <c r="M602" s="118"/>
      <c r="N602" s="118"/>
      <c r="P602" s="201">
        <f>LOOKUP(H602,Sheet1!B69:B206,Sheet1!C69:C206)</f>
        <v>2.5924971240644248</v>
      </c>
    </row>
    <row r="603" spans="1:16" x14ac:dyDescent="0.25">
      <c r="A603" s="118"/>
      <c r="B603">
        <f t="shared" si="57"/>
        <v>600</v>
      </c>
      <c r="C603">
        <f t="shared" si="56"/>
        <v>1.4872099940511601E-2</v>
      </c>
      <c r="D603" s="38">
        <f t="shared" ca="1" si="58"/>
        <v>9.5716507595348563</v>
      </c>
      <c r="E603" s="118"/>
      <c r="F603" s="118"/>
      <c r="G603" s="38">
        <f t="shared" si="59"/>
        <v>241.87050359712225</v>
      </c>
      <c r="H603" s="194">
        <v>67.239999999999995</v>
      </c>
      <c r="I603" s="118"/>
      <c r="J603" s="118"/>
      <c r="K603" s="118"/>
      <c r="L603" s="118"/>
      <c r="M603" s="118"/>
      <c r="N603" s="118"/>
      <c r="P603" s="201">
        <f>LOOKUP(H603,Sheet1!B70:B207,Sheet1!C70:C207)</f>
        <v>2.5924971240644248</v>
      </c>
    </row>
    <row r="604" spans="1:16" x14ac:dyDescent="0.25">
      <c r="A604" s="118"/>
      <c r="B604">
        <f t="shared" si="57"/>
        <v>601</v>
      </c>
      <c r="C604">
        <f t="shared" si="56"/>
        <v>1.4872099940511601E-2</v>
      </c>
      <c r="D604" s="38">
        <f t="shared" ca="1" si="58"/>
        <v>9.5865228594753678</v>
      </c>
      <c r="E604" s="118"/>
      <c r="F604" s="118"/>
      <c r="G604" s="38">
        <f t="shared" si="59"/>
        <v>241.87050359712225</v>
      </c>
      <c r="H604" s="194">
        <v>67.239999999999995</v>
      </c>
      <c r="I604" s="118"/>
      <c r="J604" s="118"/>
      <c r="K604" s="118"/>
      <c r="L604" s="118"/>
      <c r="M604" s="118"/>
      <c r="N604" s="118"/>
      <c r="P604" s="201">
        <f>LOOKUP(H604,Sheet1!B71:B208,Sheet1!C71:C208)</f>
        <v>2.5924971240644248</v>
      </c>
    </row>
    <row r="605" spans="1:16" x14ac:dyDescent="0.25">
      <c r="A605" s="118"/>
      <c r="B605">
        <f t="shared" si="57"/>
        <v>602</v>
      </c>
      <c r="C605">
        <f t="shared" si="56"/>
        <v>1.4872099940511601E-2</v>
      </c>
      <c r="D605" s="38">
        <f t="shared" ca="1" si="58"/>
        <v>9.6013949594158792</v>
      </c>
      <c r="E605" s="118"/>
      <c r="F605" s="118"/>
      <c r="G605" s="38">
        <f t="shared" si="59"/>
        <v>241.87050359712225</v>
      </c>
      <c r="H605" s="194">
        <v>67.239999999999995</v>
      </c>
      <c r="I605" s="118"/>
      <c r="J605" s="118"/>
      <c r="K605" s="118"/>
      <c r="L605" s="118"/>
      <c r="M605" s="118"/>
      <c r="N605" s="118"/>
      <c r="P605" s="201">
        <f>LOOKUP(H605,Sheet1!B72:B209,Sheet1!C72:C209)</f>
        <v>2.5924971240644248</v>
      </c>
    </row>
    <row r="606" spans="1:16" x14ac:dyDescent="0.25">
      <c r="A606" s="118"/>
      <c r="B606">
        <f t="shared" si="57"/>
        <v>603</v>
      </c>
      <c r="C606">
        <f t="shared" si="56"/>
        <v>1.4872099940511601E-2</v>
      </c>
      <c r="D606" s="38">
        <f t="shared" ca="1" si="58"/>
        <v>9.6162670593563906</v>
      </c>
      <c r="E606" s="118"/>
      <c r="F606" s="118"/>
      <c r="G606" s="38">
        <f t="shared" si="59"/>
        <v>241.87050359712225</v>
      </c>
      <c r="H606" s="194">
        <v>67.239999999999995</v>
      </c>
      <c r="I606" s="118"/>
      <c r="J606" s="118"/>
      <c r="K606" s="118"/>
      <c r="L606" s="118"/>
      <c r="M606" s="118"/>
      <c r="N606" s="118"/>
      <c r="P606" s="201">
        <f>LOOKUP(H606,Sheet1!B73:B210,Sheet1!C73:C210)</f>
        <v>2.5924971240644248</v>
      </c>
    </row>
    <row r="607" spans="1:16" x14ac:dyDescent="0.25">
      <c r="A607" s="118"/>
      <c r="B607">
        <f t="shared" si="57"/>
        <v>604</v>
      </c>
      <c r="C607">
        <f t="shared" si="56"/>
        <v>1.4872099940511601E-2</v>
      </c>
      <c r="D607" s="38">
        <f t="shared" ca="1" si="58"/>
        <v>9.631139159296902</v>
      </c>
      <c r="E607" s="118"/>
      <c r="F607" s="118"/>
      <c r="G607" s="38">
        <f t="shared" si="59"/>
        <v>241.87050359712225</v>
      </c>
      <c r="H607" s="194">
        <v>67.239999999999995</v>
      </c>
      <c r="I607" s="118"/>
      <c r="J607" s="118"/>
      <c r="K607" s="118"/>
      <c r="L607" s="118"/>
      <c r="M607" s="118"/>
      <c r="N607" s="118"/>
      <c r="P607" s="201">
        <f>LOOKUP(H607,Sheet1!B74:B211,Sheet1!C74:C211)</f>
        <v>2.5924971240644248</v>
      </c>
    </row>
    <row r="608" spans="1:16" x14ac:dyDescent="0.25">
      <c r="A608" s="118"/>
      <c r="B608">
        <f t="shared" si="57"/>
        <v>605</v>
      </c>
      <c r="C608">
        <f t="shared" si="56"/>
        <v>1.4872099940511601E-2</v>
      </c>
      <c r="D608" s="38">
        <f t="shared" ca="1" si="58"/>
        <v>9.6460112592374134</v>
      </c>
      <c r="E608" s="118"/>
      <c r="F608" s="118"/>
      <c r="G608" s="38">
        <f t="shared" si="59"/>
        <v>241.87050359712225</v>
      </c>
      <c r="H608" s="194">
        <v>67.239999999999995</v>
      </c>
      <c r="I608" s="118"/>
      <c r="J608" s="118"/>
      <c r="K608" s="118"/>
      <c r="L608" s="118"/>
      <c r="M608" s="118"/>
      <c r="N608" s="118"/>
      <c r="P608" s="201">
        <f>LOOKUP(H608,Sheet1!B75:B212,Sheet1!C75:C212)</f>
        <v>2.5924971240644248</v>
      </c>
    </row>
    <row r="609" spans="1:16" x14ac:dyDescent="0.25">
      <c r="A609" s="118"/>
      <c r="B609">
        <f t="shared" si="57"/>
        <v>606</v>
      </c>
      <c r="C609">
        <f t="shared" si="56"/>
        <v>1.4872099940511601E-2</v>
      </c>
      <c r="D609" s="38">
        <f t="shared" ca="1" si="58"/>
        <v>9.6608833591779248</v>
      </c>
      <c r="E609" s="118"/>
      <c r="F609" s="118"/>
      <c r="G609" s="38">
        <f t="shared" si="59"/>
        <v>241.87050359712225</v>
      </c>
      <c r="H609" s="194">
        <v>67.239999999999995</v>
      </c>
      <c r="I609" s="118"/>
      <c r="J609" s="118"/>
      <c r="K609" s="118"/>
      <c r="L609" s="118"/>
      <c r="M609" s="118"/>
      <c r="N609" s="118"/>
      <c r="P609" s="201">
        <f>LOOKUP(H609,Sheet1!B76:B213,Sheet1!C76:C213)</f>
        <v>2.5924971240644248</v>
      </c>
    </row>
    <row r="610" spans="1:16" x14ac:dyDescent="0.25">
      <c r="A610" s="118"/>
      <c r="B610">
        <f t="shared" si="57"/>
        <v>607</v>
      </c>
      <c r="C610">
        <f t="shared" si="56"/>
        <v>1.4872099940511601E-2</v>
      </c>
      <c r="D610" s="38">
        <f t="shared" ca="1" si="58"/>
        <v>9.6757554591184363</v>
      </c>
      <c r="E610" s="118"/>
      <c r="F610" s="118"/>
      <c r="G610" s="38">
        <f t="shared" si="59"/>
        <v>241.87050359712225</v>
      </c>
      <c r="H610" s="194">
        <v>67.239999999999995</v>
      </c>
      <c r="I610" s="118"/>
      <c r="J610" s="118"/>
      <c r="K610" s="118"/>
      <c r="L610" s="118"/>
      <c r="M610" s="118"/>
      <c r="N610" s="118"/>
      <c r="P610" s="201">
        <f>LOOKUP(H610,Sheet1!B77:B214,Sheet1!C77:C214)</f>
        <v>2.5924971240644248</v>
      </c>
    </row>
    <row r="611" spans="1:16" x14ac:dyDescent="0.25">
      <c r="A611" s="118"/>
      <c r="B611">
        <f t="shared" si="57"/>
        <v>608</v>
      </c>
      <c r="C611">
        <f t="shared" si="56"/>
        <v>1.4872099940511601E-2</v>
      </c>
      <c r="D611" s="38">
        <f t="shared" ca="1" si="58"/>
        <v>9.6906275590589477</v>
      </c>
      <c r="E611" s="118"/>
      <c r="F611" s="118"/>
      <c r="G611" s="38">
        <f t="shared" si="59"/>
        <v>241.87050359712225</v>
      </c>
      <c r="H611" s="194">
        <v>67.239999999999995</v>
      </c>
      <c r="I611" s="118"/>
      <c r="J611" s="118"/>
      <c r="K611" s="118"/>
      <c r="L611" s="118"/>
      <c r="M611" s="118"/>
      <c r="N611" s="118"/>
      <c r="P611" s="201">
        <f>LOOKUP(H611,Sheet1!B78:B215,Sheet1!C78:C215)</f>
        <v>2.5924971240644248</v>
      </c>
    </row>
    <row r="612" spans="1:16" x14ac:dyDescent="0.25">
      <c r="A612" s="118"/>
      <c r="B612">
        <f t="shared" si="57"/>
        <v>609</v>
      </c>
      <c r="C612">
        <f t="shared" si="56"/>
        <v>1.4872099940511601E-2</v>
      </c>
      <c r="D612" s="38">
        <f t="shared" ca="1" si="58"/>
        <v>9.7054996589994591</v>
      </c>
      <c r="E612" s="118"/>
      <c r="F612" s="118"/>
      <c r="G612" s="38">
        <f t="shared" si="59"/>
        <v>241.87050359712225</v>
      </c>
      <c r="H612" s="194">
        <v>67.239999999999995</v>
      </c>
      <c r="I612" s="118"/>
      <c r="J612" s="118"/>
      <c r="K612" s="118"/>
      <c r="L612" s="118"/>
      <c r="M612" s="118"/>
      <c r="N612" s="118"/>
      <c r="P612" s="201">
        <f>LOOKUP(H612,Sheet1!B79:B216,Sheet1!C79:C216)</f>
        <v>2.5924971240644248</v>
      </c>
    </row>
    <row r="613" spans="1:16" x14ac:dyDescent="0.25">
      <c r="A613" s="118"/>
      <c r="B613">
        <f t="shared" si="57"/>
        <v>610</v>
      </c>
      <c r="C613">
        <f t="shared" si="56"/>
        <v>1.4872099940511601E-2</v>
      </c>
      <c r="D613" s="38">
        <f t="shared" ca="1" si="58"/>
        <v>9.7203717589399705</v>
      </c>
      <c r="E613" s="118"/>
      <c r="F613" s="118"/>
      <c r="G613" s="38">
        <f t="shared" si="59"/>
        <v>241.87050359712225</v>
      </c>
      <c r="H613" s="194">
        <v>67.239999999999995</v>
      </c>
      <c r="I613" s="118"/>
      <c r="J613" s="118"/>
      <c r="K613" s="118"/>
      <c r="L613" s="118"/>
      <c r="M613" s="118"/>
      <c r="N613" s="118"/>
      <c r="P613" s="201">
        <f>LOOKUP(H613,Sheet1!B80:B217,Sheet1!C80:C217)</f>
        <v>2.5924971240644248</v>
      </c>
    </row>
    <row r="614" spans="1:16" x14ac:dyDescent="0.25">
      <c r="A614" s="118"/>
      <c r="B614">
        <f t="shared" si="57"/>
        <v>611</v>
      </c>
      <c r="C614">
        <f t="shared" si="56"/>
        <v>1.4872099940511601E-2</v>
      </c>
      <c r="D614" s="38">
        <f t="shared" ca="1" si="58"/>
        <v>9.7352438588804819</v>
      </c>
      <c r="E614" s="118"/>
      <c r="F614" s="118"/>
      <c r="G614" s="38">
        <f t="shared" si="59"/>
        <v>241.87050359712225</v>
      </c>
      <c r="H614" s="194">
        <v>67.239999999999995</v>
      </c>
      <c r="I614" s="118"/>
      <c r="J614" s="118"/>
      <c r="K614" s="118"/>
      <c r="L614" s="118"/>
      <c r="M614" s="118"/>
      <c r="N614" s="118"/>
      <c r="P614" s="201">
        <f>LOOKUP(H614,Sheet1!B81:B218,Sheet1!C81:C218)</f>
        <v>2.5924971240644248</v>
      </c>
    </row>
    <row r="615" spans="1:16" x14ac:dyDescent="0.25">
      <c r="A615" s="118"/>
      <c r="B615">
        <f t="shared" si="57"/>
        <v>612</v>
      </c>
      <c r="C615">
        <f t="shared" si="56"/>
        <v>1.4872099940511601E-2</v>
      </c>
      <c r="D615" s="38">
        <f t="shared" ca="1" si="58"/>
        <v>9.7501159588209934</v>
      </c>
      <c r="E615" s="118"/>
      <c r="F615" s="118"/>
      <c r="G615" s="38">
        <f t="shared" si="59"/>
        <v>241.87050359712225</v>
      </c>
      <c r="H615" s="194">
        <v>67.239999999999995</v>
      </c>
      <c r="I615" s="118"/>
      <c r="J615" s="118"/>
      <c r="K615" s="118"/>
      <c r="L615" s="118"/>
      <c r="M615" s="118"/>
      <c r="N615" s="118"/>
      <c r="P615" s="201">
        <f>LOOKUP(H615,Sheet1!B82:B219,Sheet1!C82:C219)</f>
        <v>2.5924971240644248</v>
      </c>
    </row>
    <row r="616" spans="1:16" x14ac:dyDescent="0.25">
      <c r="A616" s="118"/>
      <c r="B616">
        <f t="shared" si="57"/>
        <v>613</v>
      </c>
      <c r="C616">
        <f t="shared" si="56"/>
        <v>1.4872099940511601E-2</v>
      </c>
      <c r="D616" s="38">
        <f t="shared" ca="1" si="58"/>
        <v>9.7649880587615048</v>
      </c>
      <c r="E616" s="118"/>
      <c r="F616" s="118"/>
      <c r="G616" s="38">
        <f t="shared" si="59"/>
        <v>241.87050359712225</v>
      </c>
      <c r="H616" s="194">
        <v>67.239999999999995</v>
      </c>
      <c r="I616" s="118"/>
      <c r="J616" s="118"/>
      <c r="K616" s="118"/>
      <c r="L616" s="118"/>
      <c r="M616" s="118"/>
      <c r="N616" s="118"/>
      <c r="P616" s="201">
        <f>LOOKUP(H616,Sheet1!B83:B220,Sheet1!C83:C220)</f>
        <v>2.5924971240644248</v>
      </c>
    </row>
    <row r="617" spans="1:16" x14ac:dyDescent="0.25">
      <c r="A617" s="118"/>
      <c r="B617">
        <f t="shared" si="57"/>
        <v>614</v>
      </c>
      <c r="C617">
        <f t="shared" si="56"/>
        <v>1.4872099940511601E-2</v>
      </c>
      <c r="D617" s="38">
        <f t="shared" ca="1" si="58"/>
        <v>9.7798601587020162</v>
      </c>
      <c r="E617" s="118"/>
      <c r="F617" s="118"/>
      <c r="G617" s="38">
        <f t="shared" si="59"/>
        <v>241.87050359712225</v>
      </c>
      <c r="H617" s="194">
        <v>67.239999999999995</v>
      </c>
      <c r="I617" s="118"/>
      <c r="J617" s="118"/>
      <c r="K617" s="118"/>
      <c r="L617" s="118"/>
      <c r="M617" s="118"/>
      <c r="N617" s="118"/>
      <c r="P617" s="201">
        <f>LOOKUP(H617,Sheet1!B84:B221,Sheet1!C84:C221)</f>
        <v>2.5957376681209992</v>
      </c>
    </row>
    <row r="618" spans="1:16" x14ac:dyDescent="0.25">
      <c r="A618" s="118"/>
      <c r="B618">
        <f t="shared" si="57"/>
        <v>615</v>
      </c>
      <c r="C618">
        <f t="shared" si="56"/>
        <v>1.4872099940511601E-2</v>
      </c>
      <c r="D618" s="38">
        <f t="shared" ca="1" si="58"/>
        <v>9.7947322586425276</v>
      </c>
      <c r="E618" s="118"/>
      <c r="F618" s="118"/>
      <c r="G618" s="38">
        <f t="shared" si="59"/>
        <v>241.87050359712225</v>
      </c>
      <c r="H618" s="194">
        <v>67.239999999999995</v>
      </c>
      <c r="I618" s="118"/>
      <c r="J618" s="118"/>
      <c r="K618" s="118"/>
      <c r="L618" s="118"/>
      <c r="M618" s="118"/>
      <c r="N618" s="118"/>
      <c r="P618" s="201">
        <f>LOOKUP(H618,Sheet1!B85:B222,Sheet1!C85:C222)</f>
        <v>2.5924971240644248</v>
      </c>
    </row>
    <row r="619" spans="1:16" x14ac:dyDescent="0.25">
      <c r="A619" s="118"/>
      <c r="B619">
        <f t="shared" si="57"/>
        <v>616</v>
      </c>
      <c r="C619">
        <f t="shared" si="56"/>
        <v>1.4872099940511601E-2</v>
      </c>
      <c r="D619" s="38">
        <f t="shared" ca="1" si="58"/>
        <v>9.809604358583039</v>
      </c>
      <c r="E619" s="118"/>
      <c r="F619" s="118"/>
      <c r="G619" s="38">
        <f t="shared" si="59"/>
        <v>241.87050359712225</v>
      </c>
      <c r="H619" s="194">
        <v>67.239999999999995</v>
      </c>
      <c r="I619" s="118"/>
      <c r="J619" s="118"/>
      <c r="K619" s="118"/>
      <c r="L619" s="118"/>
      <c r="M619" s="118"/>
      <c r="N619" s="118"/>
      <c r="P619" s="201">
        <f>LOOKUP(H619,Sheet1!B86:B223,Sheet1!C86:C223)</f>
        <v>2.5924971240644248</v>
      </c>
    </row>
    <row r="620" spans="1:16" x14ac:dyDescent="0.25">
      <c r="A620" s="118"/>
      <c r="B620">
        <f t="shared" si="57"/>
        <v>617</v>
      </c>
      <c r="C620">
        <f t="shared" si="56"/>
        <v>1.4872099940511601E-2</v>
      </c>
      <c r="D620" s="38">
        <f t="shared" ca="1" si="58"/>
        <v>9.8244764585235504</v>
      </c>
      <c r="E620" s="118"/>
      <c r="F620" s="118"/>
      <c r="G620" s="38">
        <f t="shared" si="59"/>
        <v>241.87050359712225</v>
      </c>
      <c r="H620" s="194">
        <v>67.239999999999995</v>
      </c>
      <c r="I620" s="118"/>
      <c r="J620" s="118"/>
      <c r="K620" s="118"/>
      <c r="L620" s="118"/>
      <c r="M620" s="118"/>
      <c r="N620" s="118"/>
      <c r="P620" s="201">
        <f>LOOKUP(H620,Sheet1!B87:B224,Sheet1!C87:C224)</f>
        <v>2.5924971240644248</v>
      </c>
    </row>
    <row r="621" spans="1:16" x14ac:dyDescent="0.25">
      <c r="A621" s="118"/>
      <c r="B621">
        <f t="shared" si="57"/>
        <v>618</v>
      </c>
      <c r="C621">
        <f t="shared" si="56"/>
        <v>1.4872099940511601E-2</v>
      </c>
      <c r="D621" s="38">
        <f t="shared" ca="1" si="58"/>
        <v>9.8393485584640619</v>
      </c>
      <c r="E621" s="118"/>
      <c r="F621" s="118"/>
      <c r="G621" s="38">
        <f t="shared" si="59"/>
        <v>241.87050359712225</v>
      </c>
      <c r="H621" s="194">
        <v>67.239999999999995</v>
      </c>
      <c r="I621" s="118"/>
      <c r="J621" s="118"/>
      <c r="K621" s="118"/>
      <c r="L621" s="118"/>
      <c r="M621" s="118"/>
      <c r="N621" s="118"/>
      <c r="P621" s="201">
        <f>LOOKUP(H621,Sheet1!B88:B225,Sheet1!C88:C225)</f>
        <v>2.5924971240644248</v>
      </c>
    </row>
    <row r="622" spans="1:16" x14ac:dyDescent="0.25">
      <c r="A622" s="118"/>
      <c r="B622">
        <f t="shared" si="57"/>
        <v>619</v>
      </c>
      <c r="C622">
        <f t="shared" si="56"/>
        <v>1.4872099940511601E-2</v>
      </c>
      <c r="D622" s="38">
        <f t="shared" ca="1" si="58"/>
        <v>9.8542206584045733</v>
      </c>
      <c r="E622" s="118"/>
      <c r="F622" s="118"/>
      <c r="G622" s="38">
        <f t="shared" si="59"/>
        <v>241.87050359712225</v>
      </c>
      <c r="H622" s="194">
        <v>67.239999999999995</v>
      </c>
      <c r="I622" s="118"/>
      <c r="J622" s="118"/>
      <c r="K622" s="118"/>
      <c r="L622" s="118"/>
      <c r="M622" s="118"/>
      <c r="N622" s="118"/>
      <c r="P622" s="201">
        <f>LOOKUP(H622,Sheet1!B89:B226,Sheet1!C89:C226)</f>
        <v>2.5924971240644248</v>
      </c>
    </row>
    <row r="623" spans="1:16" x14ac:dyDescent="0.25">
      <c r="A623" s="118"/>
      <c r="B623">
        <f t="shared" si="57"/>
        <v>620</v>
      </c>
      <c r="C623">
        <f t="shared" si="56"/>
        <v>1.4872099940511601E-2</v>
      </c>
      <c r="D623" s="38">
        <f t="shared" ca="1" si="58"/>
        <v>9.8690927583450847</v>
      </c>
      <c r="E623" s="118"/>
      <c r="F623" s="118"/>
      <c r="G623" s="38">
        <f t="shared" si="59"/>
        <v>241.87050359712225</v>
      </c>
      <c r="H623" s="194">
        <v>67.239999999999995</v>
      </c>
      <c r="I623" s="118"/>
      <c r="J623" s="118"/>
      <c r="K623" s="118"/>
      <c r="L623" s="118"/>
      <c r="M623" s="118"/>
      <c r="N623" s="118"/>
      <c r="P623" s="201">
        <f>LOOKUP(H623,Sheet1!B90:B227,Sheet1!C90:C227)</f>
        <v>2.5924971240644248</v>
      </c>
    </row>
    <row r="624" spans="1:16" x14ac:dyDescent="0.25">
      <c r="A624" s="118"/>
      <c r="B624">
        <f t="shared" si="57"/>
        <v>621</v>
      </c>
      <c r="C624">
        <f t="shared" si="56"/>
        <v>1.4872099940511601E-2</v>
      </c>
      <c r="D624" s="38">
        <f t="shared" ca="1" si="58"/>
        <v>9.8839648582855961</v>
      </c>
      <c r="E624" s="118"/>
      <c r="F624" s="118"/>
      <c r="G624" s="38">
        <f t="shared" si="59"/>
        <v>241.87050359712225</v>
      </c>
      <c r="H624" s="194">
        <v>67.239999999999995</v>
      </c>
      <c r="I624" s="118"/>
      <c r="J624" s="118"/>
      <c r="K624" s="118"/>
      <c r="L624" s="118"/>
      <c r="M624" s="118"/>
      <c r="N624" s="118"/>
      <c r="P624" s="201">
        <f>LOOKUP(H624,Sheet1!B91:B228,Sheet1!C91:C228)</f>
        <v>2.5924971240644248</v>
      </c>
    </row>
    <row r="625" spans="1:16" x14ac:dyDescent="0.25">
      <c r="A625" s="118"/>
      <c r="B625">
        <f t="shared" si="57"/>
        <v>622</v>
      </c>
      <c r="C625">
        <f t="shared" si="56"/>
        <v>1.4872099940511601E-2</v>
      </c>
      <c r="D625" s="38">
        <f t="shared" ca="1" si="58"/>
        <v>9.8988369582261075</v>
      </c>
      <c r="E625" s="118"/>
      <c r="F625" s="118"/>
      <c r="G625" s="38">
        <f t="shared" si="59"/>
        <v>241.87050359712225</v>
      </c>
      <c r="H625" s="194">
        <v>67.239999999999995</v>
      </c>
      <c r="I625" s="118"/>
      <c r="J625" s="118"/>
      <c r="K625" s="118"/>
      <c r="L625" s="118"/>
      <c r="M625" s="118"/>
      <c r="N625" s="118"/>
      <c r="P625" s="201">
        <f>LOOKUP(H625,Sheet1!B92:B229,Sheet1!C92:C229)</f>
        <v>2.5924971240644248</v>
      </c>
    </row>
    <row r="626" spans="1:16" x14ac:dyDescent="0.25">
      <c r="A626" s="118"/>
      <c r="B626">
        <f t="shared" si="57"/>
        <v>623</v>
      </c>
      <c r="C626">
        <f t="shared" si="56"/>
        <v>1.4872099940511601E-2</v>
      </c>
      <c r="D626" s="38">
        <f t="shared" ca="1" si="58"/>
        <v>9.913709058166619</v>
      </c>
      <c r="E626" s="118"/>
      <c r="F626" s="118"/>
      <c r="G626" s="38">
        <f t="shared" si="59"/>
        <v>241.87050359712225</v>
      </c>
      <c r="H626" s="194">
        <v>67.239999999999995</v>
      </c>
      <c r="I626" s="118"/>
      <c r="J626" s="118"/>
      <c r="K626" s="118"/>
      <c r="L626" s="118"/>
      <c r="M626" s="118"/>
      <c r="N626" s="118"/>
      <c r="P626" s="201">
        <f>LOOKUP(H626,Sheet1!B93:B230,Sheet1!C93:C230)</f>
        <v>2.5924971240644248</v>
      </c>
    </row>
    <row r="627" spans="1:16" x14ac:dyDescent="0.25">
      <c r="A627" s="118"/>
      <c r="B627">
        <f t="shared" si="57"/>
        <v>624</v>
      </c>
      <c r="C627">
        <f t="shared" si="56"/>
        <v>1.4872099940511601E-2</v>
      </c>
      <c r="D627" s="38">
        <f t="shared" ca="1" si="58"/>
        <v>9.9285811581071304</v>
      </c>
      <c r="E627" s="118"/>
      <c r="F627" s="118"/>
      <c r="G627" s="38">
        <f t="shared" si="59"/>
        <v>241.87050359712225</v>
      </c>
      <c r="H627" s="194">
        <v>67.239999999999995</v>
      </c>
      <c r="I627" s="118"/>
      <c r="J627" s="118"/>
      <c r="K627" s="118"/>
      <c r="L627" s="118"/>
      <c r="M627" s="118"/>
      <c r="N627" s="118"/>
      <c r="P627" s="201">
        <f>LOOKUP(H627,Sheet1!B94:B231,Sheet1!C94:C231)</f>
        <v>2.5924971240644248</v>
      </c>
    </row>
    <row r="628" spans="1:16" x14ac:dyDescent="0.25">
      <c r="A628" s="118"/>
      <c r="B628">
        <f t="shared" si="57"/>
        <v>625</v>
      </c>
      <c r="C628">
        <f t="shared" si="56"/>
        <v>1.4872099940511601E-2</v>
      </c>
      <c r="D628" s="38">
        <f t="shared" ca="1" si="58"/>
        <v>9.9434532580476418</v>
      </c>
      <c r="E628" s="118"/>
      <c r="F628" s="118"/>
      <c r="G628" s="38">
        <f t="shared" si="59"/>
        <v>241.87050359712225</v>
      </c>
      <c r="H628" s="194">
        <v>67.239999999999995</v>
      </c>
      <c r="I628" s="118"/>
      <c r="J628" s="118"/>
      <c r="K628" s="118"/>
      <c r="L628" s="118"/>
      <c r="M628" s="118"/>
      <c r="N628" s="118"/>
      <c r="P628" s="201">
        <f>LOOKUP(H628,Sheet1!B95:B232,Sheet1!C95:C232)</f>
        <v>2.5924971240644248</v>
      </c>
    </row>
    <row r="629" spans="1:16" x14ac:dyDescent="0.25">
      <c r="A629" s="118"/>
      <c r="B629">
        <f t="shared" si="57"/>
        <v>626</v>
      </c>
      <c r="C629">
        <f t="shared" si="56"/>
        <v>1.4872099940511601E-2</v>
      </c>
      <c r="D629" s="38">
        <f t="shared" ca="1" si="58"/>
        <v>9.9583253579881532</v>
      </c>
      <c r="E629" s="118"/>
      <c r="F629" s="118"/>
      <c r="G629" s="38">
        <f t="shared" si="59"/>
        <v>241.87050359712225</v>
      </c>
      <c r="H629" s="194">
        <v>67.239999999999995</v>
      </c>
      <c r="I629" s="118"/>
      <c r="J629" s="118"/>
      <c r="K629" s="118"/>
      <c r="L629" s="118"/>
      <c r="M629" s="118"/>
      <c r="N629" s="118"/>
      <c r="P629" s="201">
        <f>LOOKUP(H629,Sheet1!B96:B233,Sheet1!C96:C233)</f>
        <v>2.5924971240644248</v>
      </c>
    </row>
    <row r="630" spans="1:16" x14ac:dyDescent="0.25">
      <c r="A630" s="118"/>
      <c r="B630">
        <f t="shared" si="57"/>
        <v>627</v>
      </c>
      <c r="C630">
        <f t="shared" si="56"/>
        <v>1.4872099940511601E-2</v>
      </c>
      <c r="D630" s="38">
        <f t="shared" ca="1" si="58"/>
        <v>9.9731974579286646</v>
      </c>
      <c r="E630" s="118"/>
      <c r="F630" s="118"/>
      <c r="G630" s="38">
        <f t="shared" si="59"/>
        <v>241.87050359712225</v>
      </c>
      <c r="H630" s="194">
        <v>67.239999999999995</v>
      </c>
      <c r="I630" s="118"/>
      <c r="J630" s="118"/>
      <c r="K630" s="118"/>
      <c r="L630" s="118"/>
      <c r="M630" s="118"/>
      <c r="N630" s="118"/>
      <c r="P630" s="201">
        <f>LOOKUP(H630,Sheet1!B97:B234,Sheet1!C97:C234)</f>
        <v>2.5924971240644248</v>
      </c>
    </row>
    <row r="631" spans="1:16" x14ac:dyDescent="0.25">
      <c r="A631" s="118"/>
      <c r="B631">
        <f t="shared" si="57"/>
        <v>628</v>
      </c>
      <c r="C631">
        <f t="shared" si="56"/>
        <v>1.4872099940511601E-2</v>
      </c>
      <c r="D631" s="38">
        <f t="shared" ca="1" si="58"/>
        <v>9.9880695578691761</v>
      </c>
      <c r="E631" s="118"/>
      <c r="F631" s="118"/>
      <c r="G631" s="38">
        <f t="shared" si="59"/>
        <v>241.87050359712225</v>
      </c>
      <c r="H631" s="194">
        <v>67.239999999999995</v>
      </c>
      <c r="I631" s="118"/>
      <c r="J631" s="118"/>
      <c r="K631" s="118"/>
      <c r="L631" s="118"/>
      <c r="M631" s="118"/>
      <c r="N631" s="118"/>
      <c r="P631" s="201">
        <f>LOOKUP(H631,Sheet1!B98:B235,Sheet1!C98:C235)</f>
        <v>2.5924971240644248</v>
      </c>
    </row>
    <row r="632" spans="1:16" x14ac:dyDescent="0.25">
      <c r="A632" s="118"/>
      <c r="B632">
        <f t="shared" si="57"/>
        <v>629</v>
      </c>
      <c r="C632">
        <f t="shared" si="56"/>
        <v>1.4872099940511601E-2</v>
      </c>
      <c r="D632" s="38">
        <f t="shared" ca="1" si="58"/>
        <v>10.002941657809687</v>
      </c>
      <c r="E632" s="118"/>
      <c r="F632" s="118"/>
      <c r="G632" s="38">
        <f t="shared" si="59"/>
        <v>241.87050359712225</v>
      </c>
      <c r="H632" s="194">
        <v>67.239999999999995</v>
      </c>
      <c r="I632" s="118"/>
      <c r="J632" s="118"/>
      <c r="K632" s="118"/>
      <c r="L632" s="118"/>
      <c r="M632" s="118"/>
      <c r="N632" s="118"/>
      <c r="P632" s="201">
        <f>LOOKUP(H632,Sheet1!B99:B236,Sheet1!C99:C236)</f>
        <v>2.5924971240644248</v>
      </c>
    </row>
    <row r="633" spans="1:16" x14ac:dyDescent="0.25">
      <c r="A633" s="118"/>
      <c r="B633">
        <f t="shared" si="57"/>
        <v>630</v>
      </c>
      <c r="C633">
        <f t="shared" si="56"/>
        <v>1.4872099940511601E-2</v>
      </c>
      <c r="D633" s="38">
        <f t="shared" ca="1" si="58"/>
        <v>10.017813757750199</v>
      </c>
      <c r="E633" s="118"/>
      <c r="F633" s="118"/>
      <c r="G633" s="38">
        <f t="shared" si="59"/>
        <v>241.87050359712225</v>
      </c>
      <c r="H633" s="194">
        <v>67.239999999999995</v>
      </c>
      <c r="I633" s="118"/>
      <c r="J633" s="118"/>
      <c r="K633" s="118"/>
      <c r="L633" s="118"/>
      <c r="M633" s="118"/>
      <c r="N633" s="118"/>
      <c r="P633" s="201">
        <f>LOOKUP(H633,Sheet1!B100:B237,Sheet1!C100:C237)</f>
        <v>2.5924971240644248</v>
      </c>
    </row>
    <row r="634" spans="1:16" x14ac:dyDescent="0.25">
      <c r="A634" s="118"/>
      <c r="B634">
        <f t="shared" si="57"/>
        <v>631</v>
      </c>
      <c r="C634">
        <f t="shared" si="56"/>
        <v>1.4872099940511601E-2</v>
      </c>
      <c r="D634" s="38">
        <f t="shared" ca="1" si="58"/>
        <v>10.03268585769071</v>
      </c>
      <c r="E634" s="118"/>
      <c r="F634" s="118"/>
      <c r="G634" s="38">
        <f t="shared" si="59"/>
        <v>241.87050359712225</v>
      </c>
      <c r="H634" s="194">
        <v>67.239999999999995</v>
      </c>
      <c r="I634" s="118"/>
      <c r="J634" s="118"/>
      <c r="K634" s="118"/>
      <c r="L634" s="118"/>
      <c r="M634" s="118"/>
      <c r="N634" s="118"/>
      <c r="P634" s="201">
        <f>LOOKUP(H634,Sheet1!B101:B238,Sheet1!C101:C238)</f>
        <v>2.5924971240644248</v>
      </c>
    </row>
    <row r="635" spans="1:16" x14ac:dyDescent="0.25">
      <c r="A635" s="118"/>
      <c r="B635">
        <f t="shared" si="57"/>
        <v>632</v>
      </c>
      <c r="C635">
        <f t="shared" si="56"/>
        <v>1.4872099940511601E-2</v>
      </c>
      <c r="D635" s="38">
        <f t="shared" ca="1" si="58"/>
        <v>10.047557957631222</v>
      </c>
      <c r="E635" s="118"/>
      <c r="F635" s="118"/>
      <c r="G635" s="38">
        <f t="shared" si="59"/>
        <v>241.87050359712225</v>
      </c>
      <c r="H635" s="194">
        <v>67.239999999999995</v>
      </c>
      <c r="I635" s="118"/>
      <c r="J635" s="118"/>
      <c r="K635" s="118"/>
      <c r="L635" s="118"/>
      <c r="M635" s="118"/>
      <c r="N635" s="118"/>
      <c r="P635" s="201">
        <f>LOOKUP(H635,Sheet1!B102:B239,Sheet1!C102:C239)</f>
        <v>2.5924971240644248</v>
      </c>
    </row>
    <row r="636" spans="1:16" x14ac:dyDescent="0.25">
      <c r="A636" s="118"/>
      <c r="B636">
        <f t="shared" si="57"/>
        <v>633</v>
      </c>
      <c r="C636">
        <f t="shared" si="56"/>
        <v>1.4872099940511601E-2</v>
      </c>
      <c r="D636" s="38">
        <f t="shared" ca="1" si="58"/>
        <v>10.062430057571733</v>
      </c>
      <c r="E636" s="118"/>
      <c r="F636" s="118"/>
      <c r="G636" s="38">
        <f t="shared" si="59"/>
        <v>241.87050359712225</v>
      </c>
      <c r="H636" s="194">
        <v>67.239999999999995</v>
      </c>
      <c r="I636" s="118"/>
      <c r="J636" s="118"/>
      <c r="K636" s="118"/>
      <c r="L636" s="118"/>
      <c r="M636" s="118"/>
      <c r="N636" s="118"/>
      <c r="P636" s="201">
        <f>LOOKUP(H636,Sheet1!B103:B240,Sheet1!C103:C240)</f>
        <v>2.5924971240644248</v>
      </c>
    </row>
    <row r="637" spans="1:16" x14ac:dyDescent="0.25">
      <c r="A637" s="118"/>
      <c r="B637">
        <f t="shared" si="57"/>
        <v>634</v>
      </c>
      <c r="C637">
        <f t="shared" si="56"/>
        <v>1.4872099940511601E-2</v>
      </c>
      <c r="D637" s="38">
        <f t="shared" ca="1" si="58"/>
        <v>10.077302157512245</v>
      </c>
      <c r="E637" s="118"/>
      <c r="F637" s="118"/>
      <c r="G637" s="38">
        <f t="shared" si="59"/>
        <v>241.87050359712225</v>
      </c>
      <c r="H637" s="194">
        <v>67.239999999999995</v>
      </c>
      <c r="I637" s="118"/>
      <c r="J637" s="118"/>
      <c r="K637" s="118"/>
      <c r="L637" s="118"/>
      <c r="M637" s="118"/>
      <c r="N637" s="118"/>
      <c r="P637" s="201">
        <f>LOOKUP(H637,Sheet1!B104:B241,Sheet1!C104:C241)</f>
        <v>2.5924971240644248</v>
      </c>
    </row>
    <row r="638" spans="1:16" x14ac:dyDescent="0.25">
      <c r="A638" s="118"/>
      <c r="B638">
        <f t="shared" si="57"/>
        <v>635</v>
      </c>
      <c r="C638">
        <f t="shared" si="56"/>
        <v>1.4872099940511601E-2</v>
      </c>
      <c r="D638" s="38">
        <f t="shared" ca="1" si="58"/>
        <v>10.092174257452756</v>
      </c>
      <c r="E638" s="118"/>
      <c r="F638" s="118"/>
      <c r="G638" s="38">
        <f t="shared" si="59"/>
        <v>241.87050359712225</v>
      </c>
      <c r="H638" s="194">
        <v>67.239999999999995</v>
      </c>
      <c r="I638" s="118"/>
      <c r="J638" s="118"/>
      <c r="K638" s="118"/>
      <c r="L638" s="118"/>
      <c r="M638" s="118"/>
      <c r="N638" s="118"/>
      <c r="P638" s="201">
        <f>LOOKUP(H638,Sheet1!B105:B242,Sheet1!C105:C242)</f>
        <v>2.5924971240644248</v>
      </c>
    </row>
    <row r="639" spans="1:16" x14ac:dyDescent="0.25">
      <c r="A639" s="118"/>
      <c r="B639">
        <f t="shared" si="57"/>
        <v>636</v>
      </c>
      <c r="C639">
        <f t="shared" si="56"/>
        <v>1.4872099940511601E-2</v>
      </c>
      <c r="D639" s="38">
        <f t="shared" ca="1" si="58"/>
        <v>10.107046357393267</v>
      </c>
      <c r="E639" s="118"/>
      <c r="F639" s="118"/>
      <c r="G639" s="38">
        <f t="shared" si="59"/>
        <v>241.87050359712225</v>
      </c>
      <c r="H639" s="194">
        <v>67.239999999999995</v>
      </c>
      <c r="I639" s="118"/>
      <c r="J639" s="118"/>
      <c r="K639" s="118"/>
      <c r="L639" s="118"/>
      <c r="M639" s="118"/>
      <c r="N639" s="118"/>
      <c r="P639" s="201">
        <f>LOOKUP(H639,Sheet1!B106:B243,Sheet1!C106:C243)</f>
        <v>2.5924971240644248</v>
      </c>
    </row>
    <row r="640" spans="1:16" x14ac:dyDescent="0.25">
      <c r="A640" s="118"/>
      <c r="B640">
        <f t="shared" si="57"/>
        <v>637</v>
      </c>
      <c r="C640">
        <f t="shared" si="56"/>
        <v>1.4872099940511601E-2</v>
      </c>
      <c r="D640" s="38">
        <f t="shared" ca="1" si="58"/>
        <v>10.121918457333779</v>
      </c>
      <c r="E640" s="118"/>
      <c r="F640" s="118"/>
      <c r="G640" s="38">
        <f t="shared" si="59"/>
        <v>241.87050359712225</v>
      </c>
      <c r="H640" s="194">
        <v>67.239999999999995</v>
      </c>
      <c r="I640" s="118"/>
      <c r="J640" s="118"/>
      <c r="K640" s="118"/>
      <c r="L640" s="118"/>
      <c r="M640" s="118"/>
      <c r="N640" s="118"/>
      <c r="P640" s="201">
        <f>LOOKUP(H640,Sheet1!B107:B244,Sheet1!C107:C244)</f>
        <v>2.5924971240644248</v>
      </c>
    </row>
    <row r="641" spans="1:16" x14ac:dyDescent="0.25">
      <c r="A641" s="118"/>
      <c r="B641">
        <f t="shared" si="57"/>
        <v>638</v>
      </c>
      <c r="C641">
        <f t="shared" si="56"/>
        <v>1.4872099940511601E-2</v>
      </c>
      <c r="D641" s="38">
        <f t="shared" ca="1" si="58"/>
        <v>10.13679055727429</v>
      </c>
      <c r="E641" s="118"/>
      <c r="F641" s="118"/>
      <c r="G641" s="38">
        <f t="shared" si="59"/>
        <v>241.87050359712225</v>
      </c>
      <c r="H641" s="194">
        <v>67.239999999999995</v>
      </c>
      <c r="I641" s="118"/>
      <c r="J641" s="118"/>
      <c r="K641" s="118"/>
      <c r="L641" s="118"/>
      <c r="M641" s="118"/>
      <c r="N641" s="118"/>
      <c r="P641" s="201">
        <f>LOOKUP(H641,Sheet1!B108:B245,Sheet1!C108:C245)</f>
        <v>2.5924971240644248</v>
      </c>
    </row>
    <row r="642" spans="1:16" x14ac:dyDescent="0.25">
      <c r="A642" s="118"/>
      <c r="B642">
        <f t="shared" si="57"/>
        <v>639</v>
      </c>
      <c r="C642">
        <f t="shared" si="56"/>
        <v>1.4872099940511601E-2</v>
      </c>
      <c r="D642" s="38">
        <f t="shared" ca="1" si="58"/>
        <v>10.151662657214802</v>
      </c>
      <c r="E642" s="118"/>
      <c r="F642" s="118"/>
      <c r="G642" s="38">
        <f t="shared" si="59"/>
        <v>241.87050359712225</v>
      </c>
      <c r="H642" s="194">
        <v>67.239999999999995</v>
      </c>
      <c r="I642" s="118"/>
      <c r="J642" s="118"/>
      <c r="K642" s="118"/>
      <c r="L642" s="118"/>
      <c r="M642" s="118"/>
      <c r="N642" s="118"/>
      <c r="P642" s="201">
        <f>LOOKUP(H642,Sheet1!B109:B246,Sheet1!C109:C246)</f>
        <v>2.5924971240644248</v>
      </c>
    </row>
    <row r="643" spans="1:16" x14ac:dyDescent="0.25">
      <c r="A643" s="118"/>
      <c r="B643">
        <f t="shared" si="57"/>
        <v>640</v>
      </c>
      <c r="C643">
        <f t="shared" si="56"/>
        <v>1.4872099940511601E-2</v>
      </c>
      <c r="D643" s="38">
        <f t="shared" ca="1" si="58"/>
        <v>10.166534757155313</v>
      </c>
      <c r="E643" s="118"/>
      <c r="F643" s="118"/>
      <c r="G643" s="38">
        <f t="shared" si="59"/>
        <v>241.87050359712225</v>
      </c>
      <c r="H643" s="194">
        <v>67.239999999999995</v>
      </c>
      <c r="I643" s="118"/>
      <c r="J643" s="118"/>
      <c r="K643" s="118"/>
      <c r="L643" s="118"/>
      <c r="M643" s="118"/>
      <c r="N643" s="118"/>
      <c r="P643" s="201">
        <f>LOOKUP(H643,Sheet1!B110:B247,Sheet1!C110:C247)</f>
        <v>2.5924971240644248</v>
      </c>
    </row>
    <row r="644" spans="1:16" x14ac:dyDescent="0.25">
      <c r="A644" s="118"/>
      <c r="B644">
        <f t="shared" si="57"/>
        <v>641</v>
      </c>
      <c r="C644">
        <f t="shared" si="56"/>
        <v>1.4872099940511601E-2</v>
      </c>
      <c r="D644" s="38">
        <f t="shared" ca="1" si="58"/>
        <v>10.181406857095824</v>
      </c>
      <c r="E644" s="118"/>
      <c r="F644" s="118"/>
      <c r="G644" s="38">
        <f t="shared" si="59"/>
        <v>241.87050359712225</v>
      </c>
      <c r="H644" s="194">
        <v>67.239999999999995</v>
      </c>
      <c r="I644" s="118"/>
      <c r="J644" s="118"/>
      <c r="K644" s="118"/>
      <c r="L644" s="118"/>
      <c r="M644" s="118"/>
      <c r="N644" s="118"/>
      <c r="P644" s="201">
        <f>LOOKUP(H644,Sheet1!B111:B248,Sheet1!C111:C248)</f>
        <v>2.5924971240644248</v>
      </c>
    </row>
    <row r="645" spans="1:16" x14ac:dyDescent="0.25">
      <c r="A645" s="118"/>
      <c r="B645">
        <f t="shared" si="57"/>
        <v>642</v>
      </c>
      <c r="C645">
        <f t="shared" ref="C645:C708" si="60">1/H645</f>
        <v>1.4872099940511601E-2</v>
      </c>
      <c r="D645" s="38">
        <f t="shared" ca="1" si="58"/>
        <v>10.196278957036336</v>
      </c>
      <c r="E645" s="118"/>
      <c r="F645" s="118"/>
      <c r="G645" s="38">
        <f t="shared" si="59"/>
        <v>241.87050359712225</v>
      </c>
      <c r="H645" s="194">
        <v>67.239999999999995</v>
      </c>
      <c r="I645" s="118"/>
      <c r="J645" s="118"/>
      <c r="K645" s="118"/>
      <c r="L645" s="118"/>
      <c r="M645" s="118"/>
      <c r="N645" s="118"/>
      <c r="P645" s="201">
        <f>LOOKUP(H645,Sheet1!B112:B249,Sheet1!C112:C249)</f>
        <v>2.5924971240644248</v>
      </c>
    </row>
    <row r="646" spans="1:16" x14ac:dyDescent="0.25">
      <c r="A646" s="118"/>
      <c r="B646">
        <f t="shared" ref="B646:B709" si="61">B645+1</f>
        <v>643</v>
      </c>
      <c r="C646">
        <f t="shared" si="60"/>
        <v>1.4872099940511601E-2</v>
      </c>
      <c r="D646" s="38">
        <f t="shared" ref="D646:D709" ca="1" si="62">D645+C646</f>
        <v>10.211151056976847</v>
      </c>
      <c r="E646" s="118"/>
      <c r="F646" s="118"/>
      <c r="G646" s="38">
        <f t="shared" si="59"/>
        <v>241.87050359712225</v>
      </c>
      <c r="H646" s="194">
        <v>67.239999999999995</v>
      </c>
      <c r="I646" s="118"/>
      <c r="J646" s="118"/>
      <c r="K646" s="118"/>
      <c r="L646" s="118"/>
      <c r="M646" s="118"/>
      <c r="N646" s="118"/>
      <c r="P646" s="201">
        <f>LOOKUP(H646,Sheet1!B113:B250,Sheet1!C113:C250)</f>
        <v>2.5924971240644248</v>
      </c>
    </row>
    <row r="647" spans="1:16" x14ac:dyDescent="0.25">
      <c r="A647" s="118"/>
      <c r="B647">
        <f t="shared" si="61"/>
        <v>644</v>
      </c>
      <c r="C647">
        <f t="shared" si="60"/>
        <v>1.4872099940511601E-2</v>
      </c>
      <c r="D647" s="38">
        <f t="shared" ca="1" si="62"/>
        <v>10.226023156917359</v>
      </c>
      <c r="E647" s="118"/>
      <c r="F647" s="118"/>
      <c r="G647" s="38">
        <f t="shared" ref="G647:G710" si="63">H647/0.278</f>
        <v>241.87050359712225</v>
      </c>
      <c r="H647" s="194">
        <v>67.239999999999995</v>
      </c>
      <c r="I647" s="118"/>
      <c r="J647" s="118"/>
      <c r="K647" s="118"/>
      <c r="L647" s="118"/>
      <c r="M647" s="118"/>
      <c r="N647" s="118"/>
      <c r="P647" s="201">
        <f>LOOKUP(H647,Sheet1!B114:B251,Sheet1!C114:C251)</f>
        <v>2.5924971240644248</v>
      </c>
    </row>
    <row r="648" spans="1:16" x14ac:dyDescent="0.25">
      <c r="A648" s="118"/>
      <c r="B648">
        <f t="shared" si="61"/>
        <v>645</v>
      </c>
      <c r="C648">
        <f t="shared" si="60"/>
        <v>1.4872099940511601E-2</v>
      </c>
      <c r="D648" s="38">
        <f t="shared" ca="1" si="62"/>
        <v>10.24089525685787</v>
      </c>
      <c r="E648" s="118"/>
      <c r="F648" s="118"/>
      <c r="G648" s="38">
        <f t="shared" si="63"/>
        <v>241.87050359712225</v>
      </c>
      <c r="H648" s="194">
        <v>67.239999999999995</v>
      </c>
      <c r="I648" s="118"/>
      <c r="J648" s="118"/>
      <c r="K648" s="118"/>
      <c r="L648" s="118"/>
      <c r="M648" s="118"/>
      <c r="N648" s="118"/>
      <c r="P648" s="201">
        <f>LOOKUP(H648,Sheet1!B115:B252,Sheet1!C115:C252)</f>
        <v>2.5924971240644248</v>
      </c>
    </row>
    <row r="649" spans="1:16" x14ac:dyDescent="0.25">
      <c r="A649" s="118"/>
      <c r="B649">
        <f t="shared" si="61"/>
        <v>646</v>
      </c>
      <c r="C649">
        <f t="shared" si="60"/>
        <v>1.4872099940511601E-2</v>
      </c>
      <c r="D649" s="38">
        <f t="shared" ca="1" si="62"/>
        <v>10.255767356798382</v>
      </c>
      <c r="E649" s="118"/>
      <c r="F649" s="118"/>
      <c r="G649" s="38">
        <f t="shared" si="63"/>
        <v>241.87050359712225</v>
      </c>
      <c r="H649" s="194">
        <v>67.239999999999995</v>
      </c>
      <c r="I649" s="118"/>
      <c r="J649" s="118"/>
      <c r="K649" s="118"/>
      <c r="L649" s="118"/>
      <c r="M649" s="118"/>
      <c r="N649" s="118"/>
      <c r="P649" s="201">
        <f>LOOKUP(H649,Sheet1!B116:B253,Sheet1!C116:C253)</f>
        <v>2.5924971240644248</v>
      </c>
    </row>
    <row r="650" spans="1:16" x14ac:dyDescent="0.25">
      <c r="A650" s="118"/>
      <c r="B650">
        <f t="shared" si="61"/>
        <v>647</v>
      </c>
      <c r="C650">
        <f t="shared" si="60"/>
        <v>1.4872099940511601E-2</v>
      </c>
      <c r="D650" s="38">
        <f t="shared" ca="1" si="62"/>
        <v>10.270639456738893</v>
      </c>
      <c r="E650" s="118"/>
      <c r="F650" s="118"/>
      <c r="G650" s="38">
        <f t="shared" si="63"/>
        <v>241.87050359712225</v>
      </c>
      <c r="H650" s="194">
        <v>67.239999999999995</v>
      </c>
      <c r="I650" s="118"/>
      <c r="J650" s="118"/>
      <c r="K650" s="118"/>
      <c r="L650" s="118"/>
      <c r="M650" s="118"/>
      <c r="N650" s="118"/>
      <c r="P650" s="201">
        <f>LOOKUP(H650,Sheet1!B117:B254,Sheet1!C117:C254)</f>
        <v>2.5924971240644248</v>
      </c>
    </row>
    <row r="651" spans="1:16" x14ac:dyDescent="0.25">
      <c r="A651" s="118"/>
      <c r="B651">
        <f t="shared" si="61"/>
        <v>648</v>
      </c>
      <c r="C651">
        <f t="shared" si="60"/>
        <v>1.4872099940511601E-2</v>
      </c>
      <c r="D651" s="38">
        <f t="shared" ca="1" si="62"/>
        <v>10.285511556679404</v>
      </c>
      <c r="E651" s="118"/>
      <c r="F651" s="118"/>
      <c r="G651" s="38">
        <f t="shared" si="63"/>
        <v>241.87050359712225</v>
      </c>
      <c r="H651" s="194">
        <v>67.239999999999995</v>
      </c>
      <c r="I651" s="118"/>
      <c r="J651" s="118"/>
      <c r="K651" s="118"/>
      <c r="L651" s="118"/>
      <c r="M651" s="118"/>
      <c r="N651" s="118"/>
      <c r="P651" s="201">
        <f>LOOKUP(H651,Sheet1!B118:B255,Sheet1!C118:C255)</f>
        <v>2.5924971240644248</v>
      </c>
    </row>
    <row r="652" spans="1:16" x14ac:dyDescent="0.25">
      <c r="A652" s="118"/>
      <c r="B652">
        <f t="shared" si="61"/>
        <v>649</v>
      </c>
      <c r="C652">
        <f t="shared" si="60"/>
        <v>1.4872099940511601E-2</v>
      </c>
      <c r="D652" s="38">
        <f t="shared" ca="1" si="62"/>
        <v>10.300383656619916</v>
      </c>
      <c r="E652" s="118"/>
      <c r="F652" s="118"/>
      <c r="G652" s="38">
        <f t="shared" si="63"/>
        <v>241.87050359712225</v>
      </c>
      <c r="H652" s="194">
        <v>67.239999999999995</v>
      </c>
      <c r="I652" s="118"/>
      <c r="J652" s="118"/>
      <c r="K652" s="118"/>
      <c r="L652" s="118"/>
      <c r="M652" s="118"/>
      <c r="N652" s="118"/>
      <c r="P652" s="201">
        <f>LOOKUP(H652,Sheet1!B119:B256,Sheet1!C119:C256)</f>
        <v>2.5924971240644248</v>
      </c>
    </row>
    <row r="653" spans="1:16" x14ac:dyDescent="0.25">
      <c r="A653" s="118"/>
      <c r="B653">
        <f t="shared" si="61"/>
        <v>650</v>
      </c>
      <c r="C653">
        <f t="shared" si="60"/>
        <v>1.4872099940511601E-2</v>
      </c>
      <c r="D653" s="38">
        <f t="shared" ca="1" si="62"/>
        <v>10.315255756560427</v>
      </c>
      <c r="E653" s="118"/>
      <c r="F653" s="118"/>
      <c r="G653" s="38">
        <f t="shared" si="63"/>
        <v>241.87050359712225</v>
      </c>
      <c r="H653" s="194">
        <v>67.239999999999995</v>
      </c>
      <c r="I653" s="118"/>
      <c r="J653" s="118"/>
      <c r="K653" s="118"/>
      <c r="L653" s="118"/>
      <c r="M653" s="118"/>
      <c r="N653" s="118"/>
      <c r="P653" s="201">
        <f>LOOKUP(H653,Sheet1!B120:B257,Sheet1!C120:C257)</f>
        <v>2.5924971240644248</v>
      </c>
    </row>
    <row r="654" spans="1:16" x14ac:dyDescent="0.25">
      <c r="A654" s="118"/>
      <c r="B654">
        <f t="shared" si="61"/>
        <v>651</v>
      </c>
      <c r="C654">
        <f t="shared" si="60"/>
        <v>1.4872099940511601E-2</v>
      </c>
      <c r="D654" s="38">
        <f t="shared" ca="1" si="62"/>
        <v>10.330127856500939</v>
      </c>
      <c r="E654" s="118"/>
      <c r="F654" s="118"/>
      <c r="G654" s="38">
        <f t="shared" si="63"/>
        <v>241.87050359712225</v>
      </c>
      <c r="H654" s="194">
        <v>67.239999999999995</v>
      </c>
      <c r="I654" s="118"/>
      <c r="J654" s="118"/>
      <c r="K654" s="118"/>
      <c r="L654" s="118"/>
      <c r="M654" s="118"/>
      <c r="N654" s="118"/>
      <c r="P654" s="201">
        <f>LOOKUP(H654,Sheet1!B121:B258,Sheet1!C121:C258)</f>
        <v>2.5924971240644248</v>
      </c>
    </row>
    <row r="655" spans="1:16" x14ac:dyDescent="0.25">
      <c r="A655" s="118"/>
      <c r="B655">
        <f t="shared" si="61"/>
        <v>652</v>
      </c>
      <c r="C655">
        <f t="shared" si="60"/>
        <v>1.4872099940511601E-2</v>
      </c>
      <c r="D655" s="38">
        <f t="shared" ca="1" si="62"/>
        <v>10.34499995644145</v>
      </c>
      <c r="E655" s="118"/>
      <c r="F655" s="118"/>
      <c r="G655" s="38">
        <f t="shared" si="63"/>
        <v>241.87050359712225</v>
      </c>
      <c r="H655" s="194">
        <v>67.239999999999995</v>
      </c>
      <c r="I655" s="118"/>
      <c r="J655" s="118"/>
      <c r="K655" s="118"/>
      <c r="L655" s="118"/>
      <c r="M655" s="118"/>
      <c r="N655" s="118"/>
      <c r="P655" s="201">
        <f>LOOKUP(H655,Sheet1!B122:B259,Sheet1!C122:C259)</f>
        <v>2.5924971240644248</v>
      </c>
    </row>
    <row r="656" spans="1:16" x14ac:dyDescent="0.25">
      <c r="A656" s="118"/>
      <c r="B656">
        <f t="shared" si="61"/>
        <v>653</v>
      </c>
      <c r="C656">
        <f t="shared" si="60"/>
        <v>1.4872099940511601E-2</v>
      </c>
      <c r="D656" s="38">
        <f t="shared" ca="1" si="62"/>
        <v>10.359872056381962</v>
      </c>
      <c r="E656" s="118"/>
      <c r="F656" s="118"/>
      <c r="G656" s="38">
        <f t="shared" si="63"/>
        <v>241.87050359712225</v>
      </c>
      <c r="H656" s="194">
        <v>67.239999999999995</v>
      </c>
      <c r="I656" s="118"/>
      <c r="J656" s="118"/>
      <c r="K656" s="118"/>
      <c r="L656" s="118"/>
      <c r="M656" s="118"/>
      <c r="N656" s="118"/>
      <c r="P656" s="201">
        <f>LOOKUP(H656,Sheet1!B123:B260,Sheet1!C123:C260)</f>
        <v>2.5924971240644248</v>
      </c>
    </row>
    <row r="657" spans="1:16" x14ac:dyDescent="0.25">
      <c r="A657" s="118"/>
      <c r="B657">
        <f t="shared" si="61"/>
        <v>654</v>
      </c>
      <c r="C657">
        <f t="shared" si="60"/>
        <v>1.4872099940511601E-2</v>
      </c>
      <c r="D657" s="38">
        <f t="shared" ca="1" si="62"/>
        <v>10.374744156322473</v>
      </c>
      <c r="E657" s="118"/>
      <c r="F657" s="118"/>
      <c r="G657" s="38">
        <f t="shared" si="63"/>
        <v>241.87050359712225</v>
      </c>
      <c r="H657" s="194">
        <v>67.239999999999995</v>
      </c>
      <c r="I657" s="118"/>
      <c r="J657" s="118"/>
      <c r="K657" s="118"/>
      <c r="L657" s="118"/>
      <c r="M657" s="118"/>
      <c r="N657" s="118"/>
      <c r="P657" s="201">
        <f>LOOKUP(H657,Sheet1!B124:B261,Sheet1!C124:C261)</f>
        <v>2.5924971240644248</v>
      </c>
    </row>
    <row r="658" spans="1:16" x14ac:dyDescent="0.25">
      <c r="A658" s="118"/>
      <c r="B658">
        <f t="shared" si="61"/>
        <v>655</v>
      </c>
      <c r="C658">
        <f t="shared" si="60"/>
        <v>1.4872099940511601E-2</v>
      </c>
      <c r="D658" s="38">
        <f t="shared" ca="1" si="62"/>
        <v>10.389616256262984</v>
      </c>
      <c r="E658" s="118"/>
      <c r="F658" s="118"/>
      <c r="G658" s="38">
        <f t="shared" si="63"/>
        <v>241.87050359712225</v>
      </c>
      <c r="H658" s="194">
        <v>67.239999999999995</v>
      </c>
      <c r="I658" s="118"/>
      <c r="J658" s="118"/>
      <c r="K658" s="118"/>
      <c r="L658" s="118"/>
      <c r="M658" s="118"/>
      <c r="N658" s="118"/>
      <c r="P658" s="201">
        <f>LOOKUP(H658,Sheet1!B125:B262,Sheet1!C125:C262)</f>
        <v>2.5924971240644248</v>
      </c>
    </row>
    <row r="659" spans="1:16" x14ac:dyDescent="0.25">
      <c r="A659" s="118"/>
      <c r="B659">
        <f t="shared" si="61"/>
        <v>656</v>
      </c>
      <c r="C659">
        <f t="shared" si="60"/>
        <v>1.4872099940511601E-2</v>
      </c>
      <c r="D659" s="38">
        <f t="shared" ca="1" si="62"/>
        <v>10.404488356203496</v>
      </c>
      <c r="E659" s="118"/>
      <c r="F659" s="118"/>
      <c r="G659" s="38">
        <f t="shared" si="63"/>
        <v>241.87050359712225</v>
      </c>
      <c r="H659" s="194">
        <v>67.239999999999995</v>
      </c>
      <c r="I659" s="118"/>
      <c r="J659" s="118"/>
      <c r="K659" s="118"/>
      <c r="L659" s="118"/>
      <c r="M659" s="118"/>
      <c r="N659" s="118"/>
      <c r="P659" s="201">
        <f>LOOKUP(H659,Sheet1!B126:B263,Sheet1!C126:C263)</f>
        <v>2.5924971240644248</v>
      </c>
    </row>
    <row r="660" spans="1:16" x14ac:dyDescent="0.25">
      <c r="A660" s="118"/>
      <c r="B660">
        <f t="shared" si="61"/>
        <v>657</v>
      </c>
      <c r="C660">
        <f t="shared" si="60"/>
        <v>1.4872099940511601E-2</v>
      </c>
      <c r="D660" s="38">
        <f t="shared" ca="1" si="62"/>
        <v>10.419360456144007</v>
      </c>
      <c r="E660" s="118"/>
      <c r="F660" s="118"/>
      <c r="G660" s="38">
        <f t="shared" si="63"/>
        <v>241.87050359712225</v>
      </c>
      <c r="H660" s="194">
        <v>67.239999999999995</v>
      </c>
      <c r="I660" s="118"/>
      <c r="J660" s="118"/>
      <c r="K660" s="118"/>
      <c r="L660" s="118"/>
      <c r="M660" s="118"/>
      <c r="N660" s="118"/>
      <c r="P660" s="201">
        <f>LOOKUP(H660,Sheet1!B127:B264,Sheet1!C127:C264)</f>
        <v>2.5924971240644248</v>
      </c>
    </row>
    <row r="661" spans="1:16" x14ac:dyDescent="0.25">
      <c r="A661" s="118"/>
      <c r="B661">
        <f t="shared" si="61"/>
        <v>658</v>
      </c>
      <c r="C661">
        <f t="shared" si="60"/>
        <v>1.4872099940511601E-2</v>
      </c>
      <c r="D661" s="38">
        <f t="shared" ca="1" si="62"/>
        <v>10.434232556084519</v>
      </c>
      <c r="E661" s="118"/>
      <c r="F661" s="118"/>
      <c r="G661" s="38">
        <f t="shared" si="63"/>
        <v>241.87050359712225</v>
      </c>
      <c r="H661" s="194">
        <v>67.239999999999995</v>
      </c>
      <c r="I661" s="118"/>
      <c r="J661" s="118"/>
      <c r="K661" s="118"/>
      <c r="L661" s="118"/>
      <c r="M661" s="118"/>
      <c r="N661" s="118"/>
      <c r="P661" s="201">
        <f>LOOKUP(H661,Sheet1!B128:B265,Sheet1!C128:C265)</f>
        <v>2.5924971240644248</v>
      </c>
    </row>
    <row r="662" spans="1:16" x14ac:dyDescent="0.25">
      <c r="A662" s="118"/>
      <c r="B662">
        <f t="shared" si="61"/>
        <v>659</v>
      </c>
      <c r="C662">
        <f t="shared" si="60"/>
        <v>1.4872099940511601E-2</v>
      </c>
      <c r="D662" s="38">
        <f t="shared" ca="1" si="62"/>
        <v>10.44910465602503</v>
      </c>
      <c r="E662" s="118"/>
      <c r="F662" s="118"/>
      <c r="G662" s="38">
        <f t="shared" si="63"/>
        <v>241.87050359712225</v>
      </c>
      <c r="H662" s="194">
        <v>67.239999999999995</v>
      </c>
      <c r="I662" s="118"/>
      <c r="J662" s="118"/>
      <c r="K662" s="118"/>
      <c r="L662" s="118"/>
      <c r="M662" s="118"/>
      <c r="N662" s="118"/>
      <c r="P662" s="201">
        <f>LOOKUP(H662,Sheet1!B129:B266,Sheet1!C129:C266)</f>
        <v>2.5924971240644248</v>
      </c>
    </row>
    <row r="663" spans="1:16" x14ac:dyDescent="0.25">
      <c r="A663" s="118"/>
      <c r="B663">
        <f t="shared" si="61"/>
        <v>660</v>
      </c>
      <c r="C663">
        <f t="shared" si="60"/>
        <v>1.4872099940511601E-2</v>
      </c>
      <c r="D663" s="38">
        <f t="shared" ca="1" si="62"/>
        <v>10.463976755965541</v>
      </c>
      <c r="E663" s="118"/>
      <c r="F663" s="118"/>
      <c r="G663" s="38">
        <f t="shared" si="63"/>
        <v>241.87050359712225</v>
      </c>
      <c r="H663" s="194">
        <v>67.239999999999995</v>
      </c>
      <c r="I663" s="118"/>
      <c r="J663" s="118"/>
      <c r="K663" s="118"/>
      <c r="L663" s="118"/>
      <c r="M663" s="118"/>
      <c r="N663" s="118"/>
      <c r="P663" s="201">
        <f>LOOKUP(H663,Sheet1!B130:B267,Sheet1!C130:C267)</f>
        <v>2.5924971240644248</v>
      </c>
    </row>
    <row r="664" spans="1:16" x14ac:dyDescent="0.25">
      <c r="A664" s="118"/>
      <c r="B664">
        <f t="shared" si="61"/>
        <v>661</v>
      </c>
      <c r="C664">
        <f t="shared" si="60"/>
        <v>1.4872099940511601E-2</v>
      </c>
      <c r="D664" s="38">
        <f t="shared" ca="1" si="62"/>
        <v>10.478848855906053</v>
      </c>
      <c r="E664" s="118"/>
      <c r="F664" s="118"/>
      <c r="G664" s="38">
        <f t="shared" si="63"/>
        <v>241.87050359712225</v>
      </c>
      <c r="H664" s="194">
        <v>67.239999999999995</v>
      </c>
      <c r="I664" s="118"/>
      <c r="J664" s="118"/>
      <c r="K664" s="118"/>
      <c r="L664" s="118"/>
      <c r="M664" s="118"/>
      <c r="N664" s="118"/>
      <c r="P664" s="201">
        <f>LOOKUP(H664,Sheet1!B131:B268,Sheet1!C131:C268)</f>
        <v>2.5924971240644248</v>
      </c>
    </row>
    <row r="665" spans="1:16" x14ac:dyDescent="0.25">
      <c r="A665" s="118"/>
      <c r="B665">
        <f t="shared" si="61"/>
        <v>662</v>
      </c>
      <c r="C665">
        <f t="shared" si="60"/>
        <v>1.4872099940511601E-2</v>
      </c>
      <c r="D665" s="38">
        <f t="shared" ca="1" si="62"/>
        <v>10.493720955846564</v>
      </c>
      <c r="E665" s="118"/>
      <c r="F665" s="118"/>
      <c r="G665" s="38">
        <f t="shared" si="63"/>
        <v>241.87050359712225</v>
      </c>
      <c r="H665" s="194">
        <v>67.239999999999995</v>
      </c>
      <c r="I665" s="118"/>
      <c r="J665" s="118"/>
      <c r="K665" s="118"/>
      <c r="L665" s="118"/>
      <c r="M665" s="118"/>
      <c r="N665" s="118"/>
      <c r="P665" s="201">
        <f>LOOKUP(H665,Sheet1!B132:B269,Sheet1!C132:C269)</f>
        <v>2.5924971240644248</v>
      </c>
    </row>
    <row r="666" spans="1:16" x14ac:dyDescent="0.25">
      <c r="A666" s="118"/>
      <c r="B666">
        <f t="shared" si="61"/>
        <v>663</v>
      </c>
      <c r="C666">
        <f t="shared" si="60"/>
        <v>1.4872099940511601E-2</v>
      </c>
      <c r="D666" s="38">
        <f t="shared" ca="1" si="62"/>
        <v>10.508593055787076</v>
      </c>
      <c r="E666" s="118"/>
      <c r="F666" s="118"/>
      <c r="G666" s="38">
        <f t="shared" si="63"/>
        <v>241.87050359712225</v>
      </c>
      <c r="H666" s="194">
        <v>67.239999999999995</v>
      </c>
      <c r="I666" s="118"/>
      <c r="J666" s="118"/>
      <c r="K666" s="118"/>
      <c r="L666" s="118"/>
      <c r="M666" s="118"/>
      <c r="N666" s="118"/>
      <c r="P666" s="201">
        <f>LOOKUP(H666,Sheet1!B133:B270,Sheet1!C133:C270)</f>
        <v>2.5924971240644248</v>
      </c>
    </row>
    <row r="667" spans="1:16" x14ac:dyDescent="0.25">
      <c r="A667" s="118"/>
      <c r="B667">
        <f t="shared" si="61"/>
        <v>664</v>
      </c>
      <c r="C667">
        <f t="shared" si="60"/>
        <v>1.4872099940511601E-2</v>
      </c>
      <c r="D667" s="38">
        <f t="shared" ca="1" si="62"/>
        <v>10.523465155727587</v>
      </c>
      <c r="E667" s="118"/>
      <c r="F667" s="118"/>
      <c r="G667" s="38">
        <f t="shared" si="63"/>
        <v>241.87050359712225</v>
      </c>
      <c r="H667" s="194">
        <v>67.239999999999995</v>
      </c>
      <c r="I667" s="118"/>
      <c r="J667" s="118"/>
      <c r="K667" s="118"/>
      <c r="L667" s="118"/>
      <c r="M667" s="118"/>
      <c r="N667" s="118"/>
      <c r="P667" s="201">
        <f>LOOKUP(H667,Sheet1!B134:B271,Sheet1!C134:C271)</f>
        <v>2.5924971240644248</v>
      </c>
    </row>
    <row r="668" spans="1:16" x14ac:dyDescent="0.25">
      <c r="A668" s="118"/>
      <c r="B668">
        <f t="shared" si="61"/>
        <v>665</v>
      </c>
      <c r="C668">
        <f t="shared" si="60"/>
        <v>1.4872099940511601E-2</v>
      </c>
      <c r="D668" s="38">
        <f t="shared" ca="1" si="62"/>
        <v>10.538337255668099</v>
      </c>
      <c r="E668" s="118"/>
      <c r="F668" s="118"/>
      <c r="G668" s="38">
        <f t="shared" si="63"/>
        <v>241.87050359712225</v>
      </c>
      <c r="H668" s="194">
        <v>67.239999999999995</v>
      </c>
      <c r="I668" s="118"/>
      <c r="J668" s="118"/>
      <c r="K668" s="118"/>
      <c r="L668" s="118"/>
      <c r="M668" s="118"/>
      <c r="N668" s="118"/>
      <c r="P668" s="201">
        <f>LOOKUP(H668,Sheet1!B135:B272,Sheet1!C135:C272)</f>
        <v>2.5924971240644248</v>
      </c>
    </row>
    <row r="669" spans="1:16" x14ac:dyDescent="0.25">
      <c r="A669" s="118"/>
      <c r="B669">
        <f t="shared" si="61"/>
        <v>666</v>
      </c>
      <c r="C669">
        <f t="shared" si="60"/>
        <v>1.4872099940511601E-2</v>
      </c>
      <c r="D669" s="38">
        <f t="shared" ca="1" si="62"/>
        <v>10.55320935560861</v>
      </c>
      <c r="E669" s="118"/>
      <c r="F669" s="118"/>
      <c r="G669" s="38">
        <f t="shared" si="63"/>
        <v>241.87050359712225</v>
      </c>
      <c r="H669" s="194">
        <v>67.239999999999995</v>
      </c>
      <c r="I669" s="118"/>
      <c r="J669" s="118"/>
      <c r="K669" s="118"/>
      <c r="L669" s="118"/>
      <c r="M669" s="118"/>
      <c r="N669" s="118"/>
      <c r="P669" s="201">
        <f>LOOKUP(H669,Sheet1!B136:B273,Sheet1!C136:C273)</f>
        <v>2.5924971240644248</v>
      </c>
    </row>
    <row r="670" spans="1:16" x14ac:dyDescent="0.25">
      <c r="A670" s="118"/>
      <c r="B670">
        <f t="shared" si="61"/>
        <v>667</v>
      </c>
      <c r="C670">
        <f t="shared" si="60"/>
        <v>1.4872099940511601E-2</v>
      </c>
      <c r="D670" s="38">
        <f t="shared" ca="1" si="62"/>
        <v>10.568081455549121</v>
      </c>
      <c r="E670" s="118"/>
      <c r="F670" s="118"/>
      <c r="G670" s="38">
        <f t="shared" si="63"/>
        <v>241.87050359712225</v>
      </c>
      <c r="H670" s="194">
        <v>67.239999999999995</v>
      </c>
      <c r="I670" s="118"/>
      <c r="J670" s="118"/>
      <c r="K670" s="118"/>
      <c r="L670" s="118"/>
      <c r="M670" s="118"/>
      <c r="N670" s="118"/>
      <c r="P670" s="201">
        <f>LOOKUP(H670,Sheet1!B3:B140,Sheet1!C3:C140)</f>
        <v>2.5924971240644248</v>
      </c>
    </row>
    <row r="671" spans="1:16" x14ac:dyDescent="0.25">
      <c r="A671" s="118"/>
      <c r="B671">
        <f t="shared" si="61"/>
        <v>668</v>
      </c>
      <c r="C671">
        <f t="shared" si="60"/>
        <v>1.4872099940511601E-2</v>
      </c>
      <c r="D671" s="38">
        <f t="shared" ca="1" si="62"/>
        <v>10.582953555489633</v>
      </c>
      <c r="E671" s="118"/>
      <c r="F671" s="118"/>
      <c r="G671" s="38">
        <f t="shared" si="63"/>
        <v>241.87050359712225</v>
      </c>
      <c r="H671" s="194">
        <v>67.239999999999995</v>
      </c>
      <c r="I671" s="118"/>
      <c r="J671" s="118"/>
      <c r="K671" s="118"/>
      <c r="L671" s="118"/>
      <c r="M671" s="118"/>
      <c r="N671" s="118"/>
      <c r="P671" s="201">
        <f>LOOKUP(H671,Sheet1!B4:B141,Sheet1!C4:C141)</f>
        <v>2.5924971240644248</v>
      </c>
    </row>
    <row r="672" spans="1:16" x14ac:dyDescent="0.25">
      <c r="A672" s="118"/>
      <c r="B672">
        <f t="shared" si="61"/>
        <v>669</v>
      </c>
      <c r="C672">
        <f t="shared" si="60"/>
        <v>1.4872099940511601E-2</v>
      </c>
      <c r="D672" s="38">
        <f t="shared" ca="1" si="62"/>
        <v>10.597825655430144</v>
      </c>
      <c r="E672" s="118"/>
      <c r="F672" s="118"/>
      <c r="G672" s="38">
        <f t="shared" si="63"/>
        <v>241.87050359712225</v>
      </c>
      <c r="H672" s="194">
        <v>67.239999999999995</v>
      </c>
      <c r="I672" s="118"/>
      <c r="J672" s="118"/>
      <c r="K672" s="118"/>
      <c r="L672" s="118"/>
      <c r="M672" s="118"/>
      <c r="N672" s="118"/>
      <c r="P672" s="201">
        <f>LOOKUP(H672,Sheet1!B5:B142,Sheet1!C5:C142)</f>
        <v>2.5924971240644248</v>
      </c>
    </row>
    <row r="673" spans="1:16" x14ac:dyDescent="0.25">
      <c r="A673" s="118"/>
      <c r="B673">
        <f t="shared" si="61"/>
        <v>670</v>
      </c>
      <c r="C673">
        <f t="shared" si="60"/>
        <v>1.4872099940511601E-2</v>
      </c>
      <c r="D673" s="38">
        <f t="shared" ca="1" si="62"/>
        <v>10.612697755370656</v>
      </c>
      <c r="E673" s="118"/>
      <c r="F673" s="118"/>
      <c r="G673" s="38">
        <f t="shared" si="63"/>
        <v>241.87050359712225</v>
      </c>
      <c r="H673" s="194">
        <v>67.239999999999995</v>
      </c>
      <c r="I673" s="118"/>
      <c r="J673" s="118"/>
      <c r="K673" s="118"/>
      <c r="L673" s="118"/>
      <c r="M673" s="118"/>
      <c r="N673" s="118"/>
      <c r="P673" s="201">
        <f>LOOKUP(H673,Sheet1!B6:B143,Sheet1!C6:C143)</f>
        <v>2.5924971240644248</v>
      </c>
    </row>
    <row r="674" spans="1:16" x14ac:dyDescent="0.25">
      <c r="A674" s="118"/>
      <c r="B674">
        <f t="shared" si="61"/>
        <v>671</v>
      </c>
      <c r="C674">
        <f t="shared" si="60"/>
        <v>1.4872099940511601E-2</v>
      </c>
      <c r="D674" s="38">
        <f t="shared" ca="1" si="62"/>
        <v>10.627569855311167</v>
      </c>
      <c r="E674" s="118"/>
      <c r="F674" s="118"/>
      <c r="G674" s="38">
        <f t="shared" si="63"/>
        <v>241.87050359712225</v>
      </c>
      <c r="H674" s="194">
        <v>67.239999999999995</v>
      </c>
      <c r="I674" s="118"/>
      <c r="J674" s="118"/>
      <c r="K674" s="118"/>
      <c r="L674" s="118"/>
      <c r="M674" s="118"/>
      <c r="N674" s="118"/>
      <c r="P674" s="201">
        <f>LOOKUP(H674,Sheet1!B7:B144,Sheet1!C7:C144)</f>
        <v>2.5924971240644248</v>
      </c>
    </row>
    <row r="675" spans="1:16" x14ac:dyDescent="0.25">
      <c r="A675" s="118"/>
      <c r="B675">
        <f t="shared" si="61"/>
        <v>672</v>
      </c>
      <c r="C675">
        <f t="shared" si="60"/>
        <v>1.4872099940511601E-2</v>
      </c>
      <c r="D675" s="38">
        <f t="shared" ca="1" si="62"/>
        <v>10.642441955251678</v>
      </c>
      <c r="E675" s="118"/>
      <c r="F675" s="118"/>
      <c r="G675" s="38">
        <f t="shared" si="63"/>
        <v>241.87050359712225</v>
      </c>
      <c r="H675" s="194">
        <v>67.239999999999995</v>
      </c>
      <c r="I675" s="118"/>
      <c r="J675" s="118"/>
      <c r="K675" s="118"/>
      <c r="L675" s="118"/>
      <c r="M675" s="118"/>
      <c r="N675" s="118"/>
      <c r="P675" s="201">
        <f>LOOKUP(H675,Sheet1!B8:B145,Sheet1!C8:C145)</f>
        <v>2.5924971240644248</v>
      </c>
    </row>
    <row r="676" spans="1:16" x14ac:dyDescent="0.25">
      <c r="A676" s="118"/>
      <c r="B676">
        <f t="shared" si="61"/>
        <v>673</v>
      </c>
      <c r="C676">
        <f t="shared" si="60"/>
        <v>1.4872099940511601E-2</v>
      </c>
      <c r="D676" s="38">
        <f t="shared" ca="1" si="62"/>
        <v>10.65731405519219</v>
      </c>
      <c r="E676" s="118"/>
      <c r="F676" s="118"/>
      <c r="G676" s="38">
        <f t="shared" si="63"/>
        <v>241.87050359712225</v>
      </c>
      <c r="H676" s="194">
        <v>67.239999999999995</v>
      </c>
      <c r="I676" s="118"/>
      <c r="J676" s="118"/>
      <c r="K676" s="118"/>
      <c r="L676" s="118"/>
      <c r="M676" s="118"/>
      <c r="N676" s="118"/>
      <c r="P676" s="201">
        <f>LOOKUP(H676,Sheet1!B9:B146,Sheet1!C9:C146)</f>
        <v>2.5924971240644248</v>
      </c>
    </row>
    <row r="677" spans="1:16" x14ac:dyDescent="0.25">
      <c r="A677" s="118"/>
      <c r="B677">
        <f t="shared" si="61"/>
        <v>674</v>
      </c>
      <c r="C677">
        <f t="shared" si="60"/>
        <v>1.4872099940511601E-2</v>
      </c>
      <c r="D677" s="38">
        <f t="shared" ca="1" si="62"/>
        <v>10.672186155132701</v>
      </c>
      <c r="E677" s="118"/>
      <c r="F677" s="118"/>
      <c r="G677" s="38">
        <f t="shared" si="63"/>
        <v>241.87050359712225</v>
      </c>
      <c r="H677" s="194">
        <v>67.239999999999995</v>
      </c>
      <c r="I677" s="118"/>
      <c r="J677" s="118"/>
      <c r="K677" s="118"/>
      <c r="L677" s="118"/>
      <c r="M677" s="118"/>
      <c r="N677" s="118"/>
      <c r="P677" s="201">
        <f>LOOKUP(H677,Sheet1!B10:B147,Sheet1!C10:C147)</f>
        <v>2.5924971240644248</v>
      </c>
    </row>
    <row r="678" spans="1:16" x14ac:dyDescent="0.25">
      <c r="A678" s="118"/>
      <c r="B678">
        <f t="shared" si="61"/>
        <v>675</v>
      </c>
      <c r="C678">
        <f t="shared" si="60"/>
        <v>1.4872099940511601E-2</v>
      </c>
      <c r="D678" s="38">
        <f t="shared" ca="1" si="62"/>
        <v>10.687058255073213</v>
      </c>
      <c r="E678" s="118"/>
      <c r="F678" s="118"/>
      <c r="G678" s="38">
        <f t="shared" si="63"/>
        <v>241.87050359712225</v>
      </c>
      <c r="H678" s="194">
        <v>67.239999999999995</v>
      </c>
      <c r="I678" s="118"/>
      <c r="J678" s="118"/>
      <c r="K678" s="118"/>
      <c r="L678" s="118"/>
      <c r="M678" s="118"/>
      <c r="N678" s="118"/>
      <c r="P678" s="201">
        <f>LOOKUP(H678,Sheet1!B11:B148,Sheet1!C11:C148)</f>
        <v>2.5924971240644248</v>
      </c>
    </row>
    <row r="679" spans="1:16" x14ac:dyDescent="0.25">
      <c r="A679" s="118" t="s">
        <v>525</v>
      </c>
      <c r="B679">
        <f t="shared" si="61"/>
        <v>676</v>
      </c>
      <c r="C679">
        <f t="shared" si="60"/>
        <v>1.4872099940511601E-2</v>
      </c>
      <c r="D679" s="38">
        <f t="shared" ca="1" si="62"/>
        <v>10.701930355013724</v>
      </c>
      <c r="E679" s="118"/>
      <c r="F679" s="118"/>
      <c r="G679" s="38">
        <f t="shared" si="63"/>
        <v>241.87050359712225</v>
      </c>
      <c r="H679" s="194">
        <v>67.239999999999995</v>
      </c>
      <c r="I679" s="118"/>
      <c r="J679" s="118"/>
      <c r="K679" s="118"/>
      <c r="L679" s="118"/>
      <c r="M679" s="118"/>
      <c r="N679" s="118"/>
      <c r="P679" s="201">
        <f>LOOKUP(H679,Sheet1!B12:B149,Sheet1!C12:C149)</f>
        <v>2.5924971240644248</v>
      </c>
    </row>
    <row r="680" spans="1:16" x14ac:dyDescent="0.25">
      <c r="B680">
        <f t="shared" si="61"/>
        <v>677</v>
      </c>
      <c r="C680">
        <f t="shared" si="60"/>
        <v>1.4863577063667349E-2</v>
      </c>
      <c r="D680" s="38">
        <f t="shared" ca="1" si="62"/>
        <v>10.716793932077392</v>
      </c>
      <c r="G680" s="38">
        <f t="shared" si="63"/>
        <v>242.00919379972868</v>
      </c>
      <c r="H680" s="189">
        <f>H679+(P679*C679)</f>
        <v>67.278555876324575</v>
      </c>
      <c r="P680" s="201">
        <f>LOOKUP(H680,Sheet1!B3:B140,Sheet1!C3:C140)</f>
        <v>2.5924971240644248</v>
      </c>
    </row>
    <row r="681" spans="1:16" x14ac:dyDescent="0.25">
      <c r="B681">
        <f t="shared" si="61"/>
        <v>678</v>
      </c>
      <c r="C681">
        <f t="shared" si="60"/>
        <v>1.4855068825666316E-2</v>
      </c>
      <c r="D681" s="38">
        <f t="shared" ca="1" si="62"/>
        <v>10.731649000903058</v>
      </c>
      <c r="G681" s="38">
        <f t="shared" si="63"/>
        <v>242.14780452199798</v>
      </c>
      <c r="H681" s="189">
        <f t="shared" ref="H681:H744" si="64">H680+(P680*C680)</f>
        <v>67.317089657115446</v>
      </c>
      <c r="P681" s="201">
        <f>LOOKUP(H681,Sheet1!B4:B141,Sheet1!C4:C141)</f>
        <v>2.5924971240644248</v>
      </c>
    </row>
    <row r="682" spans="1:16" x14ac:dyDescent="0.25">
      <c r="B682">
        <f t="shared" si="61"/>
        <v>679</v>
      </c>
      <c r="C682">
        <f t="shared" si="60"/>
        <v>1.4846575184645664E-2</v>
      </c>
      <c r="D682" s="38">
        <f t="shared" ca="1" si="62"/>
        <v>10.746495576087703</v>
      </c>
      <c r="G682" s="38">
        <f t="shared" si="63"/>
        <v>242.28633590044515</v>
      </c>
      <c r="H682" s="189">
        <f t="shared" si="64"/>
        <v>67.355601380323762</v>
      </c>
      <c r="P682" s="201">
        <f>LOOKUP(H682,Sheet1!B5:B142,Sheet1!C5:C142)</f>
        <v>2.5924971240644248</v>
      </c>
    </row>
    <row r="683" spans="1:16" x14ac:dyDescent="0.25">
      <c r="B683">
        <f t="shared" si="61"/>
        <v>680</v>
      </c>
      <c r="C683">
        <f t="shared" si="60"/>
        <v>1.4838096098909974E-2</v>
      </c>
      <c r="D683" s="38">
        <f t="shared" ca="1" si="62"/>
        <v>10.761333672186613</v>
      </c>
      <c r="G683" s="38">
        <f t="shared" si="63"/>
        <v>242.4247880711948</v>
      </c>
      <c r="H683" s="189">
        <f t="shared" si="64"/>
        <v>67.394091083792162</v>
      </c>
      <c r="P683" s="201">
        <f>LOOKUP(H683,Sheet1!B6:B143,Sheet1!C6:C143)</f>
        <v>2.5924971240644248</v>
      </c>
    </row>
    <row r="684" spans="1:16" x14ac:dyDescent="0.25">
      <c r="B684">
        <f t="shared" si="61"/>
        <v>681</v>
      </c>
      <c r="C684">
        <f t="shared" si="60"/>
        <v>1.4829631526930395E-2</v>
      </c>
      <c r="D684" s="38">
        <f t="shared" ca="1" si="62"/>
        <v>10.776163303713544</v>
      </c>
      <c r="G684" s="38">
        <f t="shared" si="63"/>
        <v>242.56316116998266</v>
      </c>
      <c r="H684" s="189">
        <f t="shared" si="64"/>
        <v>67.432558805255184</v>
      </c>
      <c r="P684" s="201">
        <f>LOOKUP(H684,Sheet1!B7:B144,Sheet1!C7:C144)</f>
        <v>2.5924971240644248</v>
      </c>
    </row>
    <row r="685" spans="1:16" x14ac:dyDescent="0.25">
      <c r="B685">
        <f t="shared" si="61"/>
        <v>682</v>
      </c>
      <c r="C685">
        <f t="shared" si="60"/>
        <v>1.4821181427343779E-2</v>
      </c>
      <c r="D685" s="38">
        <f t="shared" ca="1" si="62"/>
        <v>10.790984485140887</v>
      </c>
      <c r="G685" s="38">
        <f t="shared" si="63"/>
        <v>242.70145533215714</v>
      </c>
      <c r="H685" s="189">
        <f t="shared" si="64"/>
        <v>67.471004582339688</v>
      </c>
      <c r="P685" s="201">
        <f>LOOKUP(H685,Sheet1!B8:B145,Sheet1!C8:C145)</f>
        <v>2.5924971240644248</v>
      </c>
    </row>
    <row r="686" spans="1:16" x14ac:dyDescent="0.25">
      <c r="B686">
        <f t="shared" si="61"/>
        <v>683</v>
      </c>
      <c r="C686">
        <f t="shared" si="60"/>
        <v>1.4812745758951846E-2</v>
      </c>
      <c r="D686" s="38">
        <f t="shared" ca="1" si="62"/>
        <v>10.80579723089984</v>
      </c>
      <c r="G686" s="38">
        <f t="shared" si="63"/>
        <v>242.83967069268098</v>
      </c>
      <c r="H686" s="189">
        <f t="shared" si="64"/>
        <v>67.509428452565317</v>
      </c>
      <c r="P686" s="201">
        <f>LOOKUP(H686,Sheet1!B9:B146,Sheet1!C9:C146)</f>
        <v>2.5924971240644248</v>
      </c>
    </row>
    <row r="687" spans="1:16" x14ac:dyDescent="0.25">
      <c r="B687">
        <f t="shared" si="61"/>
        <v>684</v>
      </c>
      <c r="C687">
        <f t="shared" si="60"/>
        <v>1.4804324480720329E-2</v>
      </c>
      <c r="D687" s="38">
        <f t="shared" ca="1" si="62"/>
        <v>10.820601555380559</v>
      </c>
      <c r="G687" s="38">
        <f t="shared" si="63"/>
        <v>242.97780738613272</v>
      </c>
      <c r="H687" s="189">
        <f t="shared" si="64"/>
        <v>67.547830453344901</v>
      </c>
      <c r="P687" s="201">
        <f>LOOKUP(H687,Sheet1!B10:B147,Sheet1!C10:C147)</f>
        <v>2.5924971240644248</v>
      </c>
    </row>
    <row r="688" spans="1:16" x14ac:dyDescent="0.25">
      <c r="B688">
        <f t="shared" si="61"/>
        <v>685</v>
      </c>
      <c r="C688">
        <f t="shared" si="60"/>
        <v>1.4795917551778134E-2</v>
      </c>
      <c r="D688" s="38">
        <f t="shared" ca="1" si="62"/>
        <v>10.835397472932337</v>
      </c>
      <c r="G688" s="38">
        <f t="shared" si="63"/>
        <v>243.11586554670822</v>
      </c>
      <c r="H688" s="189">
        <f t="shared" si="64"/>
        <v>67.58621062198489</v>
      </c>
      <c r="P688" s="201">
        <f>LOOKUP(H688,Sheet1!B11:B148,Sheet1!C11:C148)</f>
        <v>2.5924971240644248</v>
      </c>
    </row>
    <row r="689" spans="2:16" x14ac:dyDescent="0.25">
      <c r="B689">
        <f t="shared" si="61"/>
        <v>686</v>
      </c>
      <c r="C689">
        <f t="shared" si="60"/>
        <v>1.4787524931416522E-2</v>
      </c>
      <c r="D689" s="38">
        <f t="shared" ca="1" si="62"/>
        <v>10.850184997863753</v>
      </c>
      <c r="G689" s="38">
        <f t="shared" si="63"/>
        <v>243.25384530822214</v>
      </c>
      <c r="H689" s="189">
        <f t="shared" si="64"/>
        <v>67.624568995685763</v>
      </c>
      <c r="P689" s="201">
        <f>LOOKUP(H689,Sheet1!B12:B149,Sheet1!C12:C149)</f>
        <v>2.5924971240644248</v>
      </c>
    </row>
    <row r="690" spans="2:16" x14ac:dyDescent="0.25">
      <c r="B690">
        <f t="shared" si="61"/>
        <v>687</v>
      </c>
      <c r="C690">
        <f t="shared" si="60"/>
        <v>1.4779146579088262E-2</v>
      </c>
      <c r="D690" s="38">
        <f t="shared" ca="1" si="62"/>
        <v>10.86496414444284</v>
      </c>
      <c r="G690" s="38">
        <f t="shared" si="63"/>
        <v>243.39174680410963</v>
      </c>
      <c r="H690" s="189">
        <f t="shared" si="64"/>
        <v>67.662905611542485</v>
      </c>
      <c r="P690" s="201">
        <f>LOOKUP(H690,Sheet1!B13:B150,Sheet1!C13:C150)</f>
        <v>2.5924971240644248</v>
      </c>
    </row>
    <row r="691" spans="2:16" x14ac:dyDescent="0.25">
      <c r="B691">
        <f t="shared" si="61"/>
        <v>688</v>
      </c>
      <c r="C691">
        <f t="shared" si="60"/>
        <v>1.477078245440681E-2</v>
      </c>
      <c r="D691" s="38">
        <f t="shared" ca="1" si="62"/>
        <v>10.879734926897248</v>
      </c>
      <c r="G691" s="38">
        <f t="shared" si="63"/>
        <v>243.52957016742766</v>
      </c>
      <c r="H691" s="189">
        <f t="shared" si="64"/>
        <v>67.7012205065449</v>
      </c>
      <c r="P691" s="201">
        <f>LOOKUP(H691,Sheet1!B14:B151,Sheet1!C14:C151)</f>
        <v>2.5957376681209992</v>
      </c>
    </row>
    <row r="692" spans="2:16" x14ac:dyDescent="0.25">
      <c r="B692">
        <f t="shared" si="61"/>
        <v>689</v>
      </c>
      <c r="C692">
        <f t="shared" si="60"/>
        <v>1.4762422085880578E-2</v>
      </c>
      <c r="D692" s="38">
        <f t="shared" ca="1" si="62"/>
        <v>10.894497348983128</v>
      </c>
      <c r="G692" s="38">
        <f t="shared" si="63"/>
        <v>243.66748770845112</v>
      </c>
      <c r="H692" s="189">
        <f t="shared" si="64"/>
        <v>67.73956158294942</v>
      </c>
      <c r="P692" s="201">
        <f>LOOKUP(H692,Sheet1!B15:B152,Sheet1!C15:C152)</f>
        <v>2.5924971240644248</v>
      </c>
    </row>
    <row r="693" spans="2:16" x14ac:dyDescent="0.25">
      <c r="B693">
        <f t="shared" si="61"/>
        <v>690</v>
      </c>
      <c r="C693">
        <f t="shared" si="60"/>
        <v>1.4754086313635596E-2</v>
      </c>
      <c r="D693" s="38">
        <f t="shared" ca="1" si="62"/>
        <v>10.909251435296763</v>
      </c>
      <c r="G693" s="38">
        <f t="shared" si="63"/>
        <v>243.805155107019</v>
      </c>
      <c r="H693" s="189">
        <f t="shared" si="64"/>
        <v>67.777833119751293</v>
      </c>
      <c r="P693" s="201">
        <f>LOOKUP(H693,Sheet1!B16:B153,Sheet1!C16:C153)</f>
        <v>2.5924971240644248</v>
      </c>
    </row>
    <row r="694" spans="2:16" x14ac:dyDescent="0.25">
      <c r="B694">
        <f t="shared" si="61"/>
        <v>691</v>
      </c>
      <c r="C694">
        <f t="shared" si="60"/>
        <v>1.4745764648784026E-2</v>
      </c>
      <c r="D694" s="38">
        <f t="shared" ca="1" si="62"/>
        <v>10.923997199945548</v>
      </c>
      <c r="G694" s="38">
        <f t="shared" si="63"/>
        <v>243.94274477009921</v>
      </c>
      <c r="H694" s="189">
        <f t="shared" si="64"/>
        <v>67.816083046087584</v>
      </c>
      <c r="P694" s="201">
        <f>LOOKUP(H694,Sheet1!B17:B154,Sheet1!C17:C154)</f>
        <v>2.5924971240644248</v>
      </c>
    </row>
    <row r="695" spans="2:16" x14ac:dyDescent="0.25">
      <c r="B695">
        <f t="shared" si="61"/>
        <v>692</v>
      </c>
      <c r="C695">
        <f t="shared" si="60"/>
        <v>1.4737457051574162E-2</v>
      </c>
      <c r="D695" s="38">
        <f t="shared" ca="1" si="62"/>
        <v>10.938734656997122</v>
      </c>
      <c r="G695" s="38">
        <f t="shared" si="63"/>
        <v>244.08025682925066</v>
      </c>
      <c r="H695" s="189">
        <f t="shared" si="64"/>
        <v>67.854311398531692</v>
      </c>
      <c r="P695" s="201">
        <f>LOOKUP(H695,Sheet1!B18:B155,Sheet1!C18:C155)</f>
        <v>2.5924971240644248</v>
      </c>
    </row>
    <row r="696" spans="2:16" x14ac:dyDescent="0.25">
      <c r="B696">
        <f t="shared" si="61"/>
        <v>693</v>
      </c>
      <c r="C696">
        <f t="shared" si="60"/>
        <v>1.4729163482410967E-2</v>
      </c>
      <c r="D696" s="38">
        <f t="shared" ca="1" si="62"/>
        <v>10.953463820479532</v>
      </c>
      <c r="G696" s="38">
        <f t="shared" si="63"/>
        <v>244.21769141566159</v>
      </c>
      <c r="H696" s="189">
        <f t="shared" si="64"/>
        <v>67.892518213553927</v>
      </c>
      <c r="P696" s="201">
        <f>LOOKUP(H696,Sheet1!B19:B156,Sheet1!C19:C156)</f>
        <v>2.5924971240644248</v>
      </c>
    </row>
    <row r="697" spans="2:16" x14ac:dyDescent="0.25">
      <c r="B697">
        <f t="shared" si="61"/>
        <v>694</v>
      </c>
      <c r="C697">
        <f t="shared" si="60"/>
        <v>1.4720883901855256E-2</v>
      </c>
      <c r="D697" s="38">
        <f t="shared" ca="1" si="62"/>
        <v>10.968184704381388</v>
      </c>
      <c r="G697" s="38">
        <f t="shared" si="63"/>
        <v>244.35504866015091</v>
      </c>
      <c r="H697" s="189">
        <f t="shared" si="64"/>
        <v>67.930703527521956</v>
      </c>
      <c r="P697" s="201">
        <f>LOOKUP(H697,Sheet1!B20:B157,Sheet1!C20:C157)</f>
        <v>2.5924971240644248</v>
      </c>
    </row>
    <row r="698" spans="2:16" x14ac:dyDescent="0.25">
      <c r="B698">
        <f t="shared" si="61"/>
        <v>695</v>
      </c>
      <c r="C698">
        <f t="shared" si="60"/>
        <v>1.4712618270622917E-2</v>
      </c>
      <c r="D698" s="38">
        <f t="shared" ca="1" si="62"/>
        <v>10.982897322652011</v>
      </c>
      <c r="G698" s="38">
        <f t="shared" si="63"/>
        <v>244.49232869316975</v>
      </c>
      <c r="H698" s="189">
        <f t="shared" si="64"/>
        <v>67.968867376701198</v>
      </c>
      <c r="P698" s="201">
        <f>LOOKUP(H698,Sheet1!B21:B158,Sheet1!C21:C158)</f>
        <v>2.5924971240644248</v>
      </c>
    </row>
    <row r="699" spans="2:16" x14ac:dyDescent="0.25">
      <c r="B699">
        <f t="shared" si="61"/>
        <v>696</v>
      </c>
      <c r="C699">
        <f t="shared" si="60"/>
        <v>1.4704366549584125E-2</v>
      </c>
      <c r="D699" s="38">
        <f t="shared" ca="1" si="62"/>
        <v>10.997601689201595</v>
      </c>
      <c r="G699" s="38">
        <f t="shared" si="63"/>
        <v>244.62953164480302</v>
      </c>
      <c r="H699" s="189">
        <f t="shared" si="64"/>
        <v>68.00700979725525</v>
      </c>
      <c r="P699" s="201">
        <f>LOOKUP(H699,Sheet1!B22:B159,Sheet1!C22:C159)</f>
        <v>2.5924971240644248</v>
      </c>
    </row>
    <row r="700" spans="2:16" x14ac:dyDescent="0.25">
      <c r="B700">
        <f t="shared" si="61"/>
        <v>697</v>
      </c>
      <c r="C700">
        <f t="shared" si="60"/>
        <v>1.4696128699762572E-2</v>
      </c>
      <c r="D700" s="38">
        <f t="shared" ca="1" si="62"/>
        <v>11.012297817901358</v>
      </c>
      <c r="G700" s="38">
        <f t="shared" si="63"/>
        <v>244.76665764477059</v>
      </c>
      <c r="H700" s="189">
        <f t="shared" si="64"/>
        <v>68.045130825246233</v>
      </c>
      <c r="P700" s="201">
        <f>LOOKUP(H700,Sheet1!B23:B160,Sheet1!C23:C160)</f>
        <v>2.5924971240644248</v>
      </c>
    </row>
    <row r="701" spans="2:16" x14ac:dyDescent="0.25">
      <c r="B701">
        <f t="shared" si="61"/>
        <v>698</v>
      </c>
      <c r="C701">
        <f t="shared" si="60"/>
        <v>1.4687904682334676E-2</v>
      </c>
      <c r="D701" s="38">
        <f t="shared" ca="1" si="62"/>
        <v>11.026985722583692</v>
      </c>
      <c r="G701" s="38">
        <f t="shared" si="63"/>
        <v>244.90370682242894</v>
      </c>
      <c r="H701" s="189">
        <f t="shared" si="64"/>
        <v>68.083230496635252</v>
      </c>
      <c r="P701" s="201">
        <f>LOOKUP(H701,Sheet1!B24:B161,Sheet1!C24:C161)</f>
        <v>2.5924971240644248</v>
      </c>
    </row>
    <row r="702" spans="2:16" x14ac:dyDescent="0.25">
      <c r="B702">
        <f t="shared" si="61"/>
        <v>699</v>
      </c>
      <c r="C702">
        <f t="shared" si="60"/>
        <v>1.4679694458628838E-2</v>
      </c>
      <c r="D702" s="38">
        <f t="shared" ca="1" si="62"/>
        <v>11.041665417042321</v>
      </c>
      <c r="G702" s="38">
        <f t="shared" si="63"/>
        <v>245.0406793067724</v>
      </c>
      <c r="H702" s="189">
        <f t="shared" si="64"/>
        <v>68.121308847282734</v>
      </c>
      <c r="P702" s="201">
        <f>LOOKUP(H702,Sheet1!B25:B162,Sheet1!C25:C162)</f>
        <v>2.5924971240644248</v>
      </c>
    </row>
    <row r="703" spans="2:16" x14ac:dyDescent="0.25">
      <c r="B703">
        <f t="shared" si="61"/>
        <v>700</v>
      </c>
      <c r="C703">
        <f t="shared" si="60"/>
        <v>1.4671497990124651E-2</v>
      </c>
      <c r="D703" s="38">
        <f t="shared" ca="1" si="62"/>
        <v>11.056336915032446</v>
      </c>
      <c r="G703" s="38">
        <f t="shared" si="63"/>
        <v>245.17757522643475</v>
      </c>
      <c r="H703" s="189">
        <f t="shared" si="64"/>
        <v>68.159365912948871</v>
      </c>
      <c r="P703" s="201">
        <f>LOOKUP(H703,Sheet1!B26:B163,Sheet1!C26:C163)</f>
        <v>2.5924971240644248</v>
      </c>
    </row>
    <row r="704" spans="2:16" x14ac:dyDescent="0.25">
      <c r="B704">
        <f t="shared" si="61"/>
        <v>701</v>
      </c>
      <c r="C704">
        <f t="shared" si="60"/>
        <v>1.4663315238452157E-2</v>
      </c>
      <c r="D704" s="38">
        <f t="shared" ca="1" si="62"/>
        <v>11.071000230270899</v>
      </c>
      <c r="G704" s="38">
        <f t="shared" si="63"/>
        <v>245.31439470969059</v>
      </c>
      <c r="H704" s="189">
        <f t="shared" si="64"/>
        <v>68.197401729293986</v>
      </c>
      <c r="P704" s="201">
        <f>LOOKUP(H704,Sheet1!B27:B164,Sheet1!C27:C164)</f>
        <v>2.5924971240644248</v>
      </c>
    </row>
    <row r="705" spans="2:16" x14ac:dyDescent="0.25">
      <c r="B705">
        <f t="shared" si="61"/>
        <v>702</v>
      </c>
      <c r="C705">
        <f t="shared" si="60"/>
        <v>1.4655146165391091E-2</v>
      </c>
      <c r="D705" s="38">
        <f t="shared" ca="1" si="62"/>
        <v>11.085655376436289</v>
      </c>
      <c r="G705" s="38">
        <f t="shared" si="63"/>
        <v>245.45113788445653</v>
      </c>
      <c r="H705" s="189">
        <f t="shared" si="64"/>
        <v>68.235416331878923</v>
      </c>
      <c r="P705" s="201">
        <f>LOOKUP(H705,Sheet1!B28:B165,Sheet1!C28:C165)</f>
        <v>2.5924971240644248</v>
      </c>
    </row>
    <row r="706" spans="2:16" x14ac:dyDescent="0.25">
      <c r="B706">
        <f t="shared" si="61"/>
        <v>703</v>
      </c>
      <c r="C706">
        <f t="shared" si="60"/>
        <v>1.4646990732870123E-2</v>
      </c>
      <c r="D706" s="38">
        <f t="shared" ca="1" si="62"/>
        <v>11.10030236716916</v>
      </c>
      <c r="G706" s="38">
        <f t="shared" si="63"/>
        <v>245.58780487829296</v>
      </c>
      <c r="H706" s="189">
        <f t="shared" si="64"/>
        <v>68.273409756165449</v>
      </c>
      <c r="P706" s="201">
        <f>LOOKUP(H706,Sheet1!B29:B166,Sheet1!C29:C166)</f>
        <v>2.5924971240644248</v>
      </c>
    </row>
    <row r="707" spans="2:16" x14ac:dyDescent="0.25">
      <c r="B707">
        <f t="shared" si="61"/>
        <v>704</v>
      </c>
      <c r="C707">
        <f t="shared" si="60"/>
        <v>1.4638848902966127E-2</v>
      </c>
      <c r="D707" s="38">
        <f t="shared" ca="1" si="62"/>
        <v>11.114941216072125</v>
      </c>
      <c r="G707" s="38">
        <f t="shared" si="63"/>
        <v>245.72439581840504</v>
      </c>
      <c r="H707" s="189">
        <f t="shared" si="64"/>
        <v>68.311382037516609</v>
      </c>
      <c r="P707" s="201">
        <f>LOOKUP(H707,Sheet1!B30:B167,Sheet1!C30:C167)</f>
        <v>2.5924971240644248</v>
      </c>
    </row>
    <row r="708" spans="2:16" x14ac:dyDescent="0.25">
      <c r="B708">
        <f t="shared" si="61"/>
        <v>705</v>
      </c>
      <c r="C708">
        <f t="shared" si="60"/>
        <v>1.4630720637903421E-2</v>
      </c>
      <c r="D708" s="38">
        <f t="shared" ca="1" si="62"/>
        <v>11.129571936710029</v>
      </c>
      <c r="G708" s="38">
        <f t="shared" si="63"/>
        <v>245.86091083164445</v>
      </c>
      <c r="H708" s="189">
        <f t="shared" si="64"/>
        <v>68.349333211197163</v>
      </c>
      <c r="P708" s="201">
        <f>LOOKUP(H708,Sheet1!B31:B168,Sheet1!C31:C168)</f>
        <v>2.5924971240644248</v>
      </c>
    </row>
    <row r="709" spans="2:16" x14ac:dyDescent="0.25">
      <c r="B709">
        <f t="shared" si="61"/>
        <v>706</v>
      </c>
      <c r="C709">
        <f t="shared" ref="C709:C772" si="65">1/H709</f>
        <v>1.4622605900053045E-2</v>
      </c>
      <c r="D709" s="38">
        <f t="shared" ca="1" si="62"/>
        <v>11.144194542610082</v>
      </c>
      <c r="G709" s="38">
        <f t="shared" si="63"/>
        <v>245.99735004451048</v>
      </c>
      <c r="H709" s="189">
        <f t="shared" si="64"/>
        <v>68.387263312373918</v>
      </c>
      <c r="P709" s="201">
        <f>LOOKUP(H709,Sheet1!B32:B169,Sheet1!C32:C169)</f>
        <v>2.5924971240644248</v>
      </c>
    </row>
    <row r="710" spans="2:16" x14ac:dyDescent="0.25">
      <c r="B710">
        <f t="shared" ref="B710:B773" si="66">B709+1</f>
        <v>707</v>
      </c>
      <c r="C710">
        <f t="shared" si="65"/>
        <v>1.4614504651932026E-2</v>
      </c>
      <c r="D710" s="38">
        <f t="shared" ref="D710:D773" ca="1" si="67">D709+C710</f>
        <v>11.158809047262015</v>
      </c>
      <c r="G710" s="38">
        <f t="shared" si="63"/>
        <v>246.13371358315155</v>
      </c>
      <c r="H710" s="189">
        <f t="shared" si="64"/>
        <v>68.425172376116137</v>
      </c>
      <c r="P710" s="201">
        <f>LOOKUP(H710,Sheet1!B33:B170,Sheet1!C33:C170)</f>
        <v>2.5924971240644248</v>
      </c>
    </row>
    <row r="711" spans="2:16" x14ac:dyDescent="0.25">
      <c r="B711">
        <f t="shared" si="66"/>
        <v>708</v>
      </c>
      <c r="C711">
        <f t="shared" si="65"/>
        <v>1.4606416856202648E-2</v>
      </c>
      <c r="D711" s="38">
        <f t="shared" ca="1" si="67"/>
        <v>11.173415464118218</v>
      </c>
      <c r="G711" s="38">
        <f t="shared" ref="G711:G774" si="68">H711/0.278</f>
        <v>246.2700015733665</v>
      </c>
      <c r="H711" s="189">
        <f t="shared" si="64"/>
        <v>68.463060437395896</v>
      </c>
      <c r="P711" s="201">
        <f>LOOKUP(H711,Sheet1!B34:B171,Sheet1!C34:C171)</f>
        <v>2.5924971240644248</v>
      </c>
    </row>
    <row r="712" spans="2:16" x14ac:dyDescent="0.25">
      <c r="B712">
        <f t="shared" si="66"/>
        <v>709</v>
      </c>
      <c r="C712">
        <f t="shared" si="65"/>
        <v>1.4598342475671728E-2</v>
      </c>
      <c r="D712" s="38">
        <f t="shared" ca="1" si="67"/>
        <v>11.18801380659389</v>
      </c>
      <c r="G712" s="38">
        <f t="shared" si="68"/>
        <v>246.40621414060607</v>
      </c>
      <c r="H712" s="189">
        <f t="shared" si="64"/>
        <v>68.500927531088493</v>
      </c>
      <c r="P712" s="201">
        <f>LOOKUP(H712,Sheet1!B35:B172,Sheet1!C35:C172)</f>
        <v>2.5924971240644248</v>
      </c>
    </row>
    <row r="713" spans="2:16" x14ac:dyDescent="0.25">
      <c r="B713">
        <f t="shared" si="66"/>
        <v>710</v>
      </c>
      <c r="C713">
        <f t="shared" si="65"/>
        <v>1.4590281473289906E-2</v>
      </c>
      <c r="D713" s="38">
        <f t="shared" ca="1" si="67"/>
        <v>11.202604088067179</v>
      </c>
      <c r="G713" s="38">
        <f t="shared" si="68"/>
        <v>246.542351409974</v>
      </c>
      <c r="H713" s="189">
        <f t="shared" si="64"/>
        <v>68.538773691972779</v>
      </c>
      <c r="P713" s="201">
        <f>LOOKUP(H713,Sheet1!B36:B173,Sheet1!C36:C173)</f>
        <v>2.5924971240644248</v>
      </c>
    </row>
    <row r="714" spans="2:16" x14ac:dyDescent="0.25">
      <c r="B714">
        <f t="shared" si="66"/>
        <v>711</v>
      </c>
      <c r="C714">
        <f t="shared" si="65"/>
        <v>1.4582233812150916E-2</v>
      </c>
      <c r="D714" s="38">
        <f t="shared" ca="1" si="67"/>
        <v>11.21718632187933</v>
      </c>
      <c r="G714" s="38">
        <f t="shared" si="68"/>
        <v>246.67841350622868</v>
      </c>
      <c r="H714" s="189">
        <f t="shared" si="64"/>
        <v>68.57659895473158</v>
      </c>
      <c r="P714" s="201">
        <f>LOOKUP(H714,Sheet1!B37:B174,Sheet1!C37:C174)</f>
        <v>2.5924971240644248</v>
      </c>
    </row>
    <row r="715" spans="2:16" x14ac:dyDescent="0.25">
      <c r="B715">
        <f t="shared" si="66"/>
        <v>712</v>
      </c>
      <c r="C715">
        <f t="shared" si="65"/>
        <v>1.4574199455490894E-2</v>
      </c>
      <c r="D715" s="38">
        <f t="shared" ca="1" si="67"/>
        <v>11.231760521334822</v>
      </c>
      <c r="G715" s="38">
        <f t="shared" si="68"/>
        <v>246.8144005537842</v>
      </c>
      <c r="H715" s="189">
        <f t="shared" si="64"/>
        <v>68.614403353952014</v>
      </c>
      <c r="P715" s="201">
        <f>LOOKUP(H715,Sheet1!B38:B175,Sheet1!C38:C175)</f>
        <v>2.3437705629986394</v>
      </c>
    </row>
    <row r="716" spans="2:16" x14ac:dyDescent="0.25">
      <c r="B716">
        <f t="shared" si="66"/>
        <v>713</v>
      </c>
      <c r="C716">
        <f t="shared" si="65"/>
        <v>1.4566947534414862E-2</v>
      </c>
      <c r="D716" s="38">
        <f t="shared" ca="1" si="67"/>
        <v>11.246327468869238</v>
      </c>
      <c r="G716" s="38">
        <f t="shared" si="68"/>
        <v>246.93727314250023</v>
      </c>
      <c r="H716" s="189">
        <f t="shared" si="64"/>
        <v>68.648561933615071</v>
      </c>
      <c r="P716" s="201">
        <f>LOOKUP(H716,Sheet1!B39:B176,Sheet1!C39:C176)</f>
        <v>2.3437705629986394</v>
      </c>
    </row>
    <row r="717" spans="2:16" x14ac:dyDescent="0.25">
      <c r="B717">
        <f t="shared" si="66"/>
        <v>714</v>
      </c>
      <c r="C717">
        <f t="shared" si="65"/>
        <v>1.4559706429736757E-2</v>
      </c>
      <c r="D717" s="38">
        <f t="shared" ca="1" si="67"/>
        <v>11.260887175298974</v>
      </c>
      <c r="G717" s="38">
        <f t="shared" si="68"/>
        <v>247.06008459150709</v>
      </c>
      <c r="H717" s="189">
        <f t="shared" si="64"/>
        <v>68.682703516438977</v>
      </c>
      <c r="P717" s="201">
        <f>LOOKUP(H717,Sheet1!B40:B177,Sheet1!C40:C177)</f>
        <v>2.3437705629986394</v>
      </c>
    </row>
    <row r="718" spans="2:16" x14ac:dyDescent="0.25">
      <c r="B718">
        <f t="shared" si="66"/>
        <v>715</v>
      </c>
      <c r="C718">
        <f t="shared" si="65"/>
        <v>1.4552476114592469E-2</v>
      </c>
      <c r="D718" s="38">
        <f t="shared" ca="1" si="67"/>
        <v>11.275439651413567</v>
      </c>
      <c r="G718" s="38">
        <f t="shared" si="68"/>
        <v>247.18283499199597</v>
      </c>
      <c r="H718" s="189">
        <f t="shared" si="64"/>
        <v>68.716828127774889</v>
      </c>
      <c r="P718" s="201">
        <f>LOOKUP(H718,Sheet1!B41:B178,Sheet1!C41:C178)</f>
        <v>2.3437705629986394</v>
      </c>
    </row>
    <row r="719" spans="2:16" x14ac:dyDescent="0.25">
      <c r="B719">
        <f t="shared" si="66"/>
        <v>716</v>
      </c>
      <c r="C719">
        <f t="shared" si="65"/>
        <v>1.4545256562211204E-2</v>
      </c>
      <c r="D719" s="38">
        <f t="shared" ca="1" si="67"/>
        <v>11.289984907975779</v>
      </c>
      <c r="G719" s="38">
        <f t="shared" si="68"/>
        <v>247.30552443493167</v>
      </c>
      <c r="H719" s="189">
        <f t="shared" si="64"/>
        <v>68.750935792911008</v>
      </c>
      <c r="P719" s="201">
        <f>LOOKUP(H719,Sheet1!B42:B179,Sheet1!C42:C179)</f>
        <v>2.3437705629986394</v>
      </c>
    </row>
    <row r="720" spans="2:16" x14ac:dyDescent="0.25">
      <c r="B720">
        <f t="shared" si="66"/>
        <v>717</v>
      </c>
      <c r="C720">
        <f t="shared" si="65"/>
        <v>1.4538047745915082E-2</v>
      </c>
      <c r="D720" s="38">
        <f t="shared" ca="1" si="67"/>
        <v>11.304522955721694</v>
      </c>
      <c r="G720" s="38">
        <f t="shared" si="68"/>
        <v>247.42815301105315</v>
      </c>
      <c r="H720" s="189">
        <f t="shared" si="64"/>
        <v>68.785026537072781</v>
      </c>
      <c r="P720" s="201">
        <f>LOOKUP(H720,Sheet1!B43:B180,Sheet1!C43:C180)</f>
        <v>2.3437705629986394</v>
      </c>
    </row>
    <row r="721" spans="2:16" x14ac:dyDescent="0.25">
      <c r="B721">
        <f t="shared" si="66"/>
        <v>718</v>
      </c>
      <c r="C721">
        <f t="shared" si="65"/>
        <v>1.4530849639118711E-2</v>
      </c>
      <c r="D721" s="38">
        <f t="shared" ca="1" si="67"/>
        <v>11.319053805360813</v>
      </c>
      <c r="G721" s="38">
        <f t="shared" si="68"/>
        <v>247.55072081087454</v>
      </c>
      <c r="H721" s="189">
        <f t="shared" si="64"/>
        <v>68.819100385423127</v>
      </c>
      <c r="P721" s="201">
        <f>LOOKUP(H721,Sheet1!B44:B181,Sheet1!C44:C181)</f>
        <v>2.3437705629986394</v>
      </c>
    </row>
    <row r="722" spans="2:16" x14ac:dyDescent="0.25">
      <c r="B722">
        <f t="shared" si="66"/>
        <v>719</v>
      </c>
      <c r="C722">
        <f t="shared" si="65"/>
        <v>1.4523662215328786E-2</v>
      </c>
      <c r="D722" s="38">
        <f t="shared" ca="1" si="67"/>
        <v>11.333577467576141</v>
      </c>
      <c r="G722" s="38">
        <f t="shared" si="68"/>
        <v>247.67322792468576</v>
      </c>
      <c r="H722" s="189">
        <f t="shared" si="64"/>
        <v>68.85315736306265</v>
      </c>
      <c r="P722" s="201">
        <f>LOOKUP(H722,Sheet1!B45:B182,Sheet1!C45:C182)</f>
        <v>2.3437705629986394</v>
      </c>
    </row>
    <row r="723" spans="2:16" x14ac:dyDescent="0.25">
      <c r="B723">
        <f t="shared" si="66"/>
        <v>720</v>
      </c>
      <c r="C723">
        <f t="shared" si="65"/>
        <v>1.4516485448143669E-2</v>
      </c>
      <c r="D723" s="38">
        <f t="shared" ca="1" si="67"/>
        <v>11.348093953024286</v>
      </c>
      <c r="G723" s="38">
        <f t="shared" si="68"/>
        <v>247.79567444255346</v>
      </c>
      <c r="H723" s="189">
        <f t="shared" si="64"/>
        <v>68.887197495029866</v>
      </c>
      <c r="P723" s="201">
        <f>LOOKUP(H723,Sheet1!B46:B183,Sheet1!C46:C183)</f>
        <v>2.3437705629986394</v>
      </c>
    </row>
    <row r="724" spans="2:16" x14ac:dyDescent="0.25">
      <c r="B724">
        <f t="shared" si="66"/>
        <v>721</v>
      </c>
      <c r="C724">
        <f t="shared" si="65"/>
        <v>1.4509319311252981E-2</v>
      </c>
      <c r="D724" s="38">
        <f t="shared" ca="1" si="67"/>
        <v>11.362603272335539</v>
      </c>
      <c r="G724" s="38">
        <f t="shared" si="68"/>
        <v>247.91806045432165</v>
      </c>
      <c r="H724" s="189">
        <f t="shared" si="64"/>
        <v>68.92122080630142</v>
      </c>
      <c r="P724" s="201">
        <f>LOOKUP(H724,Sheet1!B47:B184,Sheet1!C47:C184)</f>
        <v>2.3437705629986394</v>
      </c>
    </row>
    <row r="725" spans="2:16" x14ac:dyDescent="0.25">
      <c r="B725">
        <f t="shared" si="66"/>
        <v>722</v>
      </c>
      <c r="C725">
        <f t="shared" si="65"/>
        <v>1.4502163778437212E-2</v>
      </c>
      <c r="D725" s="38">
        <f t="shared" ca="1" si="67"/>
        <v>11.377105436113975</v>
      </c>
      <c r="G725" s="38">
        <f t="shared" si="68"/>
        <v>248.04038604961249</v>
      </c>
      <c r="H725" s="189">
        <f t="shared" si="64"/>
        <v>68.955227321792279</v>
      </c>
      <c r="P725" s="201">
        <f>LOOKUP(H725,Sheet1!B48:B185,Sheet1!C48:C185)</f>
        <v>2.3437705629986394</v>
      </c>
    </row>
    <row r="726" spans="2:16" x14ac:dyDescent="0.25">
      <c r="B726">
        <f t="shared" si="66"/>
        <v>723</v>
      </c>
      <c r="C726">
        <f t="shared" si="65"/>
        <v>1.4495018823567298E-2</v>
      </c>
      <c r="D726" s="38">
        <f t="shared" ca="1" si="67"/>
        <v>11.391600454937542</v>
      </c>
      <c r="G726" s="38">
        <f t="shared" si="68"/>
        <v>248.16265131782717</v>
      </c>
      <c r="H726" s="189">
        <f t="shared" si="64"/>
        <v>68.989217066355963</v>
      </c>
      <c r="P726" s="201">
        <f>LOOKUP(H726,Sheet1!B49:B186,Sheet1!C49:C186)</f>
        <v>2.5957376681209992</v>
      </c>
    </row>
    <row r="727" spans="2:16" x14ac:dyDescent="0.25">
      <c r="B727">
        <f t="shared" si="66"/>
        <v>724</v>
      </c>
      <c r="C727">
        <f t="shared" si="65"/>
        <v>1.4487117854528216E-2</v>
      </c>
      <c r="D727" s="38">
        <f t="shared" ca="1" si="67"/>
        <v>11.406087572792071</v>
      </c>
      <c r="G727" s="38">
        <f t="shared" si="68"/>
        <v>248.29799400257701</v>
      </c>
      <c r="H727" s="189">
        <f t="shared" si="64"/>
        <v>69.026842332716413</v>
      </c>
      <c r="P727" s="201">
        <f>LOOKUP(H727,Sheet1!B50:B187,Sheet1!C50:C187)</f>
        <v>2.3437705629986394</v>
      </c>
    </row>
    <row r="728" spans="2:16" x14ac:dyDescent="0.25">
      <c r="B728">
        <f t="shared" si="66"/>
        <v>725</v>
      </c>
      <c r="C728">
        <f t="shared" si="65"/>
        <v>1.447999510788307E-2</v>
      </c>
      <c r="D728" s="38">
        <f t="shared" ca="1" si="67"/>
        <v>11.420567567899955</v>
      </c>
      <c r="G728" s="38">
        <f t="shared" si="68"/>
        <v>248.42013242117463</v>
      </c>
      <c r="H728" s="189">
        <f t="shared" si="64"/>
        <v>69.060796813086554</v>
      </c>
      <c r="P728" s="201">
        <f>LOOKUP(H728,Sheet1!B51:B188,Sheet1!C51:C188)</f>
        <v>2.3437705629986394</v>
      </c>
    </row>
    <row r="729" spans="2:16" x14ac:dyDescent="0.25">
      <c r="B729">
        <f t="shared" si="66"/>
        <v>726</v>
      </c>
      <c r="C729">
        <f t="shared" si="65"/>
        <v>1.4472882858559787E-2</v>
      </c>
      <c r="D729" s="38">
        <f t="shared" ca="1" si="67"/>
        <v>11.435040450758514</v>
      </c>
      <c r="G729" s="38">
        <f t="shared" si="68"/>
        <v>248.54221078911067</v>
      </c>
      <c r="H729" s="189">
        <f t="shared" si="64"/>
        <v>69.094734599372771</v>
      </c>
      <c r="P729" s="201">
        <f>LOOKUP(H729,Sheet1!B52:B189,Sheet1!C52:C189)</f>
        <v>2.3437705629986394</v>
      </c>
    </row>
    <row r="730" spans="2:16" x14ac:dyDescent="0.25">
      <c r="B730">
        <f t="shared" si="66"/>
        <v>727</v>
      </c>
      <c r="C730">
        <f t="shared" si="65"/>
        <v>1.4465781080796672E-2</v>
      </c>
      <c r="D730" s="38">
        <f t="shared" ca="1" si="67"/>
        <v>11.44950623183931</v>
      </c>
      <c r="G730" s="38">
        <f t="shared" si="68"/>
        <v>248.66422919488625</v>
      </c>
      <c r="H730" s="189">
        <f t="shared" si="64"/>
        <v>69.128655716178386</v>
      </c>
      <c r="P730" s="201">
        <f>LOOKUP(H730,Sheet1!B53:B190,Sheet1!C53:C190)</f>
        <v>2.3437705629986394</v>
      </c>
    </row>
    <row r="731" spans="2:16" x14ac:dyDescent="0.25">
      <c r="B731">
        <f t="shared" si="66"/>
        <v>728</v>
      </c>
      <c r="C731">
        <f t="shared" si="65"/>
        <v>1.4458689748920461E-2</v>
      </c>
      <c r="D731" s="38">
        <f t="shared" ca="1" si="67"/>
        <v>11.46396492158823</v>
      </c>
      <c r="G731" s="38">
        <f t="shared" si="68"/>
        <v>248.78618772678539</v>
      </c>
      <c r="H731" s="189">
        <f t="shared" si="64"/>
        <v>69.162560188046342</v>
      </c>
      <c r="P731" s="201">
        <f>LOOKUP(H731,Sheet1!B54:B191,Sheet1!C54:C191)</f>
        <v>2.3437705629986394</v>
      </c>
    </row>
    <row r="732" spans="2:16" x14ac:dyDescent="0.25">
      <c r="B732">
        <f t="shared" si="66"/>
        <v>729</v>
      </c>
      <c r="C732">
        <f t="shared" si="65"/>
        <v>1.4451608837345932E-2</v>
      </c>
      <c r="D732" s="38">
        <f t="shared" ca="1" si="67"/>
        <v>11.478416530425577</v>
      </c>
      <c r="G732" s="38">
        <f t="shared" si="68"/>
        <v>248.90808647287551</v>
      </c>
      <c r="H732" s="189">
        <f t="shared" si="64"/>
        <v>69.196448039459398</v>
      </c>
      <c r="P732" s="201">
        <f>LOOKUP(H732,Sheet1!B55:B192,Sheet1!C55:C192)</f>
        <v>2.3437705629986394</v>
      </c>
    </row>
    <row r="733" spans="2:16" x14ac:dyDescent="0.25">
      <c r="B733">
        <f t="shared" si="66"/>
        <v>730</v>
      </c>
      <c r="C733">
        <f t="shared" si="65"/>
        <v>1.4444538320575517E-2</v>
      </c>
      <c r="D733" s="38">
        <f t="shared" ca="1" si="67"/>
        <v>11.492861068746151</v>
      </c>
      <c r="G733" s="38">
        <f t="shared" si="68"/>
        <v>249.02992552100841</v>
      </c>
      <c r="H733" s="189">
        <f t="shared" si="64"/>
        <v>69.230319294840342</v>
      </c>
      <c r="P733" s="201">
        <f>LOOKUP(H733,Sheet1!B56:B193,Sheet1!C56:C193)</f>
        <v>2.3437705629986394</v>
      </c>
    </row>
    <row r="734" spans="2:16" x14ac:dyDescent="0.25">
      <c r="B734">
        <f t="shared" si="66"/>
        <v>731</v>
      </c>
      <c r="C734">
        <f t="shared" si="65"/>
        <v>1.4437478173198919E-2</v>
      </c>
      <c r="D734" s="38">
        <f t="shared" ca="1" si="67"/>
        <v>11.507298546919351</v>
      </c>
      <c r="G734" s="38">
        <f t="shared" si="68"/>
        <v>249.15170495882086</v>
      </c>
      <c r="H734" s="189">
        <f t="shared" si="64"/>
        <v>69.264173978552208</v>
      </c>
      <c r="P734" s="201">
        <f>LOOKUP(H734,Sheet1!B57:B194,Sheet1!C57:C194)</f>
        <v>2.3437705629986394</v>
      </c>
    </row>
    <row r="735" spans="2:16" x14ac:dyDescent="0.25">
      <c r="B735">
        <f t="shared" si="66"/>
        <v>732</v>
      </c>
      <c r="C735">
        <f t="shared" si="65"/>
        <v>1.4430428369892712E-2</v>
      </c>
      <c r="D735" s="38">
        <f t="shared" ca="1" si="67"/>
        <v>11.521728975289244</v>
      </c>
      <c r="G735" s="38">
        <f t="shared" si="68"/>
        <v>249.27342487373554</v>
      </c>
      <c r="H735" s="189">
        <f t="shared" si="64"/>
        <v>69.298012114898484</v>
      </c>
      <c r="P735" s="201">
        <f>LOOKUP(H735,Sheet1!B58:B195,Sheet1!C58:C195)</f>
        <v>2.3437705629986394</v>
      </c>
    </row>
    <row r="736" spans="2:16" x14ac:dyDescent="0.25">
      <c r="B736">
        <f t="shared" si="66"/>
        <v>733</v>
      </c>
      <c r="C736">
        <f t="shared" si="65"/>
        <v>1.4423388885419984E-2</v>
      </c>
      <c r="D736" s="38">
        <f t="shared" ca="1" si="67"/>
        <v>11.536152364174665</v>
      </c>
      <c r="G736" s="38">
        <f t="shared" si="68"/>
        <v>249.3950853529615</v>
      </c>
      <c r="H736" s="189">
        <f t="shared" si="64"/>
        <v>69.3318337281233</v>
      </c>
      <c r="P736" s="201">
        <f>LOOKUP(H736,Sheet1!B59:B196,Sheet1!C59:C196)</f>
        <v>2.3437705629986394</v>
      </c>
    </row>
    <row r="737" spans="2:16" x14ac:dyDescent="0.25">
      <c r="B737">
        <f t="shared" si="66"/>
        <v>734</v>
      </c>
      <c r="C737">
        <f t="shared" si="65"/>
        <v>1.441635969462994E-2</v>
      </c>
      <c r="D737" s="38">
        <f t="shared" ca="1" si="67"/>
        <v>11.550568723869295</v>
      </c>
      <c r="G737" s="38">
        <f t="shared" si="68"/>
        <v>249.51668648349505</v>
      </c>
      <c r="H737" s="189">
        <f t="shared" si="64"/>
        <v>69.365638842411627</v>
      </c>
      <c r="P737" s="201">
        <f>LOOKUP(H737,Sheet1!B60:B197,Sheet1!C60:C197)</f>
        <v>2.3437705629986394</v>
      </c>
    </row>
    <row r="738" spans="2:16" x14ac:dyDescent="0.25">
      <c r="B738">
        <f t="shared" si="66"/>
        <v>735</v>
      </c>
      <c r="C738">
        <f t="shared" si="65"/>
        <v>1.440934077245753E-2</v>
      </c>
      <c r="D738" s="38">
        <f t="shared" ca="1" si="67"/>
        <v>11.564978064641753</v>
      </c>
      <c r="G738" s="38">
        <f t="shared" si="68"/>
        <v>249.63822835212051</v>
      </c>
      <c r="H738" s="189">
        <f t="shared" si="64"/>
        <v>69.399427481889504</v>
      </c>
      <c r="P738" s="201">
        <f>LOOKUP(H738,Sheet1!B61:B198,Sheet1!C61:C198)</f>
        <v>2.3437705629986394</v>
      </c>
    </row>
    <row r="739" spans="2:16" x14ac:dyDescent="0.25">
      <c r="B739">
        <f t="shared" si="66"/>
        <v>736</v>
      </c>
      <c r="C739">
        <f t="shared" si="65"/>
        <v>1.4402332093923075E-2</v>
      </c>
      <c r="D739" s="38">
        <f t="shared" ca="1" si="67"/>
        <v>11.579380396735676</v>
      </c>
      <c r="G739" s="38">
        <f t="shared" si="68"/>
        <v>249.7597110454108</v>
      </c>
      <c r="H739" s="189">
        <f t="shared" si="64"/>
        <v>69.433199670624205</v>
      </c>
      <c r="P739" s="201">
        <f>LOOKUP(H739,Sheet1!B62:B199,Sheet1!C62:C199)</f>
        <v>2.3437705629986394</v>
      </c>
    </row>
    <row r="740" spans="2:16" x14ac:dyDescent="0.25">
      <c r="B740">
        <f t="shared" si="66"/>
        <v>737</v>
      </c>
      <c r="C740">
        <f t="shared" si="65"/>
        <v>1.4395333634131889E-2</v>
      </c>
      <c r="D740" s="38">
        <f t="shared" ca="1" si="67"/>
        <v>11.593775730369808</v>
      </c>
      <c r="G740" s="38">
        <f t="shared" si="68"/>
        <v>249.8811346497283</v>
      </c>
      <c r="H740" s="189">
        <f t="shared" si="64"/>
        <v>69.466955432624474</v>
      </c>
      <c r="P740" s="201">
        <f>LOOKUP(H740,Sheet1!B63:B200,Sheet1!C63:C200)</f>
        <v>2.3437705629986394</v>
      </c>
    </row>
    <row r="741" spans="2:16" x14ac:dyDescent="0.25">
      <c r="B741">
        <f t="shared" si="66"/>
        <v>738</v>
      </c>
      <c r="C741">
        <f t="shared" si="65"/>
        <v>1.4388345368273913E-2</v>
      </c>
      <c r="D741" s="38">
        <f t="shared" ca="1" si="67"/>
        <v>11.608164075738083</v>
      </c>
      <c r="G741" s="38">
        <f t="shared" si="68"/>
        <v>250.00249925122552</v>
      </c>
      <c r="H741" s="189">
        <f t="shared" si="64"/>
        <v>69.500694791840701</v>
      </c>
      <c r="P741" s="201">
        <f>LOOKUP(H741,Sheet1!B64:B201,Sheet1!C64:C201)</f>
        <v>2.3437705629986394</v>
      </c>
    </row>
    <row r="742" spans="2:16" x14ac:dyDescent="0.25">
      <c r="B742">
        <f t="shared" si="66"/>
        <v>739</v>
      </c>
      <c r="C742">
        <f t="shared" si="65"/>
        <v>1.4381367271623344E-2</v>
      </c>
      <c r="D742" s="38">
        <f t="shared" ca="1" si="67"/>
        <v>11.622545443009706</v>
      </c>
      <c r="G742" s="38">
        <f t="shared" si="68"/>
        <v>250.1238049358457</v>
      </c>
      <c r="H742" s="189">
        <f t="shared" si="64"/>
        <v>69.534417772165114</v>
      </c>
      <c r="P742" s="201">
        <f>LOOKUP(H742,Sheet1!B65:B202,Sheet1!C65:C202)</f>
        <v>2.3437705629986394</v>
      </c>
    </row>
    <row r="743" spans="2:16" x14ac:dyDescent="0.25">
      <c r="B743">
        <f t="shared" si="66"/>
        <v>740</v>
      </c>
      <c r="C743">
        <f t="shared" si="65"/>
        <v>1.4374399319538263E-2</v>
      </c>
      <c r="D743" s="38">
        <f t="shared" ca="1" si="67"/>
        <v>11.636919842329243</v>
      </c>
      <c r="G743" s="38">
        <f t="shared" si="68"/>
        <v>250.24505178932378</v>
      </c>
      <c r="H743" s="189">
        <f t="shared" si="64"/>
        <v>69.568124397432015</v>
      </c>
      <c r="P743" s="201">
        <f>LOOKUP(H743,Sheet1!B66:B203,Sheet1!C66:C203)</f>
        <v>2.3437705629986394</v>
      </c>
    </row>
    <row r="744" spans="2:16" x14ac:dyDescent="0.25">
      <c r="B744">
        <f t="shared" si="66"/>
        <v>741</v>
      </c>
      <c r="C744">
        <f t="shared" si="65"/>
        <v>1.4367441487460272E-2</v>
      </c>
      <c r="D744" s="38">
        <f t="shared" ca="1" si="67"/>
        <v>11.651287283816703</v>
      </c>
      <c r="G744" s="38">
        <f t="shared" si="68"/>
        <v>250.36623989718683</v>
      </c>
      <c r="H744" s="189">
        <f t="shared" si="64"/>
        <v>69.601814691417943</v>
      </c>
      <c r="P744" s="201">
        <f>LOOKUP(H744,Sheet1!B67:B204,Sheet1!C67:C204)</f>
        <v>2.3437705629986394</v>
      </c>
    </row>
    <row r="745" spans="2:16" x14ac:dyDescent="0.25">
      <c r="B745">
        <f t="shared" si="66"/>
        <v>742</v>
      </c>
      <c r="C745">
        <f t="shared" si="65"/>
        <v>1.4360493750914133E-2</v>
      </c>
      <c r="D745" s="38">
        <f t="shared" ca="1" si="67"/>
        <v>11.665647777567617</v>
      </c>
      <c r="G745" s="38">
        <f t="shared" si="68"/>
        <v>250.48736934475488</v>
      </c>
      <c r="H745" s="189">
        <f t="shared" ref="H745:H808" si="69">H744+(P744*C744)</f>
        <v>69.635488677841863</v>
      </c>
      <c r="P745" s="201">
        <f>LOOKUP(H745,Sheet1!B68:B205,Sheet1!C68:C205)</f>
        <v>2.3437705629986394</v>
      </c>
    </row>
    <row r="746" spans="2:16" x14ac:dyDescent="0.25">
      <c r="B746">
        <f t="shared" si="66"/>
        <v>743</v>
      </c>
      <c r="C746">
        <f t="shared" si="65"/>
        <v>1.435355608550741E-2</v>
      </c>
      <c r="D746" s="38">
        <f t="shared" ca="1" si="67"/>
        <v>11.680001333653125</v>
      </c>
      <c r="G746" s="38">
        <f t="shared" si="68"/>
        <v>250.60844021714161</v>
      </c>
      <c r="H746" s="189">
        <f t="shared" si="69"/>
        <v>69.669146380365376</v>
      </c>
      <c r="P746" s="201">
        <f>LOOKUP(H746,Sheet1!B69:B206,Sheet1!C69:C206)</f>
        <v>2.3437705629986394</v>
      </c>
    </row>
    <row r="747" spans="2:16" x14ac:dyDescent="0.25">
      <c r="B747">
        <f t="shared" si="66"/>
        <v>744</v>
      </c>
      <c r="C747">
        <f t="shared" si="65"/>
        <v>1.4346628466930092E-2</v>
      </c>
      <c r="D747" s="38">
        <f t="shared" ca="1" si="67"/>
        <v>11.694347962120055</v>
      </c>
      <c r="G747" s="38">
        <f t="shared" si="68"/>
        <v>250.72945259925515</v>
      </c>
      <c r="H747" s="189">
        <f t="shared" si="69"/>
        <v>69.702787822592938</v>
      </c>
      <c r="P747" s="201">
        <f>LOOKUP(H747,Sheet1!B70:B207,Sheet1!C70:C207)</f>
        <v>2.3437705629986394</v>
      </c>
    </row>
    <row r="748" spans="2:16" x14ac:dyDescent="0.25">
      <c r="B748">
        <f t="shared" si="66"/>
        <v>745</v>
      </c>
      <c r="C748">
        <f t="shared" si="65"/>
        <v>1.4339710870954253E-2</v>
      </c>
      <c r="D748" s="38">
        <f t="shared" ca="1" si="67"/>
        <v>11.70868767299101</v>
      </c>
      <c r="G748" s="38">
        <f t="shared" si="68"/>
        <v>250.85040657579856</v>
      </c>
      <c r="H748" s="189">
        <f t="shared" si="69"/>
        <v>69.736413028072008</v>
      </c>
      <c r="P748" s="201">
        <f>LOOKUP(H748,Sheet1!B71:B208,Sheet1!C71:C208)</f>
        <v>2.3437705629986394</v>
      </c>
    </row>
    <row r="749" spans="2:16" x14ac:dyDescent="0.25">
      <c r="B749">
        <f t="shared" si="66"/>
        <v>746</v>
      </c>
      <c r="C749">
        <f t="shared" si="65"/>
        <v>1.433280327343369E-2</v>
      </c>
      <c r="D749" s="38">
        <f t="shared" ca="1" si="67"/>
        <v>11.723020476264443</v>
      </c>
      <c r="G749" s="38">
        <f t="shared" si="68"/>
        <v>250.97130223127073</v>
      </c>
      <c r="H749" s="189">
        <f t="shared" si="69"/>
        <v>69.770022020293268</v>
      </c>
      <c r="P749" s="201">
        <f>LOOKUP(H749,Sheet1!B72:B209,Sheet1!C72:C209)</f>
        <v>2.3437705629986394</v>
      </c>
    </row>
    <row r="750" spans="2:16" x14ac:dyDescent="0.25">
      <c r="B750">
        <f t="shared" si="66"/>
        <v>747</v>
      </c>
      <c r="C750">
        <f t="shared" si="65"/>
        <v>1.432590565030357E-2</v>
      </c>
      <c r="D750" s="38">
        <f t="shared" ca="1" si="67"/>
        <v>11.737346381914747</v>
      </c>
      <c r="G750" s="38">
        <f t="shared" si="68"/>
        <v>251.09213964996684</v>
      </c>
      <c r="H750" s="189">
        <f t="shared" si="69"/>
        <v>69.80361482269079</v>
      </c>
      <c r="P750" s="201">
        <f>LOOKUP(H750,Sheet1!B73:B210,Sheet1!C73:C210)</f>
        <v>2.3437705629986394</v>
      </c>
    </row>
    <row r="751" spans="2:16" x14ac:dyDescent="0.25">
      <c r="B751">
        <f t="shared" si="66"/>
        <v>748</v>
      </c>
      <c r="C751">
        <f t="shared" si="65"/>
        <v>1.4319017977580071E-2</v>
      </c>
      <c r="D751" s="38">
        <f t="shared" ca="1" si="67"/>
        <v>11.751665399892328</v>
      </c>
      <c r="G751" s="38">
        <f t="shared" si="68"/>
        <v>251.21291891597934</v>
      </c>
      <c r="H751" s="189">
        <f t="shared" si="69"/>
        <v>69.837191458642266</v>
      </c>
      <c r="P751" s="201">
        <f>LOOKUP(H751,Sheet1!B74:B211,Sheet1!C74:C211)</f>
        <v>2.3437705629986394</v>
      </c>
    </row>
    <row r="752" spans="2:16" x14ac:dyDescent="0.25">
      <c r="B752">
        <f t="shared" si="66"/>
        <v>749</v>
      </c>
      <c r="C752">
        <f t="shared" si="65"/>
        <v>1.4312140231360043E-2</v>
      </c>
      <c r="D752" s="38">
        <f t="shared" ca="1" si="67"/>
        <v>11.765977540123687</v>
      </c>
      <c r="G752" s="38">
        <f t="shared" si="68"/>
        <v>251.33364011319838</v>
      </c>
      <c r="H752" s="189">
        <f t="shared" si="69"/>
        <v>69.87075195146916</v>
      </c>
      <c r="P752" s="201">
        <f>LOOKUP(H752,Sheet1!B75:B212,Sheet1!C75:C212)</f>
        <v>2.3437705629986394</v>
      </c>
    </row>
    <row r="753" spans="2:16" x14ac:dyDescent="0.25">
      <c r="B753">
        <f t="shared" si="66"/>
        <v>750</v>
      </c>
      <c r="C753">
        <f t="shared" si="65"/>
        <v>1.4305272387820648E-2</v>
      </c>
      <c r="D753" s="38">
        <f t="shared" ca="1" si="67"/>
        <v>11.780282812511508</v>
      </c>
      <c r="G753" s="38">
        <f t="shared" si="68"/>
        <v>251.45430332531268</v>
      </c>
      <c r="H753" s="189">
        <f t="shared" si="69"/>
        <v>69.904296324436928</v>
      </c>
      <c r="P753" s="201">
        <f>LOOKUP(H753,Sheet1!B76:B213,Sheet1!C76:C213)</f>
        <v>2.3437705629986394</v>
      </c>
    </row>
    <row r="754" spans="2:16" x14ac:dyDescent="0.25">
      <c r="B754">
        <f t="shared" si="66"/>
        <v>751</v>
      </c>
      <c r="C754">
        <f t="shared" si="65"/>
        <v>1.4298414423219023E-2</v>
      </c>
      <c r="D754" s="38">
        <f t="shared" ca="1" si="67"/>
        <v>11.794581226934728</v>
      </c>
      <c r="G754" s="38">
        <f t="shared" si="68"/>
        <v>251.57490863580998</v>
      </c>
      <c r="H754" s="189">
        <f t="shared" si="69"/>
        <v>69.937824600755178</v>
      </c>
      <c r="P754" s="201">
        <f>LOOKUP(H754,Sheet1!B77:B214,Sheet1!C77:C214)</f>
        <v>2.3437705629986394</v>
      </c>
    </row>
    <row r="755" spans="2:16" x14ac:dyDescent="0.25">
      <c r="B755">
        <f t="shared" si="66"/>
        <v>752</v>
      </c>
      <c r="C755">
        <f t="shared" si="65"/>
        <v>1.4291566313891928E-2</v>
      </c>
      <c r="D755" s="38">
        <f t="shared" ca="1" si="67"/>
        <v>11.80887279324862</v>
      </c>
      <c r="G755" s="38">
        <f t="shared" si="68"/>
        <v>251.69545612797793</v>
      </c>
      <c r="H755" s="189">
        <f t="shared" si="69"/>
        <v>69.97133680357787</v>
      </c>
      <c r="P755" s="201">
        <f>LOOKUP(H755,Sheet1!B78:B215,Sheet1!C78:C215)</f>
        <v>2.3437705629986394</v>
      </c>
    </row>
    <row r="756" spans="2:16" x14ac:dyDescent="0.25">
      <c r="B756">
        <f t="shared" si="66"/>
        <v>753</v>
      </c>
      <c r="C756">
        <f t="shared" si="65"/>
        <v>1.428472803625541E-2</v>
      </c>
      <c r="D756" s="38">
        <f t="shared" ca="1" si="67"/>
        <v>11.823157521284875</v>
      </c>
      <c r="G756" s="38">
        <f t="shared" si="68"/>
        <v>251.81594588490469</v>
      </c>
      <c r="H756" s="189">
        <f t="shared" si="69"/>
        <v>70.004832956003511</v>
      </c>
      <c r="P756" s="201">
        <f>LOOKUP(H756,Sheet1!B79:B216,Sheet1!C79:C216)</f>
        <v>2.3437705629986394</v>
      </c>
    </row>
    <row r="757" spans="2:16" x14ac:dyDescent="0.25">
      <c r="B757">
        <f t="shared" si="66"/>
        <v>754</v>
      </c>
      <c r="C757">
        <f t="shared" si="65"/>
        <v>1.4277899566804451E-2</v>
      </c>
      <c r="D757" s="38">
        <f t="shared" ca="1" si="67"/>
        <v>11.83743542085168</v>
      </c>
      <c r="G757" s="38">
        <f t="shared" si="68"/>
        <v>251.93637798947958</v>
      </c>
      <c r="H757" s="189">
        <f t="shared" si="69"/>
        <v>70.03831308107533</v>
      </c>
      <c r="P757" s="201">
        <f>LOOKUP(H757,Sheet1!B80:B217,Sheet1!C80:C217)</f>
        <v>2.3437705629986394</v>
      </c>
    </row>
    <row r="758" spans="2:16" x14ac:dyDescent="0.25">
      <c r="B758">
        <f t="shared" si="66"/>
        <v>755</v>
      </c>
      <c r="C758">
        <f t="shared" si="65"/>
        <v>1.4271080882112644E-2</v>
      </c>
      <c r="D758" s="38">
        <f t="shared" ca="1" si="67"/>
        <v>11.851706501733792</v>
      </c>
      <c r="G758" s="38">
        <f t="shared" si="68"/>
        <v>252.05675252439372</v>
      </c>
      <c r="H758" s="189">
        <f t="shared" si="69"/>
        <v>70.071777201781458</v>
      </c>
      <c r="P758" s="201">
        <f>LOOKUP(H758,Sheet1!B81:B218,Sheet1!C81:C218)</f>
        <v>2.3437705629986394</v>
      </c>
    </row>
    <row r="759" spans="2:16" x14ac:dyDescent="0.25">
      <c r="B759">
        <f t="shared" si="66"/>
        <v>756</v>
      </c>
      <c r="C759">
        <f t="shared" si="65"/>
        <v>1.4264271958831839E-2</v>
      </c>
      <c r="D759" s="38">
        <f t="shared" ca="1" si="67"/>
        <v>11.865970773692624</v>
      </c>
      <c r="G759" s="38">
        <f t="shared" si="68"/>
        <v>252.17706957214074</v>
      </c>
      <c r="H759" s="189">
        <f t="shared" si="69"/>
        <v>70.105225341055132</v>
      </c>
      <c r="P759" s="201">
        <f>LOOKUP(H759,Sheet1!B82:B219,Sheet1!C82:C219)</f>
        <v>2.3437705629986394</v>
      </c>
    </row>
    <row r="760" spans="2:16" x14ac:dyDescent="0.25">
      <c r="B760">
        <f t="shared" si="66"/>
        <v>757</v>
      </c>
      <c r="C760">
        <f t="shared" si="65"/>
        <v>1.4257472773691823E-2</v>
      </c>
      <c r="D760" s="38">
        <f t="shared" ca="1" si="67"/>
        <v>11.880228246466315</v>
      </c>
      <c r="G760" s="38">
        <f t="shared" si="68"/>
        <v>252.29732921501741</v>
      </c>
      <c r="H760" s="189">
        <f t="shared" si="69"/>
        <v>70.138657521774846</v>
      </c>
      <c r="P760" s="201">
        <f>LOOKUP(H760,Sheet1!B83:B220,Sheet1!C83:C220)</f>
        <v>2.3437705629986394</v>
      </c>
    </row>
    <row r="761" spans="2:16" x14ac:dyDescent="0.25">
      <c r="B761">
        <f t="shared" si="66"/>
        <v>758</v>
      </c>
      <c r="C761">
        <f t="shared" si="65"/>
        <v>1.4250683303499967E-2</v>
      </c>
      <c r="D761" s="38">
        <f t="shared" ca="1" si="67"/>
        <v>11.894478929769814</v>
      </c>
      <c r="G761" s="38">
        <f t="shared" si="68"/>
        <v>252.41753153512437</v>
      </c>
      <c r="H761" s="189">
        <f t="shared" si="69"/>
        <v>70.172073766764584</v>
      </c>
      <c r="P761" s="201">
        <f>LOOKUP(H761,Sheet1!B84:B221,Sheet1!C84:C221)</f>
        <v>2.3437705629986394</v>
      </c>
    </row>
    <row r="762" spans="2:16" x14ac:dyDescent="0.25">
      <c r="B762">
        <f t="shared" si="66"/>
        <v>759</v>
      </c>
      <c r="C762">
        <f t="shared" si="65"/>
        <v>1.4243903525140912E-2</v>
      </c>
      <c r="D762" s="38">
        <f t="shared" ca="1" si="67"/>
        <v>11.908722833294956</v>
      </c>
      <c r="G762" s="38">
        <f t="shared" si="68"/>
        <v>252.53767661436669</v>
      </c>
      <c r="H762" s="189">
        <f t="shared" si="69"/>
        <v>70.205474098793943</v>
      </c>
      <c r="P762" s="201">
        <f>LOOKUP(H762,Sheet1!B85:B222,Sheet1!C85:C222)</f>
        <v>2.3437705629986394</v>
      </c>
    </row>
    <row r="763" spans="2:16" x14ac:dyDescent="0.25">
      <c r="B763">
        <f t="shared" si="66"/>
        <v>760</v>
      </c>
      <c r="C763">
        <f t="shared" si="65"/>
        <v>1.4237133415576229E-2</v>
      </c>
      <c r="D763" s="38">
        <f t="shared" ca="1" si="67"/>
        <v>11.922959966710533</v>
      </c>
      <c r="G763" s="38">
        <f t="shared" si="68"/>
        <v>252.65776453445451</v>
      </c>
      <c r="H763" s="189">
        <f t="shared" si="69"/>
        <v>70.238858540578363</v>
      </c>
      <c r="P763" s="201">
        <f>LOOKUP(H763,Sheet1!B86:B223,Sheet1!C86:C223)</f>
        <v>2.3437705629986394</v>
      </c>
    </row>
    <row r="764" spans="2:16" x14ac:dyDescent="0.25">
      <c r="B764">
        <f t="shared" si="66"/>
        <v>761</v>
      </c>
      <c r="C764">
        <f t="shared" si="65"/>
        <v>1.4230372951844093E-2</v>
      </c>
      <c r="D764" s="38">
        <f t="shared" ca="1" si="67"/>
        <v>11.937190339662378</v>
      </c>
      <c r="G764" s="38">
        <f t="shared" si="68"/>
        <v>252.77779537690384</v>
      </c>
      <c r="H764" s="189">
        <f t="shared" si="69"/>
        <v>70.27222711477927</v>
      </c>
      <c r="P764" s="201">
        <f>LOOKUP(H764,Sheet1!B87:B224,Sheet1!C87:C224)</f>
        <v>2.3437705629986394</v>
      </c>
    </row>
    <row r="765" spans="2:16" x14ac:dyDescent="0.25">
      <c r="B765">
        <f t="shared" si="66"/>
        <v>762</v>
      </c>
      <c r="C765">
        <f t="shared" si="65"/>
        <v>1.422362211105895E-2</v>
      </c>
      <c r="D765" s="38">
        <f t="shared" ca="1" si="67"/>
        <v>11.951413961773437</v>
      </c>
      <c r="G765" s="38">
        <f t="shared" si="68"/>
        <v>252.89776922303702</v>
      </c>
      <c r="H765" s="189">
        <f t="shared" si="69"/>
        <v>70.305579844004299</v>
      </c>
      <c r="P765" s="201">
        <f>LOOKUP(H765,Sheet1!B88:B225,Sheet1!C88:C225)</f>
        <v>2.3437705629986394</v>
      </c>
    </row>
    <row r="766" spans="2:16" x14ac:dyDescent="0.25">
      <c r="B766">
        <f t="shared" si="66"/>
        <v>763</v>
      </c>
      <c r="C766">
        <f t="shared" si="65"/>
        <v>1.4216880870411203E-2</v>
      </c>
      <c r="D766" s="38">
        <f t="shared" ca="1" si="67"/>
        <v>11.965630842643847</v>
      </c>
      <c r="G766" s="38">
        <f t="shared" si="68"/>
        <v>253.01768615398348</v>
      </c>
      <c r="H766" s="189">
        <f t="shared" si="69"/>
        <v>70.338916750807414</v>
      </c>
      <c r="P766" s="201">
        <f>LOOKUP(H766,Sheet1!B89:B226,Sheet1!C89:C226)</f>
        <v>2.3437705629986394</v>
      </c>
    </row>
    <row r="767" spans="2:16" x14ac:dyDescent="0.25">
      <c r="B767">
        <f t="shared" si="66"/>
        <v>764</v>
      </c>
      <c r="C767">
        <f t="shared" si="65"/>
        <v>1.4210149207166874E-2</v>
      </c>
      <c r="D767" s="38">
        <f t="shared" ca="1" si="67"/>
        <v>11.979840991851013</v>
      </c>
      <c r="G767" s="38">
        <f t="shared" si="68"/>
        <v>253.13754625068034</v>
      </c>
      <c r="H767" s="189">
        <f t="shared" si="69"/>
        <v>70.372237857689143</v>
      </c>
      <c r="P767" s="201">
        <f>LOOKUP(H767,Sheet1!B90:B227,Sheet1!C90:C227)</f>
        <v>2.3437705629986394</v>
      </c>
    </row>
    <row r="768" spans="2:16" x14ac:dyDescent="0.25">
      <c r="B768">
        <f t="shared" si="66"/>
        <v>765</v>
      </c>
      <c r="C768">
        <f t="shared" si="65"/>
        <v>1.4203427098667292E-2</v>
      </c>
      <c r="D768" s="38">
        <f t="shared" ca="1" si="67"/>
        <v>11.994044418949681</v>
      </c>
      <c r="G768" s="38">
        <f t="shared" si="68"/>
        <v>253.2573495938731</v>
      </c>
      <c r="H768" s="189">
        <f t="shared" si="69"/>
        <v>70.405543187096725</v>
      </c>
      <c r="P768" s="201">
        <f>LOOKUP(H768,Sheet1!B91:B228,Sheet1!C91:C228)</f>
        <v>2.3437705629986394</v>
      </c>
    </row>
    <row r="769" spans="2:16" x14ac:dyDescent="0.25">
      <c r="B769">
        <f t="shared" si="66"/>
        <v>766</v>
      </c>
      <c r="C769">
        <f t="shared" si="65"/>
        <v>1.4196714522328775E-2</v>
      </c>
      <c r="D769" s="38">
        <f t="shared" ca="1" si="67"/>
        <v>12.00824113347201</v>
      </c>
      <c r="G769" s="38">
        <f t="shared" si="68"/>
        <v>253.37709626411609</v>
      </c>
      <c r="H769" s="189">
        <f t="shared" si="69"/>
        <v>70.43883276142428</v>
      </c>
      <c r="P769" s="201">
        <f>LOOKUP(H769,Sheet1!B92:B229,Sheet1!C92:C229)</f>
        <v>2.3437705629986394</v>
      </c>
    </row>
    <row r="770" spans="2:16" x14ac:dyDescent="0.25">
      <c r="B770">
        <f t="shared" si="66"/>
        <v>767</v>
      </c>
      <c r="C770">
        <f t="shared" si="65"/>
        <v>1.4190011455642302E-2</v>
      </c>
      <c r="D770" s="38">
        <f t="shared" ca="1" si="67"/>
        <v>12.022431144927653</v>
      </c>
      <c r="G770" s="38">
        <f t="shared" si="68"/>
        <v>253.49678634177337</v>
      </c>
      <c r="H770" s="189">
        <f t="shared" si="69"/>
        <v>70.472106603013003</v>
      </c>
      <c r="P770" s="201">
        <f>LOOKUP(H770,Sheet1!B93:B230,Sheet1!C93:C230)</f>
        <v>2.3437705629986394</v>
      </c>
    </row>
    <row r="771" spans="2:16" x14ac:dyDescent="0.25">
      <c r="B771">
        <f t="shared" si="66"/>
        <v>768</v>
      </c>
      <c r="C771">
        <f t="shared" si="65"/>
        <v>1.4183317876173194E-2</v>
      </c>
      <c r="D771" s="38">
        <f t="shared" ca="1" si="67"/>
        <v>12.036614462803826</v>
      </c>
      <c r="G771" s="38">
        <f t="shared" si="68"/>
        <v>253.61641990701924</v>
      </c>
      <c r="H771" s="189">
        <f t="shared" si="69"/>
        <v>70.505364734151357</v>
      </c>
      <c r="P771" s="201">
        <f>LOOKUP(H771,Sheet1!B94:B231,Sheet1!C94:C231)</f>
        <v>2.3437705629986394</v>
      </c>
    </row>
    <row r="772" spans="2:16" x14ac:dyDescent="0.25">
      <c r="B772">
        <f t="shared" si="66"/>
        <v>769</v>
      </c>
      <c r="C772">
        <f t="shared" si="65"/>
        <v>1.4176633761560815E-2</v>
      </c>
      <c r="D772" s="38">
        <f t="shared" ca="1" si="67"/>
        <v>12.050791096565387</v>
      </c>
      <c r="G772" s="38">
        <f t="shared" si="68"/>
        <v>253.73599703983874</v>
      </c>
      <c r="H772" s="189">
        <f t="shared" si="69"/>
        <v>70.538607177075178</v>
      </c>
      <c r="P772" s="201">
        <f>LOOKUP(H772,Sheet1!B95:B232,Sheet1!C95:C232)</f>
        <v>2.3437705629986394</v>
      </c>
    </row>
    <row r="773" spans="2:16" x14ac:dyDescent="0.25">
      <c r="B773">
        <f t="shared" si="66"/>
        <v>770</v>
      </c>
      <c r="C773">
        <f t="shared" ref="C773:C836" si="70">1/H773</f>
        <v>1.4169959089518241E-2</v>
      </c>
      <c r="D773" s="38">
        <f t="shared" ca="1" si="67"/>
        <v>12.064961055654905</v>
      </c>
      <c r="G773" s="38">
        <f t="shared" si="68"/>
        <v>253.85551782002852</v>
      </c>
      <c r="H773" s="189">
        <f t="shared" si="69"/>
        <v>70.571833953967939</v>
      </c>
      <c r="P773" s="201">
        <f>LOOKUP(H773,Sheet1!B96:B233,Sheet1!C96:C233)</f>
        <v>2.3437705629986394</v>
      </c>
    </row>
    <row r="774" spans="2:16" x14ac:dyDescent="0.25">
      <c r="B774">
        <f t="shared" ref="B774:B837" si="71">B773+1</f>
        <v>771</v>
      </c>
      <c r="C774">
        <f t="shared" si="70"/>
        <v>1.4163293837831957E-2</v>
      </c>
      <c r="D774" s="38">
        <f t="shared" ref="D774:D837" ca="1" si="72">D773+C774</f>
        <v>12.079124349492737</v>
      </c>
      <c r="G774" s="38">
        <f t="shared" si="68"/>
        <v>253.97498232719724</v>
      </c>
      <c r="H774" s="189">
        <f t="shared" si="69"/>
        <v>70.605045086960843</v>
      </c>
      <c r="P774" s="201">
        <f>LOOKUP(H774,Sheet1!B97:B234,Sheet1!C97:C234)</f>
        <v>2.3437705629986394</v>
      </c>
    </row>
    <row r="775" spans="2:16" x14ac:dyDescent="0.25">
      <c r="B775">
        <f t="shared" si="71"/>
        <v>772</v>
      </c>
      <c r="C775">
        <f t="shared" si="70"/>
        <v>1.4156637984361543E-2</v>
      </c>
      <c r="D775" s="38">
        <f t="shared" ca="1" si="72"/>
        <v>12.093280987477099</v>
      </c>
      <c r="G775" s="38">
        <f t="shared" ref="G775:G838" si="73">H775/0.278</f>
        <v>254.09439064076636</v>
      </c>
      <c r="H775" s="189">
        <f t="shared" si="69"/>
        <v>70.638240598133052</v>
      </c>
      <c r="P775" s="201">
        <f>LOOKUP(H775,Sheet1!B98:B235,Sheet1!C98:C235)</f>
        <v>2.3437705629986394</v>
      </c>
    </row>
    <row r="776" spans="2:16" x14ac:dyDescent="0.25">
      <c r="B776">
        <f t="shared" si="71"/>
        <v>773</v>
      </c>
      <c r="C776">
        <f t="shared" si="70"/>
        <v>1.4149991507039364E-2</v>
      </c>
      <c r="D776" s="38">
        <f t="shared" ca="1" si="72"/>
        <v>12.107430978984139</v>
      </c>
      <c r="G776" s="38">
        <f t="shared" si="73"/>
        <v>254.21374283997059</v>
      </c>
      <c r="H776" s="189">
        <f t="shared" si="69"/>
        <v>70.671420509511833</v>
      </c>
      <c r="P776" s="201">
        <f>LOOKUP(H776,Sheet1!B99:B236,Sheet1!C99:C236)</f>
        <v>2.3437705629986394</v>
      </c>
    </row>
    <row r="777" spans="2:16" x14ac:dyDescent="0.25">
      <c r="B777">
        <f t="shared" si="71"/>
        <v>774</v>
      </c>
      <c r="C777">
        <f t="shared" si="70"/>
        <v>1.4143354383870273E-2</v>
      </c>
      <c r="D777" s="38">
        <f t="shared" ca="1" si="72"/>
        <v>12.121574333368009</v>
      </c>
      <c r="G777" s="38">
        <f t="shared" si="73"/>
        <v>254.33303900385863</v>
      </c>
      <c r="H777" s="189">
        <f t="shared" si="69"/>
        <v>70.704584843072709</v>
      </c>
      <c r="P777" s="201">
        <f>LOOKUP(H777,Sheet1!B100:B237,Sheet1!C100:C237)</f>
        <v>2.3437705629986394</v>
      </c>
    </row>
    <row r="778" spans="2:16" x14ac:dyDescent="0.25">
      <c r="B778">
        <f t="shared" si="71"/>
        <v>775</v>
      </c>
      <c r="C778">
        <f t="shared" si="70"/>
        <v>1.4136726592931284E-2</v>
      </c>
      <c r="D778" s="38">
        <f t="shared" ca="1" si="72"/>
        <v>12.13571105996094</v>
      </c>
      <c r="G778" s="38">
        <f t="shared" si="73"/>
        <v>254.45227921129379</v>
      </c>
      <c r="H778" s="189">
        <f t="shared" si="69"/>
        <v>70.737733620739675</v>
      </c>
      <c r="P778" s="201">
        <f>LOOKUP(H778,Sheet1!B101:B238,Sheet1!C101:C238)</f>
        <v>2.3437705629986394</v>
      </c>
    </row>
    <row r="779" spans="2:16" x14ac:dyDescent="0.25">
      <c r="B779">
        <f t="shared" si="71"/>
        <v>776</v>
      </c>
      <c r="C779">
        <f t="shared" si="70"/>
        <v>1.413010811237129E-2</v>
      </c>
      <c r="D779" s="38">
        <f t="shared" ca="1" si="72"/>
        <v>12.149841168073312</v>
      </c>
      <c r="G779" s="38">
        <f t="shared" si="73"/>
        <v>254.57146354095448</v>
      </c>
      <c r="H779" s="189">
        <f t="shared" si="69"/>
        <v>70.770866864385354</v>
      </c>
      <c r="P779" s="201">
        <f>LOOKUP(H779,Sheet1!B102:B239,Sheet1!C102:C239)</f>
        <v>2.3437705629986394</v>
      </c>
    </row>
    <row r="780" spans="2:16" x14ac:dyDescent="0.25">
      <c r="B780">
        <f t="shared" si="71"/>
        <v>777</v>
      </c>
      <c r="C780">
        <f t="shared" si="70"/>
        <v>1.4123498920410746E-2</v>
      </c>
      <c r="D780" s="38">
        <f t="shared" ca="1" si="72"/>
        <v>12.163964666993722</v>
      </c>
      <c r="G780" s="38">
        <f t="shared" si="73"/>
        <v>254.69059207133495</v>
      </c>
      <c r="H780" s="189">
        <f t="shared" si="69"/>
        <v>70.803984595831125</v>
      </c>
      <c r="P780" s="201">
        <f>LOOKUP(H780,Sheet1!B103:B240,Sheet1!C103:C240)</f>
        <v>2.3437705629986394</v>
      </c>
    </row>
    <row r="781" spans="2:16" x14ac:dyDescent="0.25">
      <c r="B781">
        <f t="shared" si="71"/>
        <v>778</v>
      </c>
      <c r="C781">
        <f t="shared" si="70"/>
        <v>1.411689899534138E-2</v>
      </c>
      <c r="D781" s="38">
        <f t="shared" ca="1" si="72"/>
        <v>12.178081565989064</v>
      </c>
      <c r="G781" s="38">
        <f t="shared" si="73"/>
        <v>254.80966488074574</v>
      </c>
      <c r="H781" s="189">
        <f t="shared" si="69"/>
        <v>70.83708683684732</v>
      </c>
      <c r="P781" s="201">
        <f>LOOKUP(H781,Sheet1!B104:B241,Sheet1!C104:C241)</f>
        <v>2.3437705629986394</v>
      </c>
    </row>
    <row r="782" spans="2:16" x14ac:dyDescent="0.25">
      <c r="B782">
        <f t="shared" si="71"/>
        <v>779</v>
      </c>
      <c r="C782">
        <f t="shared" si="70"/>
        <v>1.4110308315525875E-2</v>
      </c>
      <c r="D782" s="38">
        <f t="shared" ca="1" si="72"/>
        <v>12.192191874304591</v>
      </c>
      <c r="G782" s="38">
        <f t="shared" si="73"/>
        <v>254.92868204731445</v>
      </c>
      <c r="H782" s="189">
        <f t="shared" si="69"/>
        <v>70.870173609153426</v>
      </c>
      <c r="P782" s="201">
        <f>LOOKUP(H782,Sheet1!B105:B242,Sheet1!C105:C242)</f>
        <v>2.3437705629986394</v>
      </c>
    </row>
    <row r="783" spans="2:16" x14ac:dyDescent="0.25">
      <c r="B783">
        <f t="shared" si="71"/>
        <v>780</v>
      </c>
      <c r="C783">
        <f t="shared" si="70"/>
        <v>1.410372685939759E-2</v>
      </c>
      <c r="D783" s="38">
        <f t="shared" ca="1" si="72"/>
        <v>12.206295601163989</v>
      </c>
      <c r="G783" s="38">
        <f t="shared" si="73"/>
        <v>255.04764364898631</v>
      </c>
      <c r="H783" s="189">
        <f t="shared" si="69"/>
        <v>70.903244934418197</v>
      </c>
      <c r="P783" s="201">
        <f>LOOKUP(H783,Sheet1!B106:B243,Sheet1!C106:C243)</f>
        <v>2.3437705629986394</v>
      </c>
    </row>
    <row r="784" spans="2:16" x14ac:dyDescent="0.25">
      <c r="B784">
        <f t="shared" si="71"/>
        <v>781</v>
      </c>
      <c r="C784">
        <f t="shared" si="70"/>
        <v>1.4097154605460255E-2</v>
      </c>
      <c r="D784" s="38">
        <f t="shared" ca="1" si="72"/>
        <v>12.220392755769449</v>
      </c>
      <c r="G784" s="38">
        <f t="shared" si="73"/>
        <v>255.16654976352453</v>
      </c>
      <c r="H784" s="189">
        <f t="shared" si="69"/>
        <v>70.936300834259825</v>
      </c>
      <c r="P784" s="201">
        <f>LOOKUP(H784,Sheet1!B107:B244,Sheet1!C107:C244)</f>
        <v>2.3437705629986394</v>
      </c>
    </row>
    <row r="785" spans="2:16" x14ac:dyDescent="0.25">
      <c r="B785">
        <f t="shared" si="71"/>
        <v>782</v>
      </c>
      <c r="C785">
        <f t="shared" si="70"/>
        <v>1.4090591532287675E-2</v>
      </c>
      <c r="D785" s="38">
        <f t="shared" ca="1" si="72"/>
        <v>12.234483347301737</v>
      </c>
      <c r="G785" s="38">
        <f t="shared" si="73"/>
        <v>255.28540046851126</v>
      </c>
      <c r="H785" s="189">
        <f t="shared" si="69"/>
        <v>70.969341330246138</v>
      </c>
      <c r="P785" s="201">
        <f>LOOKUP(H785,Sheet1!B108:B245,Sheet1!C108:C245)</f>
        <v>2.3437705629986394</v>
      </c>
    </row>
    <row r="786" spans="2:16" x14ac:dyDescent="0.25">
      <c r="B786">
        <f t="shared" si="71"/>
        <v>783</v>
      </c>
      <c r="C786">
        <f t="shared" si="70"/>
        <v>1.4084037618523438E-2</v>
      </c>
      <c r="D786" s="38">
        <f t="shared" ca="1" si="72"/>
        <v>12.248567384920261</v>
      </c>
      <c r="G786" s="38">
        <f t="shared" si="73"/>
        <v>255.40419584134801</v>
      </c>
      <c r="H786" s="189">
        <f t="shared" si="69"/>
        <v>71.002366443894758</v>
      </c>
      <c r="P786" s="201">
        <f>LOOKUP(H786,Sheet1!B109:B246,Sheet1!C109:C246)</f>
        <v>2.3437705629986394</v>
      </c>
    </row>
    <row r="787" spans="2:16" x14ac:dyDescent="0.25">
      <c r="B787">
        <f t="shared" si="71"/>
        <v>784</v>
      </c>
      <c r="C787">
        <f t="shared" si="70"/>
        <v>1.4077492842880627E-2</v>
      </c>
      <c r="D787" s="38">
        <f t="shared" ca="1" si="72"/>
        <v>12.262644877763142</v>
      </c>
      <c r="G787" s="38">
        <f t="shared" si="73"/>
        <v>255.52293595925613</v>
      </c>
      <c r="H787" s="189">
        <f t="shared" si="69"/>
        <v>71.035376196673212</v>
      </c>
      <c r="P787" s="201">
        <f>LOOKUP(H787,Sheet1!B110:B247,Sheet1!C110:C247)</f>
        <v>2.3437705629986394</v>
      </c>
    </row>
    <row r="788" spans="2:16" x14ac:dyDescent="0.25">
      <c r="B788">
        <f t="shared" si="71"/>
        <v>785</v>
      </c>
      <c r="C788">
        <f t="shared" si="70"/>
        <v>1.407095718414152E-2</v>
      </c>
      <c r="D788" s="38">
        <f t="shared" ca="1" si="72"/>
        <v>12.276715834947284</v>
      </c>
      <c r="G788" s="38">
        <f t="shared" si="73"/>
        <v>255.6416208992776</v>
      </c>
      <c r="H788" s="189">
        <f t="shared" si="69"/>
        <v>71.068370609999178</v>
      </c>
      <c r="P788" s="201">
        <f>LOOKUP(H788,Sheet1!B111:B248,Sheet1!C111:C248)</f>
        <v>2.3437705629986394</v>
      </c>
    </row>
    <row r="789" spans="2:16" x14ac:dyDescent="0.25">
      <c r="B789">
        <f t="shared" si="71"/>
        <v>786</v>
      </c>
      <c r="C789">
        <f t="shared" si="70"/>
        <v>1.4064430621157312E-2</v>
      </c>
      <c r="D789" s="38">
        <f t="shared" ca="1" si="72"/>
        <v>12.290780265568442</v>
      </c>
      <c r="G789" s="38">
        <f t="shared" si="73"/>
        <v>255.76025073827543</v>
      </c>
      <c r="H789" s="189">
        <f t="shared" si="69"/>
        <v>71.10134970524058</v>
      </c>
      <c r="P789" s="201">
        <f>LOOKUP(H789,Sheet1!B112:B249,Sheet1!C112:C249)</f>
        <v>2.3437705629986394</v>
      </c>
    </row>
    <row r="790" spans="2:16" x14ac:dyDescent="0.25">
      <c r="B790">
        <f t="shared" si="71"/>
        <v>787</v>
      </c>
      <c r="C790">
        <f t="shared" si="70"/>
        <v>1.4057913132847818E-2</v>
      </c>
      <c r="D790" s="38">
        <f t="shared" ca="1" si="72"/>
        <v>12.30483817870129</v>
      </c>
      <c r="G790" s="38">
        <f t="shared" si="73"/>
        <v>255.87882555293447</v>
      </c>
      <c r="H790" s="189">
        <f t="shared" si="69"/>
        <v>71.134313503715788</v>
      </c>
      <c r="P790" s="201">
        <f>LOOKUP(H790,Sheet1!B113:B250,Sheet1!C113:C250)</f>
        <v>2.3437705629986394</v>
      </c>
    </row>
    <row r="791" spans="2:16" x14ac:dyDescent="0.25">
      <c r="B791">
        <f t="shared" si="71"/>
        <v>788</v>
      </c>
      <c r="C791">
        <f t="shared" si="70"/>
        <v>1.4051404698201195E-2</v>
      </c>
      <c r="D791" s="38">
        <f t="shared" ca="1" si="72"/>
        <v>12.318889583399491</v>
      </c>
      <c r="G791" s="38">
        <f t="shared" si="73"/>
        <v>255.99734541976167</v>
      </c>
      <c r="H791" s="189">
        <f t="shared" si="69"/>
        <v>71.167262026693749</v>
      </c>
      <c r="P791" s="201">
        <f>LOOKUP(H791,Sheet1!B114:B251,Sheet1!C114:C251)</f>
        <v>2.3437705629986394</v>
      </c>
    </row>
    <row r="792" spans="2:16" x14ac:dyDescent="0.25">
      <c r="B792">
        <f t="shared" si="71"/>
        <v>789</v>
      </c>
      <c r="C792">
        <f t="shared" si="70"/>
        <v>1.4044905296273653E-2</v>
      </c>
      <c r="D792" s="38">
        <f t="shared" ca="1" si="72"/>
        <v>12.332934488695765</v>
      </c>
      <c r="G792" s="38">
        <f t="shared" si="73"/>
        <v>256.11581041508691</v>
      </c>
      <c r="H792" s="189">
        <f t="shared" si="69"/>
        <v>71.200195295394167</v>
      </c>
      <c r="P792" s="201">
        <f>LOOKUP(H792,Sheet1!B115:B252,Sheet1!C115:C252)</f>
        <v>2.3437705629986394</v>
      </c>
    </row>
    <row r="793" spans="2:16" x14ac:dyDescent="0.25">
      <c r="B793">
        <f t="shared" si="71"/>
        <v>790</v>
      </c>
      <c r="C793">
        <f t="shared" si="70"/>
        <v>1.4038414906189171E-2</v>
      </c>
      <c r="D793" s="38">
        <f t="shared" ca="1" si="72"/>
        <v>12.346972903601953</v>
      </c>
      <c r="G793" s="38">
        <f t="shared" si="73"/>
        <v>256.23422061506358</v>
      </c>
      <c r="H793" s="189">
        <f t="shared" si="69"/>
        <v>71.233113330987678</v>
      </c>
      <c r="P793" s="201">
        <f>LOOKUP(H793,Sheet1!B116:B253,Sheet1!C116:C253)</f>
        <v>2.0958990747137323</v>
      </c>
    </row>
    <row r="794" spans="2:16" x14ac:dyDescent="0.25">
      <c r="B794">
        <f t="shared" si="71"/>
        <v>791</v>
      </c>
      <c r="C794">
        <f t="shared" si="70"/>
        <v>1.4032618681163905E-2</v>
      </c>
      <c r="D794" s="38">
        <f t="shared" ca="1" si="72"/>
        <v>12.361005522283117</v>
      </c>
      <c r="G794" s="38">
        <f t="shared" si="73"/>
        <v>256.34005910719424</v>
      </c>
      <c r="H794" s="189">
        <f t="shared" si="69"/>
        <v>71.262536431800001</v>
      </c>
      <c r="P794" s="201">
        <f>LOOKUP(H794,Sheet1!B117:B254,Sheet1!C117:C254)</f>
        <v>2.0958990747137323</v>
      </c>
    </row>
    <row r="795" spans="2:16" x14ac:dyDescent="0.25">
      <c r="B795">
        <f t="shared" si="71"/>
        <v>792</v>
      </c>
      <c r="C795">
        <f t="shared" si="70"/>
        <v>1.4026829630692423E-2</v>
      </c>
      <c r="D795" s="38">
        <f t="shared" ca="1" si="72"/>
        <v>12.375032351913809</v>
      </c>
      <c r="G795" s="38">
        <f t="shared" si="73"/>
        <v>256.44585390039447</v>
      </c>
      <c r="H795" s="189">
        <f t="shared" si="69"/>
        <v>71.291947384309665</v>
      </c>
      <c r="P795" s="201">
        <f>LOOKUP(H795,Sheet1!B118:B255,Sheet1!C118:C255)</f>
        <v>2.0958990747137323</v>
      </c>
    </row>
    <row r="796" spans="2:16" x14ac:dyDescent="0.25">
      <c r="B796">
        <f t="shared" si="71"/>
        <v>793</v>
      </c>
      <c r="C796">
        <f t="shared" si="70"/>
        <v>1.4021047739984638E-2</v>
      </c>
      <c r="D796" s="38">
        <f t="shared" ca="1" si="72"/>
        <v>12.389053399653793</v>
      </c>
      <c r="G796" s="38">
        <f t="shared" si="73"/>
        <v>256.55160504875465</v>
      </c>
      <c r="H796" s="189">
        <f t="shared" si="69"/>
        <v>71.321346203553802</v>
      </c>
      <c r="P796" s="201">
        <f>LOOKUP(H796,Sheet1!B119:B256,Sheet1!C119:C256)</f>
        <v>2.0958990747137323</v>
      </c>
    </row>
    <row r="797" spans="2:16" x14ac:dyDescent="0.25">
      <c r="B797">
        <f t="shared" si="71"/>
        <v>794</v>
      </c>
      <c r="C797">
        <f t="shared" si="70"/>
        <v>1.4015272994293112E-2</v>
      </c>
      <c r="D797" s="38">
        <f t="shared" ca="1" si="72"/>
        <v>12.403068672648086</v>
      </c>
      <c r="G797" s="38">
        <f t="shared" si="73"/>
        <v>256.65731260625375</v>
      </c>
      <c r="H797" s="189">
        <f t="shared" si="69"/>
        <v>71.350732904538546</v>
      </c>
      <c r="P797" s="201">
        <f>LOOKUP(H797,Sheet1!B120:B257,Sheet1!C120:C257)</f>
        <v>2.0958990747137323</v>
      </c>
    </row>
    <row r="798" spans="2:16" x14ac:dyDescent="0.25">
      <c r="B798">
        <f t="shared" si="71"/>
        <v>795</v>
      </c>
      <c r="C798">
        <f t="shared" si="70"/>
        <v>1.4009505378912896E-2</v>
      </c>
      <c r="D798" s="38">
        <f t="shared" ca="1" si="72"/>
        <v>12.417078178026999</v>
      </c>
      <c r="G798" s="38">
        <f t="shared" si="73"/>
        <v>256.7629766267595</v>
      </c>
      <c r="H798" s="189">
        <f t="shared" si="69"/>
        <v>71.380107502239142</v>
      </c>
      <c r="P798" s="201">
        <f>LOOKUP(H798,Sheet1!B121:B258,Sheet1!C121:C258)</f>
        <v>2.0958990747137323</v>
      </c>
    </row>
    <row r="799" spans="2:16" x14ac:dyDescent="0.25">
      <c r="B799">
        <f t="shared" si="71"/>
        <v>796</v>
      </c>
      <c r="C799">
        <f t="shared" si="70"/>
        <v>1.4003744879181381E-2</v>
      </c>
      <c r="D799" s="38">
        <f t="shared" ca="1" si="72"/>
        <v>12.431081922906181</v>
      </c>
      <c r="G799" s="38">
        <f t="shared" si="73"/>
        <v>256.86859716402876</v>
      </c>
      <c r="H799" s="189">
        <f t="shared" si="69"/>
        <v>71.409470011600007</v>
      </c>
      <c r="P799" s="201">
        <f>LOOKUP(H799,Sheet1!B122:B259,Sheet1!C122:C259)</f>
        <v>2.0958990747137323</v>
      </c>
    </row>
    <row r="800" spans="2:16" x14ac:dyDescent="0.25">
      <c r="B800">
        <f t="shared" si="71"/>
        <v>797</v>
      </c>
      <c r="C800">
        <f t="shared" si="70"/>
        <v>1.3997991480478143E-2</v>
      </c>
      <c r="D800" s="38">
        <f t="shared" ca="1" si="72"/>
        <v>12.445079914386659</v>
      </c>
      <c r="G800" s="38">
        <f t="shared" si="73"/>
        <v>256.97417427170791</v>
      </c>
      <c r="H800" s="189">
        <f t="shared" si="69"/>
        <v>71.438820447534809</v>
      </c>
      <c r="P800" s="201">
        <f>LOOKUP(H800,Sheet1!B123:B260,Sheet1!C123:C260)</f>
        <v>2.0958990747137323</v>
      </c>
    </row>
    <row r="801" spans="1:16" x14ac:dyDescent="0.25">
      <c r="B801">
        <f t="shared" si="71"/>
        <v>798</v>
      </c>
      <c r="C801">
        <f t="shared" si="70"/>
        <v>1.3992245168224776E-2</v>
      </c>
      <c r="D801" s="38">
        <f t="shared" ca="1" si="72"/>
        <v>12.459072159554884</v>
      </c>
      <c r="G801" s="38">
        <f t="shared" si="73"/>
        <v>257.07970800333305</v>
      </c>
      <c r="H801" s="189">
        <f t="shared" si="69"/>
        <v>71.46815882492659</v>
      </c>
      <c r="P801" s="201">
        <f>LOOKUP(H801,Sheet1!B124:B261,Sheet1!C124:C261)</f>
        <v>2.0958990747137323</v>
      </c>
    </row>
    <row r="802" spans="1:16" x14ac:dyDescent="0.25">
      <c r="B802">
        <f t="shared" si="71"/>
        <v>799</v>
      </c>
      <c r="C802">
        <f t="shared" si="70"/>
        <v>1.3986505927884748E-2</v>
      </c>
      <c r="D802" s="38">
        <f t="shared" ca="1" si="72"/>
        <v>12.473058665482769</v>
      </c>
      <c r="G802" s="38">
        <f t="shared" si="73"/>
        <v>257.18519841233035</v>
      </c>
      <c r="H802" s="189">
        <f t="shared" si="69"/>
        <v>71.497485158627839</v>
      </c>
      <c r="P802" s="201">
        <f>LOOKUP(H802,Sheet1!B125:B262,Sheet1!C125:C262)</f>
        <v>2.0958990747137323</v>
      </c>
    </row>
    <row r="803" spans="1:16" x14ac:dyDescent="0.25">
      <c r="B803">
        <f t="shared" si="71"/>
        <v>800</v>
      </c>
      <c r="C803">
        <f t="shared" si="70"/>
        <v>1.3980773744963234E-2</v>
      </c>
      <c r="D803" s="38">
        <f t="shared" ca="1" si="72"/>
        <v>12.487039439227733</v>
      </c>
      <c r="G803" s="38">
        <f t="shared" si="73"/>
        <v>257.29064555201643</v>
      </c>
      <c r="H803" s="189">
        <f t="shared" si="69"/>
        <v>71.526799463460577</v>
      </c>
      <c r="P803" s="201">
        <f>LOOKUP(H803,Sheet1!B126:B263,Sheet1!C126:C263)</f>
        <v>2.0958990747137323</v>
      </c>
    </row>
    <row r="804" spans="1:16" s="199" customFormat="1" x14ac:dyDescent="0.25">
      <c r="A804" s="199" t="s">
        <v>531</v>
      </c>
      <c r="B804">
        <f t="shared" si="71"/>
        <v>801</v>
      </c>
      <c r="C804" s="199">
        <f t="shared" si="70"/>
        <v>1.412120595876607E-2</v>
      </c>
      <c r="D804" s="200">
        <f t="shared" ca="1" si="72"/>
        <v>12.501160645186498</v>
      </c>
      <c r="G804" s="200">
        <f t="shared" si="73"/>
        <v>254.73194801222164</v>
      </c>
      <c r="H804" s="192">
        <f t="shared" ref="H804:H811" si="74">H805+(P805*C805)</f>
        <v>70.815481547397624</v>
      </c>
      <c r="P804" s="201">
        <f>LOOKUP(H804,Sheet1!B127:B264,Sheet1!C127:C264)</f>
        <v>2.3437705629986394</v>
      </c>
    </row>
    <row r="805" spans="1:16" x14ac:dyDescent="0.25">
      <c r="B805">
        <f t="shared" si="71"/>
        <v>802</v>
      </c>
      <c r="C805">
        <f t="shared" si="70"/>
        <v>1.4127811930217686E-2</v>
      </c>
      <c r="D805" s="38">
        <f t="shared" ca="1" si="72"/>
        <v>12.515288457116716</v>
      </c>
      <c r="G805" s="38">
        <f t="shared" si="73"/>
        <v>254.61283884056115</v>
      </c>
      <c r="H805" s="190">
        <f t="shared" si="74"/>
        <v>70.782369197676005</v>
      </c>
      <c r="P805" s="201">
        <f>LOOKUP(H805,Sheet1!B128:B265,Sheet1!C128:C265)</f>
        <v>2.3437705629986394</v>
      </c>
    </row>
    <row r="806" spans="1:16" x14ac:dyDescent="0.25">
      <c r="B806">
        <f t="shared" si="71"/>
        <v>803</v>
      </c>
      <c r="C806">
        <f t="shared" si="70"/>
        <v>1.4134427182722205E-2</v>
      </c>
      <c r="D806" s="38">
        <f t="shared" ca="1" si="72"/>
        <v>12.529422884299438</v>
      </c>
      <c r="G806" s="38">
        <f t="shared" si="73"/>
        <v>254.49367389683556</v>
      </c>
      <c r="H806" s="190">
        <f t="shared" si="74"/>
        <v>70.749241343320293</v>
      </c>
      <c r="P806" s="201">
        <f>LOOKUP(H806,Sheet1!B129:B266,Sheet1!C129:C266)</f>
        <v>2.3437705629986394</v>
      </c>
    </row>
    <row r="807" spans="1:16" x14ac:dyDescent="0.25">
      <c r="B807">
        <f t="shared" si="71"/>
        <v>804</v>
      </c>
      <c r="C807">
        <f t="shared" si="70"/>
        <v>1.4141051738034384E-2</v>
      </c>
      <c r="D807" s="38">
        <f t="shared" ca="1" si="72"/>
        <v>12.543563936037472</v>
      </c>
      <c r="G807" s="38">
        <f t="shared" si="73"/>
        <v>254.37445310261452</v>
      </c>
      <c r="H807" s="190">
        <f t="shared" si="74"/>
        <v>70.716097962526845</v>
      </c>
      <c r="P807" s="201">
        <f>LOOKUP(H807,Sheet1!B130:B267,Sheet1!C130:C267)</f>
        <v>2.3437705629986394</v>
      </c>
    </row>
    <row r="808" spans="1:16" x14ac:dyDescent="0.25">
      <c r="B808">
        <f t="shared" si="71"/>
        <v>805</v>
      </c>
      <c r="C808">
        <f t="shared" si="70"/>
        <v>1.4147685617980446E-2</v>
      </c>
      <c r="D808" s="38">
        <f t="shared" ca="1" si="72"/>
        <v>12.557711621655452</v>
      </c>
      <c r="G808" s="38">
        <f t="shared" si="73"/>
        <v>254.25517637928365</v>
      </c>
      <c r="H808" s="190">
        <f t="shared" si="74"/>
        <v>70.68293903344086</v>
      </c>
      <c r="P808" s="201">
        <f>LOOKUP(H808,Sheet1!B131:B268,Sheet1!C131:C268)</f>
        <v>2.3437705629986394</v>
      </c>
    </row>
    <row r="809" spans="1:16" x14ac:dyDescent="0.25">
      <c r="B809">
        <f t="shared" si="71"/>
        <v>806</v>
      </c>
      <c r="C809">
        <f t="shared" si="70"/>
        <v>1.4154328844458379E-2</v>
      </c>
      <c r="D809" s="38">
        <f t="shared" ca="1" si="72"/>
        <v>12.571865950499911</v>
      </c>
      <c r="G809" s="38">
        <f t="shared" si="73"/>
        <v>254.13584364804393</v>
      </c>
      <c r="H809" s="190">
        <f t="shared" si="74"/>
        <v>70.649764534156219</v>
      </c>
      <c r="P809" s="201">
        <f>LOOKUP(H809,Sheet1!B132:B269,Sheet1!C132:C269)</f>
        <v>2.3437705629986394</v>
      </c>
    </row>
    <row r="810" spans="1:16" x14ac:dyDescent="0.25">
      <c r="B810">
        <f t="shared" si="71"/>
        <v>807</v>
      </c>
      <c r="C810">
        <f t="shared" si="70"/>
        <v>1.4160981439438241E-2</v>
      </c>
      <c r="D810" s="38">
        <f t="shared" ca="1" si="72"/>
        <v>12.586026931939349</v>
      </c>
      <c r="G810" s="38">
        <f t="shared" si="73"/>
        <v>254.01645482991108</v>
      </c>
      <c r="H810" s="190">
        <f t="shared" si="74"/>
        <v>70.61657444271529</v>
      </c>
      <c r="P810" s="201">
        <f>LOOKUP(H810,Sheet1!B133:B270,Sheet1!C133:C270)</f>
        <v>2.3437705629986394</v>
      </c>
    </row>
    <row r="811" spans="1:16" x14ac:dyDescent="0.25">
      <c r="B811">
        <f t="shared" si="71"/>
        <v>808</v>
      </c>
      <c r="C811">
        <f t="shared" si="70"/>
        <v>1.4167643424962455E-2</v>
      </c>
      <c r="D811" s="38">
        <f t="shared" ca="1" si="72"/>
        <v>12.600194575364311</v>
      </c>
      <c r="G811" s="38">
        <f t="shared" si="73"/>
        <v>253.89700984571508</v>
      </c>
      <c r="H811" s="190">
        <f t="shared" si="74"/>
        <v>70.583368737108799</v>
      </c>
      <c r="P811" s="201">
        <f>LOOKUP(H811,Sheet1!B134:B271,Sheet1!C134:C271)</f>
        <v>2.3437705629986394</v>
      </c>
    </row>
    <row r="812" spans="1:16" x14ac:dyDescent="0.25">
      <c r="B812">
        <f t="shared" si="71"/>
        <v>809</v>
      </c>
      <c r="C812">
        <f t="shared" si="70"/>
        <v>1.4174314823146135E-2</v>
      </c>
      <c r="D812" s="38">
        <f t="shared" ca="1" si="72"/>
        <v>12.614368890187457</v>
      </c>
      <c r="G812" s="38">
        <f t="shared" si="73"/>
        <v>253.77750861609937</v>
      </c>
      <c r="H812" s="190">
        <f t="shared" ref="H812:H838" si="75">H813+(P813*C813)</f>
        <v>70.55014739527563</v>
      </c>
      <c r="P812" s="201">
        <f>LOOKUP(H812,Sheet1!B135:B272,Sheet1!C135:C272)</f>
        <v>2.3437705629986394</v>
      </c>
    </row>
    <row r="813" spans="1:16" x14ac:dyDescent="0.25">
      <c r="B813">
        <f t="shared" si="71"/>
        <v>810</v>
      </c>
      <c r="C813">
        <f t="shared" si="70"/>
        <v>1.4180995656177373E-2</v>
      </c>
      <c r="D813" s="38">
        <f t="shared" ca="1" si="72"/>
        <v>12.628549885843634</v>
      </c>
      <c r="G813" s="38">
        <f t="shared" si="73"/>
        <v>253.65795106152038</v>
      </c>
      <c r="H813" s="190">
        <f t="shared" si="75"/>
        <v>70.51691039510267</v>
      </c>
      <c r="P813" s="201">
        <f>LOOKUP(H813,Sheet1!B136:B273,Sheet1!C136:C273)</f>
        <v>2.3437705629986394</v>
      </c>
    </row>
    <row r="814" spans="1:16" x14ac:dyDescent="0.25">
      <c r="B814">
        <f t="shared" si="71"/>
        <v>811</v>
      </c>
      <c r="C814">
        <f t="shared" si="70"/>
        <v>1.4187685946317566E-2</v>
      </c>
      <c r="D814" s="38">
        <f t="shared" ca="1" si="72"/>
        <v>12.642737571789953</v>
      </c>
      <c r="G814" s="38">
        <f t="shared" si="73"/>
        <v>253.53833710224683</v>
      </c>
      <c r="H814" s="190">
        <f t="shared" si="75"/>
        <v>70.483657714424623</v>
      </c>
      <c r="P814" s="201">
        <f>LOOKUP(H814,Sheet1!B3:B140,Sheet1!C3:C140)</f>
        <v>2.3437705629986394</v>
      </c>
    </row>
    <row r="815" spans="1:16" x14ac:dyDescent="0.25">
      <c r="B815">
        <f t="shared" si="71"/>
        <v>812</v>
      </c>
      <c r="C815">
        <f t="shared" si="70"/>
        <v>1.4194385715901724E-2</v>
      </c>
      <c r="D815" s="38">
        <f t="shared" ca="1" si="72"/>
        <v>12.656931957505854</v>
      </c>
      <c r="G815" s="38">
        <f t="shared" si="73"/>
        <v>253.41866665835911</v>
      </c>
      <c r="H815" s="190">
        <f t="shared" si="75"/>
        <v>70.450389331023842</v>
      </c>
      <c r="P815" s="201">
        <f>LOOKUP(H815,Sheet1!B4:B141,Sheet1!C4:C141)</f>
        <v>2.3437705629986394</v>
      </c>
    </row>
    <row r="816" spans="1:16" x14ac:dyDescent="0.25">
      <c r="B816">
        <f t="shared" si="71"/>
        <v>813</v>
      </c>
      <c r="C816">
        <f t="shared" si="70"/>
        <v>1.4201094987338769E-2</v>
      </c>
      <c r="D816" s="38">
        <f t="shared" ca="1" si="72"/>
        <v>12.671133052493193</v>
      </c>
      <c r="G816" s="38">
        <f t="shared" si="73"/>
        <v>253.2989396497488</v>
      </c>
      <c r="H816" s="190">
        <f t="shared" si="75"/>
        <v>70.41710522263017</v>
      </c>
      <c r="P816" s="201">
        <f>LOOKUP(H816,Sheet1!B5:B142,Sheet1!C5:C142)</f>
        <v>2.3437705629986394</v>
      </c>
    </row>
    <row r="817" spans="2:16" x14ac:dyDescent="0.25">
      <c r="B817">
        <f t="shared" si="71"/>
        <v>814</v>
      </c>
      <c r="C817">
        <f t="shared" si="70"/>
        <v>1.4207813783111874E-2</v>
      </c>
      <c r="D817" s="38">
        <f t="shared" ca="1" si="72"/>
        <v>12.685340866276306</v>
      </c>
      <c r="G817" s="38">
        <f t="shared" si="73"/>
        <v>253.17915599611774</v>
      </c>
      <c r="H817" s="190">
        <f t="shared" si="75"/>
        <v>70.38380536692074</v>
      </c>
      <c r="P817" s="201">
        <f>LOOKUP(H817,Sheet1!B6:B143,Sheet1!C6:C143)</f>
        <v>2.3437705629986394</v>
      </c>
    </row>
    <row r="818" spans="2:16" x14ac:dyDescent="0.25">
      <c r="B818">
        <f t="shared" si="71"/>
        <v>815</v>
      </c>
      <c r="C818">
        <f t="shared" si="70"/>
        <v>1.4214542125778757E-2</v>
      </c>
      <c r="D818" s="38">
        <f t="shared" ca="1" si="72"/>
        <v>12.699555408402084</v>
      </c>
      <c r="G818" s="38">
        <f t="shared" si="73"/>
        <v>253.05931561697781</v>
      </c>
      <c r="H818" s="190">
        <f t="shared" si="75"/>
        <v>70.350489741519837</v>
      </c>
      <c r="P818" s="201">
        <f>LOOKUP(H818,Sheet1!B7:B144,Sheet1!C7:C144)</f>
        <v>2.3437705629986394</v>
      </c>
    </row>
    <row r="819" spans="2:16" x14ac:dyDescent="0.25">
      <c r="B819">
        <f t="shared" si="71"/>
        <v>816</v>
      </c>
      <c r="C819">
        <f t="shared" si="70"/>
        <v>1.4221280037972012E-2</v>
      </c>
      <c r="D819" s="38">
        <f t="shared" ca="1" si="72"/>
        <v>12.713776688440056</v>
      </c>
      <c r="G819" s="38">
        <f t="shared" si="73"/>
        <v>252.93941843164993</v>
      </c>
      <c r="H819" s="190">
        <f t="shared" si="75"/>
        <v>70.317158323998683</v>
      </c>
      <c r="P819" s="201">
        <f>LOOKUP(H819,Sheet1!B8:B145,Sheet1!C8:C145)</f>
        <v>2.3437705629986394</v>
      </c>
    </row>
    <row r="820" spans="2:16" x14ac:dyDescent="0.25">
      <c r="B820">
        <f t="shared" si="71"/>
        <v>817</v>
      </c>
      <c r="C820">
        <f t="shared" si="70"/>
        <v>1.422802754239943E-2</v>
      </c>
      <c r="D820" s="38">
        <f t="shared" ca="1" si="72"/>
        <v>12.728004715982456</v>
      </c>
      <c r="G820" s="38">
        <f t="shared" si="73"/>
        <v>252.81946435926358</v>
      </c>
      <c r="H820" s="190">
        <f t="shared" si="75"/>
        <v>70.283811091875279</v>
      </c>
      <c r="P820" s="201">
        <f>LOOKUP(H820,Sheet1!B9:B146,Sheet1!C9:C146)</f>
        <v>2.3437705629986394</v>
      </c>
    </row>
    <row r="821" spans="2:16" x14ac:dyDescent="0.25">
      <c r="B821">
        <f t="shared" si="71"/>
        <v>818</v>
      </c>
      <c r="C821">
        <f t="shared" si="70"/>
        <v>1.4234784661844312E-2</v>
      </c>
      <c r="D821" s="38">
        <f t="shared" ca="1" si="72"/>
        <v>12.742239500644301</v>
      </c>
      <c r="G821" s="38">
        <f t="shared" si="73"/>
        <v>252.69945331875618</v>
      </c>
      <c r="H821" s="190">
        <f t="shared" si="75"/>
        <v>70.250448022614222</v>
      </c>
      <c r="P821" s="201">
        <f>LOOKUP(H821,Sheet1!B10:B147,Sheet1!C10:C147)</f>
        <v>2.3437705629986394</v>
      </c>
    </row>
    <row r="822" spans="2:16" x14ac:dyDescent="0.25">
      <c r="B822">
        <f t="shared" si="71"/>
        <v>819</v>
      </c>
      <c r="C822">
        <f t="shared" si="70"/>
        <v>1.4241551419165797E-2</v>
      </c>
      <c r="D822" s="38">
        <f t="shared" ca="1" si="72"/>
        <v>12.756481052063467</v>
      </c>
      <c r="G822" s="38">
        <f t="shared" si="73"/>
        <v>252.57938522887247</v>
      </c>
      <c r="H822" s="190">
        <f t="shared" si="75"/>
        <v>70.217069093626549</v>
      </c>
      <c r="P822" s="201">
        <f>LOOKUP(H822,Sheet1!B11:B148,Sheet1!C11:C148)</f>
        <v>2.3437705629986394</v>
      </c>
    </row>
    <row r="823" spans="2:16" x14ac:dyDescent="0.25">
      <c r="B823">
        <f t="shared" si="71"/>
        <v>820</v>
      </c>
      <c r="C823">
        <f t="shared" si="70"/>
        <v>1.4248327837299186E-2</v>
      </c>
      <c r="D823" s="38">
        <f t="shared" ca="1" si="72"/>
        <v>12.770729379900766</v>
      </c>
      <c r="G823" s="38">
        <f t="shared" si="73"/>
        <v>252.45926000816377</v>
      </c>
      <c r="H823" s="190">
        <f t="shared" si="75"/>
        <v>70.183674282269536</v>
      </c>
      <c r="P823" s="201">
        <f>LOOKUP(H823,Sheet1!B12:B149,Sheet1!C12:C149)</f>
        <v>2.3437705629986394</v>
      </c>
    </row>
    <row r="824" spans="2:16" x14ac:dyDescent="0.25">
      <c r="B824">
        <f t="shared" si="71"/>
        <v>821</v>
      </c>
      <c r="C824">
        <f t="shared" si="70"/>
        <v>1.4255113939256272E-2</v>
      </c>
      <c r="D824" s="38">
        <f t="shared" ca="1" si="72"/>
        <v>12.784984493840023</v>
      </c>
      <c r="G824" s="38">
        <f t="shared" si="73"/>
        <v>252.33907757498744</v>
      </c>
      <c r="H824" s="190">
        <f t="shared" si="75"/>
        <v>70.150263565846515</v>
      </c>
      <c r="P824" s="201">
        <f>LOOKUP(H824,Sheet1!B13:B150,Sheet1!C13:C150)</f>
        <v>2.3437705629986394</v>
      </c>
    </row>
    <row r="825" spans="2:16" x14ac:dyDescent="0.25">
      <c r="B825">
        <f t="shared" si="71"/>
        <v>822</v>
      </c>
      <c r="C825">
        <f t="shared" si="70"/>
        <v>1.4261909748125658E-2</v>
      </c>
      <c r="D825" s="38">
        <f t="shared" ca="1" si="72"/>
        <v>12.799246403588148</v>
      </c>
      <c r="G825" s="38">
        <f t="shared" si="73"/>
        <v>252.21883784750617</v>
      </c>
      <c r="H825" s="190">
        <f t="shared" si="75"/>
        <v>70.116836921606719</v>
      </c>
      <c r="P825" s="201">
        <f>LOOKUP(H825,Sheet1!B14:B151,Sheet1!C14:C151)</f>
        <v>2.3437705629986394</v>
      </c>
    </row>
    <row r="826" spans="2:16" x14ac:dyDescent="0.25">
      <c r="B826">
        <f t="shared" si="71"/>
        <v>823</v>
      </c>
      <c r="C826">
        <f t="shared" si="70"/>
        <v>1.4268715287073108E-2</v>
      </c>
      <c r="D826" s="38">
        <f t="shared" ca="1" si="72"/>
        <v>12.813515118875221</v>
      </c>
      <c r="G826" s="38">
        <f t="shared" si="73"/>
        <v>252.09854074368727</v>
      </c>
      <c r="H826" s="190">
        <f t="shared" si="75"/>
        <v>70.083394326745065</v>
      </c>
      <c r="P826" s="201">
        <f>LOOKUP(H826,Sheet1!B15:B152,Sheet1!C15:C152)</f>
        <v>2.3437705629986394</v>
      </c>
    </row>
    <row r="827" spans="2:16" x14ac:dyDescent="0.25">
      <c r="B827">
        <f t="shared" si="71"/>
        <v>824</v>
      </c>
      <c r="C827">
        <f t="shared" si="70"/>
        <v>1.4275530579341849E-2</v>
      </c>
      <c r="D827" s="38">
        <f t="shared" ca="1" si="72"/>
        <v>12.827790649454563</v>
      </c>
      <c r="G827" s="38">
        <f t="shared" si="73"/>
        <v>251.97818618130219</v>
      </c>
      <c r="H827" s="190">
        <f t="shared" si="75"/>
        <v>70.049935758402015</v>
      </c>
      <c r="P827" s="201">
        <f>LOOKUP(H827,Sheet1!B16:B153,Sheet1!C16:C153)</f>
        <v>2.3437705629986394</v>
      </c>
    </row>
    <row r="828" spans="2:16" x14ac:dyDescent="0.25">
      <c r="B828">
        <f t="shared" si="71"/>
        <v>825</v>
      </c>
      <c r="C828">
        <f t="shared" si="70"/>
        <v>1.4282355648252931E-2</v>
      </c>
      <c r="D828" s="38">
        <f t="shared" ca="1" si="72"/>
        <v>12.842073005102817</v>
      </c>
      <c r="G828" s="38">
        <f t="shared" si="73"/>
        <v>251.85777407792574</v>
      </c>
      <c r="H828" s="190">
        <f t="shared" si="75"/>
        <v>70.016461193663361</v>
      </c>
      <c r="P828" s="201">
        <f>LOOKUP(H828,Sheet1!B17:B154,Sheet1!C17:C154)</f>
        <v>2.3437705629986394</v>
      </c>
    </row>
    <row r="829" spans="2:16" x14ac:dyDescent="0.25">
      <c r="B829">
        <f t="shared" si="71"/>
        <v>826</v>
      </c>
      <c r="C829">
        <f t="shared" si="70"/>
        <v>1.4289190517205546E-2</v>
      </c>
      <c r="D829" s="38">
        <f t="shared" ca="1" si="72"/>
        <v>12.856362195620022</v>
      </c>
      <c r="G829" s="38">
        <f t="shared" si="73"/>
        <v>251.73730435093543</v>
      </c>
      <c r="H829" s="190">
        <f t="shared" si="75"/>
        <v>69.982970609560056</v>
      </c>
      <c r="P829" s="201">
        <f>LOOKUP(H829,Sheet1!B18:B155,Sheet1!C18:C155)</f>
        <v>2.3437705629986394</v>
      </c>
    </row>
    <row r="830" spans="2:16" x14ac:dyDescent="0.25">
      <c r="B830">
        <f t="shared" si="71"/>
        <v>827</v>
      </c>
      <c r="C830">
        <f t="shared" si="70"/>
        <v>1.4296035209677376E-2</v>
      </c>
      <c r="D830" s="38">
        <f t="shared" ca="1" si="72"/>
        <v>12.870658230829699</v>
      </c>
      <c r="G830" s="38">
        <f t="shared" si="73"/>
        <v>251.61677691751086</v>
      </c>
      <c r="H830" s="190">
        <f t="shared" si="75"/>
        <v>69.949463983068028</v>
      </c>
      <c r="P830" s="201">
        <f>LOOKUP(H830,Sheet1!B19:B156,Sheet1!C19:C156)</f>
        <v>2.3437705629986394</v>
      </c>
    </row>
    <row r="831" spans="2:16" x14ac:dyDescent="0.25">
      <c r="B831">
        <f t="shared" si="71"/>
        <v>828</v>
      </c>
      <c r="C831">
        <f t="shared" si="70"/>
        <v>1.4302889749224924E-2</v>
      </c>
      <c r="D831" s="38">
        <f t="shared" ca="1" si="72"/>
        <v>12.884961120578923</v>
      </c>
      <c r="G831" s="38">
        <f t="shared" si="73"/>
        <v>251.49619169463301</v>
      </c>
      <c r="H831" s="190">
        <f t="shared" si="75"/>
        <v>69.915941291107984</v>
      </c>
      <c r="P831" s="201">
        <f>LOOKUP(H831,Sheet1!B20:B157,Sheet1!C20:C157)</f>
        <v>2.3437705629986394</v>
      </c>
    </row>
    <row r="832" spans="2:16" x14ac:dyDescent="0.25">
      <c r="B832">
        <f t="shared" si="71"/>
        <v>829</v>
      </c>
      <c r="C832">
        <f t="shared" si="70"/>
        <v>1.4309754159483859E-2</v>
      </c>
      <c r="D832" s="38">
        <f t="shared" ca="1" si="72"/>
        <v>12.899270874738407</v>
      </c>
      <c r="G832" s="38">
        <f t="shared" si="73"/>
        <v>251.37554859908354</v>
      </c>
      <c r="H832" s="190">
        <f t="shared" si="75"/>
        <v>69.882402510545234</v>
      </c>
      <c r="P832" s="201">
        <f>LOOKUP(H832,Sheet1!B21:B158,Sheet1!C21:C158)</f>
        <v>2.3437705629986394</v>
      </c>
    </row>
    <row r="833" spans="2:16" x14ac:dyDescent="0.25">
      <c r="B833">
        <f t="shared" si="71"/>
        <v>830</v>
      </c>
      <c r="C833">
        <f t="shared" si="70"/>
        <v>1.4316628464169355E-2</v>
      </c>
      <c r="D833" s="38">
        <f t="shared" ca="1" si="72"/>
        <v>12.913587503202576</v>
      </c>
      <c r="G833" s="38">
        <f t="shared" si="73"/>
        <v>251.25484754744431</v>
      </c>
      <c r="H833" s="190">
        <f t="shared" si="75"/>
        <v>69.848847618189524</v>
      </c>
      <c r="P833" s="201">
        <f>LOOKUP(H833,Sheet1!B22:B159,Sheet1!C22:C159)</f>
        <v>2.3437705629986394</v>
      </c>
    </row>
    <row r="834" spans="2:16" x14ac:dyDescent="0.25">
      <c r="B834">
        <f t="shared" si="71"/>
        <v>831</v>
      </c>
      <c r="C834">
        <f t="shared" si="70"/>
        <v>1.4323512687076436E-2</v>
      </c>
      <c r="D834" s="38">
        <f t="shared" ca="1" si="72"/>
        <v>12.927911015889652</v>
      </c>
      <c r="G834" s="38">
        <f t="shared" si="73"/>
        <v>251.13408845609641</v>
      </c>
      <c r="H834" s="190">
        <f t="shared" si="75"/>
        <v>69.815276590794809</v>
      </c>
      <c r="P834" s="201">
        <f>LOOKUP(H834,Sheet1!B23:B160,Sheet1!C23:C160)</f>
        <v>2.3437705629986394</v>
      </c>
    </row>
    <row r="835" spans="2:16" x14ac:dyDescent="0.25">
      <c r="B835">
        <f t="shared" si="71"/>
        <v>832</v>
      </c>
      <c r="C835">
        <f t="shared" si="70"/>
        <v>1.4330406852080323E-2</v>
      </c>
      <c r="D835" s="38">
        <f t="shared" ca="1" si="72"/>
        <v>12.942241422741732</v>
      </c>
      <c r="G835" s="38">
        <f t="shared" si="73"/>
        <v>251.0132712412198</v>
      </c>
      <c r="H835" s="190">
        <f t="shared" si="75"/>
        <v>69.781689405059112</v>
      </c>
      <c r="P835" s="201">
        <f>LOOKUP(H835,Sheet1!B24:B161,Sheet1!C24:C161)</f>
        <v>2.3437705629986394</v>
      </c>
    </row>
    <row r="836" spans="2:16" x14ac:dyDescent="0.25">
      <c r="B836">
        <f t="shared" si="71"/>
        <v>833</v>
      </c>
      <c r="C836">
        <f t="shared" si="70"/>
        <v>1.4337310983136786E-2</v>
      </c>
      <c r="D836" s="38">
        <f t="shared" ca="1" si="72"/>
        <v>12.95657873372487</v>
      </c>
      <c r="G836" s="38">
        <f t="shared" si="73"/>
        <v>250.89239581879232</v>
      </c>
      <c r="H836" s="190">
        <f t="shared" si="75"/>
        <v>69.748086037624276</v>
      </c>
      <c r="P836" s="201">
        <f>LOOKUP(H836,Sheet1!B25:B162,Sheet1!C25:C162)</f>
        <v>2.3437705629986394</v>
      </c>
    </row>
    <row r="837" spans="2:16" x14ac:dyDescent="0.25">
      <c r="B837">
        <f t="shared" si="71"/>
        <v>834</v>
      </c>
      <c r="C837">
        <f t="shared" ref="C837:C900" si="76">1/H837</f>
        <v>1.4344225104282482E-2</v>
      </c>
      <c r="D837" s="38">
        <f t="shared" ca="1" si="72"/>
        <v>12.970922958829153</v>
      </c>
      <c r="G837" s="38">
        <f t="shared" si="73"/>
        <v>250.77146210458929</v>
      </c>
      <c r="H837" s="190">
        <f t="shared" si="75"/>
        <v>69.71446646507583</v>
      </c>
      <c r="P837" s="201">
        <f>LOOKUP(H837,Sheet1!B26:B163,Sheet1!C26:C163)</f>
        <v>2.3437705629986394</v>
      </c>
    </row>
    <row r="838" spans="2:16" x14ac:dyDescent="0.25">
      <c r="B838">
        <f t="shared" ref="B838:B901" si="77">B837+1</f>
        <v>835</v>
      </c>
      <c r="C838">
        <f t="shared" si="76"/>
        <v>1.4351149239635323E-2</v>
      </c>
      <c r="D838" s="38">
        <f t="shared" ref="D838:D901" ca="1" si="78">D837+C838</f>
        <v>12.985274108068788</v>
      </c>
      <c r="G838" s="38">
        <f t="shared" si="73"/>
        <v>250.65047001418262</v>
      </c>
      <c r="H838" s="190">
        <f t="shared" si="75"/>
        <v>69.680830663942771</v>
      </c>
      <c r="P838" s="201">
        <f>LOOKUP(H838,Sheet1!B27:B164,Sheet1!C27:C164)</f>
        <v>2.3437705629986394</v>
      </c>
    </row>
    <row r="839" spans="2:16" x14ac:dyDescent="0.25">
      <c r="B839">
        <f t="shared" si="77"/>
        <v>836</v>
      </c>
      <c r="C839">
        <f t="shared" si="76"/>
        <v>1.4358083413394812E-2</v>
      </c>
      <c r="D839" s="38">
        <f t="shared" ca="1" si="78"/>
        <v>12.999632191482183</v>
      </c>
      <c r="G839" s="38">
        <f t="shared" ref="G839:G902" si="79">H839/0.278</f>
        <v>250.52941946294018</v>
      </c>
      <c r="H839" s="190">
        <f t="shared" ref="H839:H855" si="80">H840+(P840*C840)</f>
        <v>69.647178610697381</v>
      </c>
      <c r="P839" s="201">
        <f>LOOKUP(H839,Sheet1!B28:B165,Sheet1!C28:C165)</f>
        <v>2.3437705629986394</v>
      </c>
    </row>
    <row r="840" spans="2:16" x14ac:dyDescent="0.25">
      <c r="B840">
        <f t="shared" si="77"/>
        <v>837</v>
      </c>
      <c r="C840">
        <f t="shared" si="76"/>
        <v>1.4365027649842415E-2</v>
      </c>
      <c r="D840" s="38">
        <f t="shared" ca="1" si="78"/>
        <v>13.013997219132026</v>
      </c>
      <c r="G840" s="38">
        <f t="shared" si="79"/>
        <v>250.4083103660252</v>
      </c>
      <c r="H840" s="190">
        <f t="shared" si="80"/>
        <v>69.613510281755012</v>
      </c>
      <c r="P840" s="201">
        <f>LOOKUP(H840,Sheet1!B29:B166,Sheet1!C29:C166)</f>
        <v>2.3437705629986394</v>
      </c>
    </row>
    <row r="841" spans="2:16" x14ac:dyDescent="0.25">
      <c r="B841">
        <f t="shared" si="77"/>
        <v>838</v>
      </c>
      <c r="C841">
        <f t="shared" si="76"/>
        <v>1.4371981973341903E-2</v>
      </c>
      <c r="D841" s="38">
        <f t="shared" ca="1" si="78"/>
        <v>13.028369201105368</v>
      </c>
      <c r="G841" s="38">
        <f t="shared" si="79"/>
        <v>250.28714263839547</v>
      </c>
      <c r="H841" s="190">
        <f t="shared" si="80"/>
        <v>69.579825653473947</v>
      </c>
      <c r="P841" s="201">
        <f>LOOKUP(H841,Sheet1!B30:B167,Sheet1!C30:C167)</f>
        <v>2.3437705629986394</v>
      </c>
    </row>
    <row r="842" spans="2:16" x14ac:dyDescent="0.25">
      <c r="B842">
        <f t="shared" si="77"/>
        <v>839</v>
      </c>
      <c r="C842">
        <f t="shared" si="76"/>
        <v>1.4378946408339721E-2</v>
      </c>
      <c r="D842" s="38">
        <f t="shared" ca="1" si="78"/>
        <v>13.042748147513707</v>
      </c>
      <c r="G842" s="38">
        <f t="shared" si="79"/>
        <v>250.16591619480263</v>
      </c>
      <c r="H842" s="190">
        <f t="shared" si="80"/>
        <v>69.54612470215514</v>
      </c>
      <c r="P842" s="201">
        <f>LOOKUP(H842,Sheet1!B31:B168,Sheet1!C31:C168)</f>
        <v>2.3437705629986394</v>
      </c>
    </row>
    <row r="843" spans="2:16" x14ac:dyDescent="0.25">
      <c r="B843">
        <f t="shared" si="77"/>
        <v>840</v>
      </c>
      <c r="C843">
        <f t="shared" si="76"/>
        <v>1.4385920979365346E-2</v>
      </c>
      <c r="D843" s="38">
        <f t="shared" ca="1" si="78"/>
        <v>13.057134068493072</v>
      </c>
      <c r="G843" s="38">
        <f t="shared" si="79"/>
        <v>250.04463094979164</v>
      </c>
      <c r="H843" s="190">
        <f t="shared" si="80"/>
        <v>69.512407404042079</v>
      </c>
      <c r="P843" s="201">
        <f>LOOKUP(H843,Sheet1!B32:B169,Sheet1!C32:C169)</f>
        <v>2.3437705629986394</v>
      </c>
    </row>
    <row r="844" spans="2:16" x14ac:dyDescent="0.25">
      <c r="B844">
        <f t="shared" si="77"/>
        <v>841</v>
      </c>
      <c r="C844">
        <f t="shared" si="76"/>
        <v>1.4392905711031651E-2</v>
      </c>
      <c r="D844" s="38">
        <f t="shared" ca="1" si="78"/>
        <v>13.071526974204104</v>
      </c>
      <c r="G844" s="38">
        <f t="shared" si="79"/>
        <v>249.92328681769982</v>
      </c>
      <c r="H844" s="190">
        <f t="shared" si="80"/>
        <v>69.478673735320555</v>
      </c>
      <c r="P844" s="201">
        <f>LOOKUP(H844,Sheet1!B33:B170,Sheet1!C33:C170)</f>
        <v>2.3437705629986394</v>
      </c>
    </row>
    <row r="845" spans="2:16" x14ac:dyDescent="0.25">
      <c r="B845">
        <f t="shared" si="77"/>
        <v>842</v>
      </c>
      <c r="C845">
        <f t="shared" si="76"/>
        <v>1.439990062803527E-2</v>
      </c>
      <c r="D845" s="38">
        <f t="shared" ca="1" si="78"/>
        <v>13.08592687483214</v>
      </c>
      <c r="G845" s="38">
        <f t="shared" si="79"/>
        <v>249.80188371265632</v>
      </c>
      <c r="H845" s="190">
        <f t="shared" si="80"/>
        <v>69.444923672118463</v>
      </c>
      <c r="P845" s="201">
        <f>LOOKUP(H845,Sheet1!B34:B171,Sheet1!C34:C171)</f>
        <v>2.3437705629986394</v>
      </c>
    </row>
    <row r="846" spans="2:16" x14ac:dyDescent="0.25">
      <c r="B846">
        <f t="shared" si="77"/>
        <v>843</v>
      </c>
      <c r="C846">
        <f t="shared" si="76"/>
        <v>1.4406905755156959E-2</v>
      </c>
      <c r="D846" s="38">
        <f t="shared" ca="1" si="78"/>
        <v>13.100333780587297</v>
      </c>
      <c r="G846" s="38">
        <f t="shared" si="79"/>
        <v>249.68042154858139</v>
      </c>
      <c r="H846" s="190">
        <f t="shared" si="80"/>
        <v>69.411157190505634</v>
      </c>
      <c r="P846" s="201">
        <f>LOOKUP(H846,Sheet1!B35:B172,Sheet1!C35:C172)</f>
        <v>2.3437705629986394</v>
      </c>
    </row>
    <row r="847" spans="2:16" x14ac:dyDescent="0.25">
      <c r="B847">
        <f t="shared" si="77"/>
        <v>844</v>
      </c>
      <c r="C847">
        <f t="shared" si="76"/>
        <v>1.4413921117261979E-2</v>
      </c>
      <c r="D847" s="38">
        <f t="shared" ca="1" si="78"/>
        <v>13.114747701704559</v>
      </c>
      <c r="G847" s="38">
        <f t="shared" si="79"/>
        <v>249.55890023918559</v>
      </c>
      <c r="H847" s="190">
        <f t="shared" si="80"/>
        <v>69.377374266493604</v>
      </c>
      <c r="P847" s="201">
        <f>LOOKUP(H847,Sheet1!B36:B173,Sheet1!C36:C173)</f>
        <v>2.3437705629986394</v>
      </c>
    </row>
    <row r="848" spans="2:16" x14ac:dyDescent="0.25">
      <c r="B848">
        <f t="shared" si="77"/>
        <v>845</v>
      </c>
      <c r="C848">
        <f t="shared" si="76"/>
        <v>1.4420946739300448E-2</v>
      </c>
      <c r="D848" s="38">
        <f t="shared" ca="1" si="78"/>
        <v>13.129168648443859</v>
      </c>
      <c r="G848" s="38">
        <f t="shared" si="79"/>
        <v>249.43731969796926</v>
      </c>
      <c r="H848" s="190">
        <f t="shared" si="80"/>
        <v>69.343574876035461</v>
      </c>
      <c r="P848" s="201">
        <f>LOOKUP(H848,Sheet1!B37:B174,Sheet1!C37:C174)</f>
        <v>2.3437705629986394</v>
      </c>
    </row>
    <row r="849" spans="2:16" x14ac:dyDescent="0.25">
      <c r="B849">
        <f t="shared" si="77"/>
        <v>846</v>
      </c>
      <c r="C849">
        <f t="shared" si="76"/>
        <v>1.4427982646307725E-2</v>
      </c>
      <c r="D849" s="38">
        <f t="shared" ca="1" si="78"/>
        <v>13.143596631090166</v>
      </c>
      <c r="G849" s="38">
        <f t="shared" si="79"/>
        <v>249.31567983822151</v>
      </c>
      <c r="H849" s="190">
        <f t="shared" si="80"/>
        <v>69.309758995025589</v>
      </c>
      <c r="P849" s="201">
        <f>LOOKUP(H849,Sheet1!B38:B175,Sheet1!C38:C175)</f>
        <v>2.3437705629986394</v>
      </c>
    </row>
    <row r="850" spans="2:16" x14ac:dyDescent="0.25">
      <c r="B850">
        <f t="shared" si="77"/>
        <v>847</v>
      </c>
      <c r="C850">
        <f t="shared" si="76"/>
        <v>1.4435028863404789E-2</v>
      </c>
      <c r="D850" s="38">
        <f t="shared" ca="1" si="78"/>
        <v>13.15803165995357</v>
      </c>
      <c r="G850" s="38">
        <f t="shared" si="79"/>
        <v>249.19398057301979</v>
      </c>
      <c r="H850" s="190">
        <f t="shared" si="80"/>
        <v>69.27592659929951</v>
      </c>
      <c r="P850" s="201">
        <f>LOOKUP(H850,Sheet1!B39:B176,Sheet1!C39:C176)</f>
        <v>2.3437705629986394</v>
      </c>
    </row>
    <row r="851" spans="2:16" x14ac:dyDescent="0.25">
      <c r="B851">
        <f t="shared" si="77"/>
        <v>848</v>
      </c>
      <c r="C851">
        <f t="shared" si="76"/>
        <v>1.4442085415798604E-2</v>
      </c>
      <c r="D851" s="38">
        <f t="shared" ca="1" si="78"/>
        <v>13.172473745369368</v>
      </c>
      <c r="G851" s="38">
        <f t="shared" si="79"/>
        <v>249.07222181522894</v>
      </c>
      <c r="H851" s="190">
        <f t="shared" si="80"/>
        <v>69.242077664633655</v>
      </c>
      <c r="P851" s="201">
        <f>LOOKUP(H851,Sheet1!B40:B177,Sheet1!C40:C177)</f>
        <v>2.3437705629986394</v>
      </c>
    </row>
    <row r="852" spans="2:16" x14ac:dyDescent="0.25">
      <c r="B852">
        <f t="shared" si="77"/>
        <v>849</v>
      </c>
      <c r="C852">
        <f t="shared" si="76"/>
        <v>1.444915232878251E-2</v>
      </c>
      <c r="D852" s="38">
        <f t="shared" ca="1" si="78"/>
        <v>13.186922897698151</v>
      </c>
      <c r="G852" s="38">
        <f t="shared" si="79"/>
        <v>248.9504034775006</v>
      </c>
      <c r="H852" s="190">
        <f t="shared" si="80"/>
        <v>69.20821216674517</v>
      </c>
      <c r="P852" s="201">
        <f>LOOKUP(H852,Sheet1!B41:B178,Sheet1!C41:C178)</f>
        <v>2.3437705629986394</v>
      </c>
    </row>
    <row r="853" spans="2:16" x14ac:dyDescent="0.25">
      <c r="B853">
        <f t="shared" si="77"/>
        <v>850</v>
      </c>
      <c r="C853">
        <f t="shared" si="76"/>
        <v>1.4456229627736591E-2</v>
      </c>
      <c r="D853" s="38">
        <f t="shared" ca="1" si="78"/>
        <v>13.201379127325888</v>
      </c>
      <c r="G853" s="38">
        <f t="shared" si="79"/>
        <v>248.82852547227239</v>
      </c>
      <c r="H853" s="190">
        <f t="shared" si="80"/>
        <v>69.174330081291728</v>
      </c>
      <c r="P853" s="201">
        <f>LOOKUP(H853,Sheet1!B42:B179,Sheet1!C42:C179)</f>
        <v>2.3437705629986394</v>
      </c>
    </row>
    <row r="854" spans="2:16" x14ac:dyDescent="0.25">
      <c r="B854">
        <f t="shared" si="77"/>
        <v>851</v>
      </c>
      <c r="C854">
        <f t="shared" si="76"/>
        <v>1.4463317338128067E-2</v>
      </c>
      <c r="D854" s="38">
        <f t="shared" ca="1" si="78"/>
        <v>13.215842444664016</v>
      </c>
      <c r="G854" s="38">
        <f t="shared" si="79"/>
        <v>248.7065877117673</v>
      </c>
      <c r="H854" s="190">
        <f t="shared" si="80"/>
        <v>69.140431383871316</v>
      </c>
      <c r="P854" s="201">
        <f>LOOKUP(H854,Sheet1!B43:B180,Sheet1!C43:C180)</f>
        <v>2.3437705629986394</v>
      </c>
    </row>
    <row r="855" spans="2:16" x14ac:dyDescent="0.25">
      <c r="B855">
        <f t="shared" si="77"/>
        <v>852</v>
      </c>
      <c r="C855">
        <f t="shared" si="76"/>
        <v>1.4470415485511682E-2</v>
      </c>
      <c r="D855" s="38">
        <f t="shared" ca="1" si="78"/>
        <v>13.230312860149528</v>
      </c>
      <c r="G855" s="38">
        <f t="shared" si="79"/>
        <v>248.58459010799282</v>
      </c>
      <c r="H855" s="190">
        <f t="shared" si="80"/>
        <v>69.106516050022009</v>
      </c>
      <c r="P855" s="201">
        <f>LOOKUP(H855,Sheet1!B44:B181,Sheet1!C44:C181)</f>
        <v>2.3437705629986394</v>
      </c>
    </row>
    <row r="856" spans="2:16" x14ac:dyDescent="0.25">
      <c r="B856">
        <f t="shared" si="77"/>
        <v>853</v>
      </c>
      <c r="C856">
        <f t="shared" si="76"/>
        <v>1.4477524095530075E-2</v>
      </c>
      <c r="D856" s="38">
        <f t="shared" ca="1" si="78"/>
        <v>13.244790384245059</v>
      </c>
      <c r="G856" s="38">
        <f t="shared" si="79"/>
        <v>248.46253257274026</v>
      </c>
      <c r="H856" s="190">
        <f t="shared" ref="H856:H867" si="81">H857+(P857*C857)</f>
        <v>69.072584055221796</v>
      </c>
      <c r="P856" s="201">
        <f>LOOKUP(H856,Sheet1!B45:B182,Sheet1!C45:C182)</f>
        <v>2.3437705629986394</v>
      </c>
    </row>
    <row r="857" spans="2:16" x14ac:dyDescent="0.25">
      <c r="B857">
        <f t="shared" si="77"/>
        <v>854</v>
      </c>
      <c r="C857">
        <f t="shared" si="76"/>
        <v>1.4484643193914189E-2</v>
      </c>
      <c r="D857" s="38">
        <f t="shared" ca="1" si="78"/>
        <v>13.259275027438973</v>
      </c>
      <c r="G857" s="38">
        <f t="shared" si="79"/>
        <v>248.34041501758401</v>
      </c>
      <c r="H857" s="190">
        <f t="shared" si="81"/>
        <v>69.038635374888358</v>
      </c>
      <c r="P857" s="201">
        <f>LOOKUP(H857,Sheet1!B46:B183,Sheet1!C46:C183)</f>
        <v>2.3437705629986394</v>
      </c>
    </row>
    <row r="858" spans="2:16" x14ac:dyDescent="0.25">
      <c r="B858">
        <f t="shared" si="77"/>
        <v>855</v>
      </c>
      <c r="C858">
        <f t="shared" si="76"/>
        <v>1.4491772806483651E-2</v>
      </c>
      <c r="D858" s="38">
        <f t="shared" ca="1" si="78"/>
        <v>13.273766800245456</v>
      </c>
      <c r="G858" s="38">
        <f t="shared" si="79"/>
        <v>248.21823735388074</v>
      </c>
      <c r="H858" s="190">
        <f t="shared" si="81"/>
        <v>69.00466998437885</v>
      </c>
      <c r="P858" s="201">
        <f>LOOKUP(H858,Sheet1!B47:B184,Sheet1!C47:C184)</f>
        <v>2.3437705629986394</v>
      </c>
    </row>
    <row r="859" spans="2:16" x14ac:dyDescent="0.25">
      <c r="B859">
        <f t="shared" si="77"/>
        <v>856</v>
      </c>
      <c r="C859">
        <f t="shared" si="76"/>
        <v>1.4498912959147164E-2</v>
      </c>
      <c r="D859" s="38">
        <f t="shared" ca="1" si="78"/>
        <v>13.288265713204604</v>
      </c>
      <c r="G859" s="38">
        <f t="shared" si="79"/>
        <v>248.09599949276875</v>
      </c>
      <c r="H859" s="190">
        <f t="shared" si="81"/>
        <v>68.97068785898972</v>
      </c>
      <c r="P859" s="201">
        <f>LOOKUP(H859,Sheet1!B48:B185,Sheet1!C48:C185)</f>
        <v>2.3437705629986394</v>
      </c>
    </row>
    <row r="860" spans="2:16" x14ac:dyDescent="0.25">
      <c r="B860">
        <f t="shared" si="77"/>
        <v>857</v>
      </c>
      <c r="C860">
        <f t="shared" si="76"/>
        <v>1.4506833256388975E-2</v>
      </c>
      <c r="D860" s="38">
        <f t="shared" ca="1" si="78"/>
        <v>13.302772546460993</v>
      </c>
      <c r="G860" s="38">
        <f t="shared" si="79"/>
        <v>247.9605464944639</v>
      </c>
      <c r="H860" s="190">
        <f t="shared" si="81"/>
        <v>68.933031925460966</v>
      </c>
      <c r="P860" s="201">
        <f>LOOKUP(H860,Sheet1!B49:B186,Sheet1!C49:C186)</f>
        <v>2.5957376681209992</v>
      </c>
    </row>
    <row r="861" spans="2:16" x14ac:dyDescent="0.25">
      <c r="B861">
        <f t="shared" si="77"/>
        <v>858</v>
      </c>
      <c r="C861">
        <f t="shared" si="76"/>
        <v>1.4513995707905968E-2</v>
      </c>
      <c r="D861" s="38">
        <f t="shared" ca="1" si="78"/>
        <v>13.317286542168899</v>
      </c>
      <c r="G861" s="38">
        <f t="shared" si="79"/>
        <v>247.83818147327082</v>
      </c>
      <c r="H861" s="190">
        <f t="shared" si="81"/>
        <v>68.899014449569293</v>
      </c>
      <c r="P861" s="201">
        <f>LOOKUP(H861,Sheet1!B50:B187,Sheet1!C50:C187)</f>
        <v>2.3437705629986394</v>
      </c>
    </row>
    <row r="862" spans="2:16" x14ac:dyDescent="0.25">
      <c r="B862">
        <f t="shared" si="77"/>
        <v>859</v>
      </c>
      <c r="C862">
        <f t="shared" si="76"/>
        <v>1.4521168780602041E-2</v>
      </c>
      <c r="D862" s="38">
        <f t="shared" ca="1" si="78"/>
        <v>13.331807710949501</v>
      </c>
      <c r="G862" s="38">
        <f t="shared" si="79"/>
        <v>247.71575597712584</v>
      </c>
      <c r="H862" s="190">
        <f t="shared" si="81"/>
        <v>68.864980161640986</v>
      </c>
      <c r="P862" s="201">
        <f>LOOKUP(H862,Sheet1!B51:B188,Sheet1!C51:C188)</f>
        <v>2.3437705629986394</v>
      </c>
    </row>
    <row r="863" spans="2:16" x14ac:dyDescent="0.25">
      <c r="B863">
        <f t="shared" si="77"/>
        <v>860</v>
      </c>
      <c r="C863">
        <f t="shared" si="76"/>
        <v>1.4528352500755969E-2</v>
      </c>
      <c r="D863" s="38">
        <f t="shared" ca="1" si="78"/>
        <v>13.346336063450257</v>
      </c>
      <c r="G863" s="38">
        <f t="shared" si="79"/>
        <v>247.59326991626202</v>
      </c>
      <c r="H863" s="190">
        <f t="shared" si="81"/>
        <v>68.830929036720846</v>
      </c>
      <c r="P863" s="201">
        <f>LOOKUP(H863,Sheet1!B52:B189,Sheet1!C52:C189)</f>
        <v>2.3437705629986394</v>
      </c>
    </row>
    <row r="864" spans="2:16" x14ac:dyDescent="0.25">
      <c r="B864">
        <f t="shared" si="77"/>
        <v>861</v>
      </c>
      <c r="C864">
        <f t="shared" si="76"/>
        <v>1.4535546894737652E-2</v>
      </c>
      <c r="D864" s="38">
        <f t="shared" ca="1" si="78"/>
        <v>13.360871610344995</v>
      </c>
      <c r="G864" s="38">
        <f t="shared" si="79"/>
        <v>247.47072320069017</v>
      </c>
      <c r="H864" s="190">
        <f t="shared" si="81"/>
        <v>68.796861049791872</v>
      </c>
      <c r="P864" s="201">
        <f>LOOKUP(H864,Sheet1!B53:B190,Sheet1!C53:C190)</f>
        <v>2.3437705629986394</v>
      </c>
    </row>
    <row r="865" spans="2:16" x14ac:dyDescent="0.25">
      <c r="B865">
        <f t="shared" si="77"/>
        <v>862</v>
      </c>
      <c r="C865">
        <f t="shared" si="76"/>
        <v>1.4542751989008517E-2</v>
      </c>
      <c r="D865" s="38">
        <f t="shared" ca="1" si="78"/>
        <v>13.375414362334004</v>
      </c>
      <c r="G865" s="38">
        <f t="shared" si="79"/>
        <v>247.34811574019798</v>
      </c>
      <c r="H865" s="190">
        <f t="shared" si="81"/>
        <v>68.762776175775045</v>
      </c>
      <c r="P865" s="201">
        <f>LOOKUP(H865,Sheet1!B54:B191,Sheet1!C54:C191)</f>
        <v>2.3437705629986394</v>
      </c>
    </row>
    <row r="866" spans="2:16" x14ac:dyDescent="0.25">
      <c r="B866">
        <f t="shared" si="77"/>
        <v>863</v>
      </c>
      <c r="C866">
        <f t="shared" si="76"/>
        <v>1.454996781012193E-2</v>
      </c>
      <c r="D866" s="38">
        <f t="shared" ca="1" si="78"/>
        <v>13.389964330144126</v>
      </c>
      <c r="G866" s="38">
        <f t="shared" si="79"/>
        <v>247.22544744434927</v>
      </c>
      <c r="H866" s="190">
        <f t="shared" si="81"/>
        <v>68.728674389529104</v>
      </c>
      <c r="P866" s="201">
        <f>LOOKUP(H866,Sheet1!B55:B192,Sheet1!C55:C192)</f>
        <v>2.3437705629986394</v>
      </c>
    </row>
    <row r="867" spans="2:16" x14ac:dyDescent="0.25">
      <c r="B867">
        <f t="shared" si="77"/>
        <v>864</v>
      </c>
      <c r="C867">
        <f t="shared" si="76"/>
        <v>1.4557194384723608E-2</v>
      </c>
      <c r="D867" s="38">
        <f t="shared" ca="1" si="78"/>
        <v>13.40452152452885</v>
      </c>
      <c r="G867" s="38">
        <f t="shared" si="79"/>
        <v>247.10271822248322</v>
      </c>
      <c r="H867" s="190">
        <f t="shared" si="81"/>
        <v>68.694555665850345</v>
      </c>
      <c r="P867" s="201">
        <f>LOOKUP(H867,Sheet1!B56:B193,Sheet1!C56:C193)</f>
        <v>2.3437705629986394</v>
      </c>
    </row>
    <row r="868" spans="2:16" x14ac:dyDescent="0.25">
      <c r="B868">
        <f t="shared" si="77"/>
        <v>865</v>
      </c>
      <c r="C868">
        <f t="shared" si="76"/>
        <v>1.4564431739552032E-2</v>
      </c>
      <c r="D868" s="38">
        <f t="shared" ca="1" si="78"/>
        <v>13.419085956268402</v>
      </c>
      <c r="G868" s="38">
        <f t="shared" si="79"/>
        <v>246.97992798371357</v>
      </c>
      <c r="H868" s="190">
        <f t="shared" ref="H868:H882" si="82">H869+(P869*C869)</f>
        <v>68.66041997947238</v>
      </c>
      <c r="P868" s="201">
        <f>LOOKUP(H868,Sheet1!B57:B194,Sheet1!C57:C194)</f>
        <v>2.3437705629986394</v>
      </c>
    </row>
    <row r="869" spans="2:16" x14ac:dyDescent="0.25">
      <c r="B869">
        <f t="shared" si="77"/>
        <v>866</v>
      </c>
      <c r="C869">
        <f t="shared" si="76"/>
        <v>1.4571679901438856E-2</v>
      </c>
      <c r="D869" s="38">
        <f t="shared" ca="1" si="78"/>
        <v>13.433657636169841</v>
      </c>
      <c r="G869" s="38">
        <f t="shared" si="79"/>
        <v>246.85707663692787</v>
      </c>
      <c r="H869" s="190">
        <f t="shared" si="82"/>
        <v>68.626267305065952</v>
      </c>
      <c r="P869" s="201">
        <f>LOOKUP(H869,Sheet1!B58:B195,Sheet1!C58:C195)</f>
        <v>2.3437705629986394</v>
      </c>
    </row>
    <row r="870" spans="2:16" x14ac:dyDescent="0.25">
      <c r="B870">
        <f t="shared" si="77"/>
        <v>867</v>
      </c>
      <c r="C870">
        <f t="shared" si="76"/>
        <v>1.4578938897309336E-2</v>
      </c>
      <c r="D870" s="38">
        <f t="shared" ca="1" si="78"/>
        <v>13.448236575067149</v>
      </c>
      <c r="G870" s="38">
        <f t="shared" si="79"/>
        <v>246.73416409078658</v>
      </c>
      <c r="H870" s="190">
        <f t="shared" si="82"/>
        <v>68.592097617238679</v>
      </c>
      <c r="P870" s="201">
        <f>LOOKUP(H870,Sheet1!B59:B196,Sheet1!C59:C196)</f>
        <v>2.3437705629986394</v>
      </c>
    </row>
    <row r="871" spans="2:16" x14ac:dyDescent="0.25">
      <c r="B871">
        <f t="shared" si="77"/>
        <v>868</v>
      </c>
      <c r="C871">
        <f t="shared" si="76"/>
        <v>1.4586981100462682E-2</v>
      </c>
      <c r="D871" s="38">
        <f t="shared" ca="1" si="78"/>
        <v>13.462823556167612</v>
      </c>
      <c r="G871" s="38">
        <f t="shared" si="79"/>
        <v>246.59813277225516</v>
      </c>
      <c r="H871" s="190">
        <f t="shared" si="82"/>
        <v>68.554280910686941</v>
      </c>
      <c r="P871" s="201">
        <f>LOOKUP(H871,Sheet1!B60:B197,Sheet1!C60:C197)</f>
        <v>2.5924971240644248</v>
      </c>
    </row>
    <row r="872" spans="2:16" x14ac:dyDescent="0.25">
      <c r="B872">
        <f t="shared" si="77"/>
        <v>869</v>
      </c>
      <c r="C872">
        <f t="shared" si="76"/>
        <v>1.4595036629772054E-2</v>
      </c>
      <c r="D872" s="38">
        <f t="shared" ca="1" si="78"/>
        <v>13.477418592797385</v>
      </c>
      <c r="G872" s="38">
        <f t="shared" si="79"/>
        <v>246.46202633164978</v>
      </c>
      <c r="H872" s="190">
        <f t="shared" si="82"/>
        <v>68.516443320198647</v>
      </c>
      <c r="P872" s="201">
        <f>LOOKUP(H872,Sheet1!B61:B198,Sheet1!C61:C198)</f>
        <v>2.5924971240644248</v>
      </c>
    </row>
    <row r="873" spans="2:16" x14ac:dyDescent="0.25">
      <c r="B873">
        <f t="shared" si="77"/>
        <v>870</v>
      </c>
      <c r="C873">
        <f t="shared" si="76"/>
        <v>1.4603105522085264E-2</v>
      </c>
      <c r="D873" s="38">
        <f t="shared" ca="1" si="78"/>
        <v>13.492021698319469</v>
      </c>
      <c r="G873" s="38">
        <f t="shared" si="79"/>
        <v>246.32584464435334</v>
      </c>
      <c r="H873" s="190">
        <f t="shared" si="82"/>
        <v>68.478584811130233</v>
      </c>
      <c r="P873" s="201">
        <f>LOOKUP(H873,Sheet1!B62:B199,Sheet1!C62:C199)</f>
        <v>2.5924971240644248</v>
      </c>
    </row>
    <row r="874" spans="2:16" x14ac:dyDescent="0.25">
      <c r="B874">
        <f t="shared" si="77"/>
        <v>871</v>
      </c>
      <c r="C874">
        <f t="shared" si="76"/>
        <v>1.4611187814392931E-2</v>
      </c>
      <c r="D874" s="38">
        <f t="shared" ca="1" si="78"/>
        <v>13.506632886133863</v>
      </c>
      <c r="G874" s="38">
        <f t="shared" si="79"/>
        <v>246.18958758540379</v>
      </c>
      <c r="H874" s="190">
        <f t="shared" si="82"/>
        <v>68.440705348742256</v>
      </c>
      <c r="P874" s="201">
        <f>LOOKUP(H874,Sheet1!B63:B200,Sheet1!C63:C200)</f>
        <v>2.5924971240644248</v>
      </c>
    </row>
    <row r="875" spans="2:16" x14ac:dyDescent="0.25">
      <c r="B875">
        <f t="shared" si="77"/>
        <v>872</v>
      </c>
      <c r="C875">
        <f t="shared" si="76"/>
        <v>1.4619283543829201E-2</v>
      </c>
      <c r="D875" s="38">
        <f t="shared" ca="1" si="78"/>
        <v>13.521252169677693</v>
      </c>
      <c r="G875" s="38">
        <f t="shared" si="79"/>
        <v>246.05325502949276</v>
      </c>
      <c r="H875" s="190">
        <f t="shared" si="82"/>
        <v>68.402804898198994</v>
      </c>
      <c r="P875" s="201">
        <f>LOOKUP(H875,Sheet1!B64:B201,Sheet1!C64:C201)</f>
        <v>2.5924971240644248</v>
      </c>
    </row>
    <row r="876" spans="2:16" x14ac:dyDescent="0.25">
      <c r="B876">
        <f t="shared" si="77"/>
        <v>873</v>
      </c>
      <c r="C876">
        <f t="shared" si="76"/>
        <v>1.4627392747672453E-2</v>
      </c>
      <c r="D876" s="38">
        <f t="shared" ca="1" si="78"/>
        <v>13.535879562425364</v>
      </c>
      <c r="G876" s="38">
        <f t="shared" si="79"/>
        <v>245.91684685096433</v>
      </c>
      <c r="H876" s="190">
        <f t="shared" si="82"/>
        <v>68.364883424568092</v>
      </c>
      <c r="P876" s="201">
        <f>LOOKUP(H876,Sheet1!B65:B202,Sheet1!C65:C202)</f>
        <v>2.5924971240644248</v>
      </c>
    </row>
    <row r="877" spans="2:16" x14ac:dyDescent="0.25">
      <c r="B877">
        <f t="shared" si="77"/>
        <v>874</v>
      </c>
      <c r="C877">
        <f t="shared" si="76"/>
        <v>1.4635515463346035E-2</v>
      </c>
      <c r="D877" s="38">
        <f t="shared" ca="1" si="78"/>
        <v>13.550515077888711</v>
      </c>
      <c r="G877" s="38">
        <f t="shared" si="79"/>
        <v>245.7803629238135</v>
      </c>
      <c r="H877" s="190">
        <f t="shared" si="82"/>
        <v>68.326940892820161</v>
      </c>
      <c r="P877" s="201">
        <f>LOOKUP(H877,Sheet1!B66:B203,Sheet1!C66:C203)</f>
        <v>2.5924971240644248</v>
      </c>
    </row>
    <row r="878" spans="2:16" x14ac:dyDescent="0.25">
      <c r="B878">
        <f t="shared" si="77"/>
        <v>875</v>
      </c>
      <c r="C878">
        <f t="shared" si="76"/>
        <v>1.4643651728418977E-2</v>
      </c>
      <c r="D878" s="38">
        <f t="shared" ca="1" si="78"/>
        <v>13.56515872961713</v>
      </c>
      <c r="G878" s="38">
        <f t="shared" si="79"/>
        <v>245.64380312168498</v>
      </c>
      <c r="H878" s="190">
        <f t="shared" si="82"/>
        <v>68.288977267828429</v>
      </c>
      <c r="P878" s="201">
        <f>LOOKUP(H878,Sheet1!B67:B204,Sheet1!C67:C204)</f>
        <v>2.5924971240644248</v>
      </c>
    </row>
    <row r="879" spans="2:16" x14ac:dyDescent="0.25">
      <c r="B879">
        <f t="shared" si="77"/>
        <v>876</v>
      </c>
      <c r="C879">
        <f t="shared" si="76"/>
        <v>1.4651801580606727E-2</v>
      </c>
      <c r="D879" s="38">
        <f t="shared" ca="1" si="78"/>
        <v>13.579810531197737</v>
      </c>
      <c r="G879" s="38">
        <f t="shared" si="79"/>
        <v>245.50716731787173</v>
      </c>
      <c r="H879" s="190">
        <f t="shared" si="82"/>
        <v>68.250992514368349</v>
      </c>
      <c r="P879" s="201">
        <f>LOOKUP(H879,Sheet1!B68:B205,Sheet1!C68:C205)</f>
        <v>2.5924971240644248</v>
      </c>
    </row>
    <row r="880" spans="2:16" x14ac:dyDescent="0.25">
      <c r="B880">
        <f t="shared" si="77"/>
        <v>877</v>
      </c>
      <c r="C880">
        <f t="shared" si="76"/>
        <v>1.4659965057771885E-2</v>
      </c>
      <c r="D880" s="38">
        <f t="shared" ca="1" si="78"/>
        <v>13.594470496255509</v>
      </c>
      <c r="G880" s="38">
        <f t="shared" si="79"/>
        <v>245.37045538531362</v>
      </c>
      <c r="H880" s="190">
        <f t="shared" si="82"/>
        <v>68.212986597117194</v>
      </c>
      <c r="P880" s="201">
        <f>LOOKUP(H880,Sheet1!B69:B206,Sheet1!C69:C206)</f>
        <v>2.5924971240644248</v>
      </c>
    </row>
    <row r="881" spans="2:16" x14ac:dyDescent="0.25">
      <c r="B881">
        <f t="shared" si="77"/>
        <v>878</v>
      </c>
      <c r="C881">
        <f t="shared" si="76"/>
        <v>1.4668142197924944E-2</v>
      </c>
      <c r="D881" s="38">
        <f t="shared" ca="1" si="78"/>
        <v>13.609138638453434</v>
      </c>
      <c r="G881" s="38">
        <f t="shared" si="79"/>
        <v>245.23366719659606</v>
      </c>
      <c r="H881" s="190">
        <f t="shared" si="82"/>
        <v>68.174959480653712</v>
      </c>
      <c r="P881" s="201">
        <f>LOOKUP(H881,Sheet1!B70:B207,Sheet1!C70:C207)</f>
        <v>2.5924971240644248</v>
      </c>
    </row>
    <row r="882" spans="2:16" x14ac:dyDescent="0.25">
      <c r="B882">
        <f t="shared" si="77"/>
        <v>879</v>
      </c>
      <c r="C882">
        <f t="shared" si="76"/>
        <v>1.4676333039225031E-2</v>
      </c>
      <c r="D882" s="38">
        <f t="shared" ca="1" si="78"/>
        <v>13.623814971492658</v>
      </c>
      <c r="G882" s="38">
        <f t="shared" si="79"/>
        <v>245.09680262394861</v>
      </c>
      <c r="H882" s="190">
        <f t="shared" si="82"/>
        <v>68.136911129457715</v>
      </c>
      <c r="P882" s="201">
        <f>LOOKUP(H882,Sheet1!B71:B208,Sheet1!C71:C208)</f>
        <v>2.5924971240644248</v>
      </c>
    </row>
    <row r="883" spans="2:16" x14ac:dyDescent="0.25">
      <c r="B883">
        <f t="shared" si="77"/>
        <v>880</v>
      </c>
      <c r="C883">
        <f t="shared" si="76"/>
        <v>1.4684537619980653E-2</v>
      </c>
      <c r="D883" s="38">
        <f t="shared" ca="1" si="78"/>
        <v>13.63849950911264</v>
      </c>
      <c r="G883" s="38">
        <f t="shared" si="79"/>
        <v>244.95986153924349</v>
      </c>
      <c r="H883" s="190">
        <f t="shared" ref="H883:H901" si="83">H884+(P884*C884)</f>
        <v>68.098841507909697</v>
      </c>
      <c r="P883" s="201">
        <f>LOOKUP(H883,Sheet1!B72:B209,Sheet1!C72:C209)</f>
        <v>2.5924971240644248</v>
      </c>
    </row>
    <row r="884" spans="2:16" x14ac:dyDescent="0.25">
      <c r="B884">
        <f t="shared" si="77"/>
        <v>881</v>
      </c>
      <c r="C884">
        <f t="shared" si="76"/>
        <v>1.4692755978650454E-2</v>
      </c>
      <c r="D884" s="38">
        <f t="shared" ca="1" si="78"/>
        <v>13.65319226509129</v>
      </c>
      <c r="G884" s="38">
        <f t="shared" si="79"/>
        <v>244.82284381399444</v>
      </c>
      <c r="H884" s="190">
        <f t="shared" si="83"/>
        <v>68.06075058029046</v>
      </c>
      <c r="P884" s="201">
        <f>LOOKUP(H884,Sheet1!B73:B210,Sheet1!C73:C210)</f>
        <v>2.5924971240644248</v>
      </c>
    </row>
    <row r="885" spans="2:16" x14ac:dyDescent="0.25">
      <c r="B885">
        <f t="shared" si="77"/>
        <v>882</v>
      </c>
      <c r="C885">
        <f t="shared" si="76"/>
        <v>1.4700988153843965E-2</v>
      </c>
      <c r="D885" s="38">
        <f t="shared" ca="1" si="78"/>
        <v>13.667893253245134</v>
      </c>
      <c r="G885" s="38">
        <f t="shared" si="79"/>
        <v>244.6857493193551</v>
      </c>
      <c r="H885" s="190">
        <f t="shared" si="83"/>
        <v>68.022638310780721</v>
      </c>
      <c r="P885" s="201">
        <f>LOOKUP(H885,Sheet1!B74:B211,Sheet1!C74:C211)</f>
        <v>2.5924971240644248</v>
      </c>
    </row>
    <row r="886" spans="2:16" x14ac:dyDescent="0.25">
      <c r="B886">
        <f t="shared" si="77"/>
        <v>883</v>
      </c>
      <c r="C886">
        <f t="shared" si="76"/>
        <v>1.4709234184322382E-2</v>
      </c>
      <c r="D886" s="38">
        <f t="shared" ca="1" si="78"/>
        <v>13.682602487429456</v>
      </c>
      <c r="G886" s="38">
        <f t="shared" si="79"/>
        <v>244.5485779261175</v>
      </c>
      <c r="H886" s="190">
        <f t="shared" si="83"/>
        <v>67.984504663460669</v>
      </c>
      <c r="P886" s="201">
        <f>LOOKUP(H886,Sheet1!B75:B212,Sheet1!C75:C212)</f>
        <v>2.5924971240644248</v>
      </c>
    </row>
    <row r="887" spans="2:16" x14ac:dyDescent="0.25">
      <c r="B887">
        <f t="shared" si="77"/>
        <v>884</v>
      </c>
      <c r="C887">
        <f t="shared" si="76"/>
        <v>1.4717494108999311E-2</v>
      </c>
      <c r="D887" s="38">
        <f t="shared" ca="1" si="78"/>
        <v>13.697319981538456</v>
      </c>
      <c r="G887" s="38">
        <f t="shared" si="79"/>
        <v>244.41132950471095</v>
      </c>
      <c r="H887" s="190">
        <f t="shared" si="83"/>
        <v>67.946349602309652</v>
      </c>
      <c r="P887" s="201">
        <f>LOOKUP(H887,Sheet1!B76:B213,Sheet1!C76:C213)</f>
        <v>2.5924971240644248</v>
      </c>
    </row>
    <row r="888" spans="2:16" x14ac:dyDescent="0.25">
      <c r="B888">
        <f t="shared" si="77"/>
        <v>885</v>
      </c>
      <c r="C888">
        <f t="shared" si="76"/>
        <v>1.4725767966941562E-2</v>
      </c>
      <c r="D888" s="38">
        <f t="shared" ca="1" si="78"/>
        <v>13.712045749505398</v>
      </c>
      <c r="G888" s="38">
        <f t="shared" si="79"/>
        <v>244.27400392520039</v>
      </c>
      <c r="H888" s="190">
        <f t="shared" si="83"/>
        <v>67.908173091205711</v>
      </c>
      <c r="P888" s="201">
        <f>LOOKUP(H888,Sheet1!B77:B214,Sheet1!C77:C214)</f>
        <v>2.5924971240644248</v>
      </c>
    </row>
    <row r="889" spans="2:16" x14ac:dyDescent="0.25">
      <c r="B889">
        <f t="shared" si="77"/>
        <v>886</v>
      </c>
      <c r="C889">
        <f t="shared" si="76"/>
        <v>1.4734055797369906E-2</v>
      </c>
      <c r="D889" s="38">
        <f t="shared" ca="1" si="78"/>
        <v>13.726779805302767</v>
      </c>
      <c r="G889" s="38">
        <f t="shared" si="79"/>
        <v>244.13660105728493</v>
      </c>
      <c r="H889" s="190">
        <f t="shared" si="83"/>
        <v>67.86997509392522</v>
      </c>
      <c r="P889" s="201">
        <f>LOOKUP(H889,Sheet1!B78:B215,Sheet1!C78:C215)</f>
        <v>2.5924971240644248</v>
      </c>
    </row>
    <row r="890" spans="2:16" x14ac:dyDescent="0.25">
      <c r="B890">
        <f t="shared" si="77"/>
        <v>887</v>
      </c>
      <c r="C890">
        <f t="shared" si="76"/>
        <v>1.4742357639659866E-2</v>
      </c>
      <c r="D890" s="38">
        <f t="shared" ca="1" si="78"/>
        <v>13.741522162942427</v>
      </c>
      <c r="G890" s="38">
        <f t="shared" si="79"/>
        <v>243.99912077029666</v>
      </c>
      <c r="H890" s="190">
        <f t="shared" si="83"/>
        <v>67.831755574142477</v>
      </c>
      <c r="P890" s="201">
        <f>LOOKUP(H890,Sheet1!B79:B216,Sheet1!C79:C216)</f>
        <v>2.5924971240644248</v>
      </c>
    </row>
    <row r="891" spans="2:16" x14ac:dyDescent="0.25">
      <c r="B891">
        <f t="shared" si="77"/>
        <v>888</v>
      </c>
      <c r="C891">
        <f t="shared" si="76"/>
        <v>1.4750673533342503E-2</v>
      </c>
      <c r="D891" s="38">
        <f t="shared" ca="1" si="78"/>
        <v>13.75627283647577</v>
      </c>
      <c r="G891" s="38">
        <f t="shared" si="79"/>
        <v>243.86156293319883</v>
      </c>
      <c r="H891" s="190">
        <f t="shared" si="83"/>
        <v>67.793514495429278</v>
      </c>
      <c r="P891" s="201">
        <f>LOOKUP(H891,Sheet1!B80:B217,Sheet1!C80:C217)</f>
        <v>2.5924971240644248</v>
      </c>
    </row>
    <row r="892" spans="2:16" x14ac:dyDescent="0.25">
      <c r="B892">
        <f t="shared" si="77"/>
        <v>889</v>
      </c>
      <c r="C892">
        <f t="shared" si="76"/>
        <v>1.4759003518105209E-2</v>
      </c>
      <c r="D892" s="38">
        <f t="shared" ca="1" si="78"/>
        <v>13.771031839993874</v>
      </c>
      <c r="G892" s="38">
        <f t="shared" si="79"/>
        <v>243.72392741458464</v>
      </c>
      <c r="H892" s="190">
        <f t="shared" si="83"/>
        <v>67.755251821254532</v>
      </c>
      <c r="P892" s="201">
        <f>LOOKUP(H892,Sheet1!B81:B218,Sheet1!C81:C218)</f>
        <v>2.5924971240644248</v>
      </c>
    </row>
    <row r="893" spans="2:16" x14ac:dyDescent="0.25">
      <c r="B893">
        <f t="shared" si="77"/>
        <v>890</v>
      </c>
      <c r="C893">
        <f t="shared" si="76"/>
        <v>1.4767347633792493E-2</v>
      </c>
      <c r="D893" s="38">
        <f t="shared" ca="1" si="78"/>
        <v>13.785799187627667</v>
      </c>
      <c r="G893" s="38">
        <f t="shared" si="79"/>
        <v>243.58621408267575</v>
      </c>
      <c r="H893" s="190">
        <f t="shared" si="83"/>
        <v>67.716967514983864</v>
      </c>
      <c r="P893" s="201">
        <f>LOOKUP(H893,Sheet1!B82:B219,Sheet1!C82:C219)</f>
        <v>2.5924971240644248</v>
      </c>
    </row>
    <row r="894" spans="2:16" x14ac:dyDescent="0.25">
      <c r="B894">
        <f t="shared" si="77"/>
        <v>891</v>
      </c>
      <c r="C894">
        <f t="shared" si="76"/>
        <v>1.4775705920406787E-2</v>
      </c>
      <c r="D894" s="38">
        <f t="shared" ca="1" si="78"/>
        <v>13.800574893548074</v>
      </c>
      <c r="G894" s="38">
        <f t="shared" si="79"/>
        <v>243.4484228053208</v>
      </c>
      <c r="H894" s="190">
        <f t="shared" si="83"/>
        <v>67.678661539879187</v>
      </c>
      <c r="P894" s="201">
        <f>LOOKUP(H894,Sheet1!B83:B220,Sheet1!C83:C220)</f>
        <v>2.5924971240644248</v>
      </c>
    </row>
    <row r="895" spans="2:16" x14ac:dyDescent="0.25">
      <c r="B895">
        <f t="shared" si="77"/>
        <v>892</v>
      </c>
      <c r="C895">
        <f t="shared" si="76"/>
        <v>1.4784088895363354E-2</v>
      </c>
      <c r="D895" s="38">
        <f t="shared" ca="1" si="78"/>
        <v>13.815358982443437</v>
      </c>
      <c r="G895" s="38">
        <f t="shared" si="79"/>
        <v>243.31038101958501</v>
      </c>
      <c r="H895" s="190">
        <f t="shared" si="83"/>
        <v>67.640285923444637</v>
      </c>
      <c r="P895" s="201">
        <f>LOOKUP(H895,Sheet1!B84:B221,Sheet1!C84:C221)</f>
        <v>2.5957376681209992</v>
      </c>
    </row>
    <row r="896" spans="2:16" x14ac:dyDescent="0.25">
      <c r="B896">
        <f t="shared" si="77"/>
        <v>893</v>
      </c>
      <c r="C896">
        <f t="shared" si="76"/>
        <v>1.4792475662318902E-2</v>
      </c>
      <c r="D896" s="38">
        <f t="shared" ca="1" si="78"/>
        <v>13.830151458105755</v>
      </c>
      <c r="G896" s="38">
        <f t="shared" si="79"/>
        <v>243.17243335551177</v>
      </c>
      <c r="H896" s="190">
        <f t="shared" si="83"/>
        <v>67.601936472832278</v>
      </c>
      <c r="P896" s="201">
        <f>LOOKUP(H896,Sheet1!B85:B222,Sheet1!C85:C222)</f>
        <v>2.5924971240644248</v>
      </c>
    </row>
    <row r="897" spans="2:16" x14ac:dyDescent="0.25">
      <c r="B897">
        <f t="shared" si="77"/>
        <v>894</v>
      </c>
      <c r="C897">
        <f t="shared" si="76"/>
        <v>1.4800876721215106E-2</v>
      </c>
      <c r="D897" s="38">
        <f t="shared" ca="1" si="78"/>
        <v>13.844952334826971</v>
      </c>
      <c r="G897" s="38">
        <f t="shared" si="79"/>
        <v>243.0344073471183</v>
      </c>
      <c r="H897" s="190">
        <f t="shared" si="83"/>
        <v>67.563565242498896</v>
      </c>
      <c r="P897" s="201">
        <f>LOOKUP(H897,Sheet1!B86:B223,Sheet1!C86:C223)</f>
        <v>2.5924971240644248</v>
      </c>
    </row>
    <row r="898" spans="2:16" x14ac:dyDescent="0.25">
      <c r="B898">
        <f t="shared" si="77"/>
        <v>895</v>
      </c>
      <c r="C898">
        <f t="shared" si="76"/>
        <v>1.4809292112694406E-2</v>
      </c>
      <c r="D898" s="38">
        <f t="shared" ca="1" si="78"/>
        <v>13.859761626939665</v>
      </c>
      <c r="G898" s="38">
        <f t="shared" si="79"/>
        <v>242.89630286074569</v>
      </c>
      <c r="H898" s="190">
        <f t="shared" si="83"/>
        <v>67.525172195287311</v>
      </c>
      <c r="P898" s="201">
        <f>LOOKUP(H898,Sheet1!B87:B224,Sheet1!C87:C224)</f>
        <v>2.5924971240644248</v>
      </c>
    </row>
    <row r="899" spans="2:16" x14ac:dyDescent="0.25">
      <c r="B899">
        <f t="shared" si="77"/>
        <v>896</v>
      </c>
      <c r="C899">
        <f t="shared" si="76"/>
        <v>1.4817721877561248E-2</v>
      </c>
      <c r="D899" s="38">
        <f t="shared" ca="1" si="78"/>
        <v>13.874579348817226</v>
      </c>
      <c r="G899" s="38">
        <f t="shared" si="79"/>
        <v>242.75811976235445</v>
      </c>
      <c r="H899" s="190">
        <f t="shared" si="83"/>
        <v>67.486757293934545</v>
      </c>
      <c r="P899" s="201">
        <f>LOOKUP(H899,Sheet1!B88:B225,Sheet1!C88:C225)</f>
        <v>2.5924971240644248</v>
      </c>
    </row>
    <row r="900" spans="2:16" x14ac:dyDescent="0.25">
      <c r="B900">
        <f t="shared" si="77"/>
        <v>897</v>
      </c>
      <c r="C900">
        <f t="shared" si="76"/>
        <v>1.4826166056782906E-2</v>
      </c>
      <c r="D900" s="38">
        <f t="shared" ca="1" si="78"/>
        <v>13.88940551487401</v>
      </c>
      <c r="G900" s="38">
        <f t="shared" si="79"/>
        <v>242.61985791752312</v>
      </c>
      <c r="H900" s="190">
        <f t="shared" si="83"/>
        <v>67.448320501071436</v>
      </c>
      <c r="P900" s="201">
        <f>LOOKUP(H900,Sheet1!B89:B226,Sheet1!C89:C226)</f>
        <v>2.5924971240644248</v>
      </c>
    </row>
    <row r="901" spans="2:16" x14ac:dyDescent="0.25">
      <c r="B901">
        <f t="shared" si="77"/>
        <v>898</v>
      </c>
      <c r="C901">
        <f t="shared" ref="C901:C964" si="84">1/H901</f>
        <v>1.4834624691490338E-2</v>
      </c>
      <c r="D901" s="38">
        <f t="shared" ca="1" si="78"/>
        <v>13.9042401395655</v>
      </c>
      <c r="G901" s="38">
        <f t="shared" si="79"/>
        <v>242.48151719144664</v>
      </c>
      <c r="H901" s="190">
        <f t="shared" si="83"/>
        <v>67.409861779222169</v>
      </c>
      <c r="P901" s="201">
        <f>LOOKUP(H901,Sheet1!B90:B227,Sheet1!C90:C227)</f>
        <v>2.5924971240644248</v>
      </c>
    </row>
    <row r="902" spans="2:16" x14ac:dyDescent="0.25">
      <c r="B902">
        <f t="shared" ref="B902:B965" si="85">B901+1</f>
        <v>899</v>
      </c>
      <c r="C902">
        <f t="shared" si="84"/>
        <v>1.4843097822979002E-2</v>
      </c>
      <c r="D902" s="38">
        <f t="shared" ref="D902:D965" ca="1" si="86">D901+C902</f>
        <v>13.919083237388479</v>
      </c>
      <c r="G902" s="38">
        <f t="shared" si="79"/>
        <v>242.34309744893486</v>
      </c>
      <c r="H902" s="190">
        <f t="shared" ref="H902:H909" si="87">H903+(P903*C903)</f>
        <v>67.371381090803894</v>
      </c>
      <c r="P902" s="201">
        <f>LOOKUP(H902,Sheet1!B91:B228,Sheet1!C91:C228)</f>
        <v>2.5924971240644248</v>
      </c>
    </row>
    <row r="903" spans="2:16" x14ac:dyDescent="0.25">
      <c r="B903">
        <f t="shared" si="85"/>
        <v>900</v>
      </c>
      <c r="C903">
        <f t="shared" si="84"/>
        <v>1.4851585492709729E-2</v>
      </c>
      <c r="D903" s="38">
        <f t="shared" ca="1" si="86"/>
        <v>13.93393482288119</v>
      </c>
      <c r="G903" s="38">
        <f t="shared" ref="G903:G966" si="88">H903/0.278</f>
        <v>242.20459855441092</v>
      </c>
      <c r="H903" s="190">
        <f t="shared" si="87"/>
        <v>67.33287839812624</v>
      </c>
      <c r="P903" s="201">
        <f>LOOKUP(H903,Sheet1!B92:B229,Sheet1!C92:C229)</f>
        <v>2.5924971240644248</v>
      </c>
    </row>
    <row r="904" spans="2:16" x14ac:dyDescent="0.25">
      <c r="B904">
        <f t="shared" si="85"/>
        <v>901</v>
      </c>
      <c r="C904">
        <f t="shared" si="84"/>
        <v>1.4860087742309552E-2</v>
      </c>
      <c r="D904" s="38">
        <f t="shared" ca="1" si="86"/>
        <v>13.9487949106235</v>
      </c>
      <c r="G904" s="38">
        <f t="shared" si="88"/>
        <v>242.06602037190993</v>
      </c>
      <c r="H904" s="190">
        <f t="shared" si="87"/>
        <v>67.294353663390964</v>
      </c>
      <c r="P904" s="201">
        <f>LOOKUP(H904,Sheet1!B93:B230,Sheet1!C93:C230)</f>
        <v>2.5924971240644248</v>
      </c>
    </row>
    <row r="905" spans="2:16" x14ac:dyDescent="0.25">
      <c r="B905">
        <f t="shared" si="85"/>
        <v>902</v>
      </c>
      <c r="C905">
        <f t="shared" si="84"/>
        <v>1.4868604613572586E-2</v>
      </c>
      <c r="D905" s="38">
        <f t="shared" ca="1" si="86"/>
        <v>13.963663515237073</v>
      </c>
      <c r="G905" s="38">
        <f t="shared" si="88"/>
        <v>241.92736276507702</v>
      </c>
      <c r="H905" s="190">
        <f t="shared" si="87"/>
        <v>67.255806848691421</v>
      </c>
      <c r="P905" s="201">
        <f>LOOKUP(H905,Sheet1!B94:B231,Sheet1!C94:C231)</f>
        <v>2.5924971240644248</v>
      </c>
    </row>
    <row r="906" spans="2:16" x14ac:dyDescent="0.25">
      <c r="B906">
        <f t="shared" si="85"/>
        <v>903</v>
      </c>
      <c r="C906">
        <f t="shared" si="84"/>
        <v>1.4877136148460869E-2</v>
      </c>
      <c r="D906" s="38">
        <f t="shared" ca="1" si="86"/>
        <v>13.978540651385535</v>
      </c>
      <c r="G906" s="38">
        <f t="shared" si="88"/>
        <v>241.78862559716626</v>
      </c>
      <c r="H906" s="190">
        <f t="shared" si="87"/>
        <v>67.217237916012223</v>
      </c>
      <c r="P906" s="201">
        <f>LOOKUP(H906,Sheet1!B95:B232,Sheet1!C95:C232)</f>
        <v>2.5924971240644248</v>
      </c>
    </row>
    <row r="907" spans="2:16" x14ac:dyDescent="0.25">
      <c r="B907">
        <f t="shared" si="85"/>
        <v>904</v>
      </c>
      <c r="C907">
        <f t="shared" si="84"/>
        <v>1.4885682389105251E-2</v>
      </c>
      <c r="D907" s="38">
        <f t="shared" ca="1" si="86"/>
        <v>13.993426333774639</v>
      </c>
      <c r="G907" s="38">
        <f t="shared" si="88"/>
        <v>241.64980873103858</v>
      </c>
      <c r="H907" s="190">
        <f t="shared" si="87"/>
        <v>67.178646827228732</v>
      </c>
      <c r="P907" s="201">
        <f>LOOKUP(H907,Sheet1!B96:B233,Sheet1!C96:C233)</f>
        <v>2.5924971240644248</v>
      </c>
    </row>
    <row r="908" spans="2:16" x14ac:dyDescent="0.25">
      <c r="B908">
        <f t="shared" si="85"/>
        <v>905</v>
      </c>
      <c r="C908">
        <f t="shared" si="84"/>
        <v>1.489424337780625E-2</v>
      </c>
      <c r="D908" s="38">
        <f t="shared" ca="1" si="86"/>
        <v>14.008320577152446</v>
      </c>
      <c r="G908" s="38">
        <f t="shared" si="88"/>
        <v>241.51091202916061</v>
      </c>
      <c r="H908" s="190">
        <f t="shared" si="87"/>
        <v>67.140033544106657</v>
      </c>
      <c r="P908" s="201">
        <f>LOOKUP(H908,Sheet1!B97:B234,Sheet1!C97:C234)</f>
        <v>2.5924971240644248</v>
      </c>
    </row>
    <row r="909" spans="2:16" x14ac:dyDescent="0.25">
      <c r="B909">
        <f t="shared" si="85"/>
        <v>906</v>
      </c>
      <c r="C909">
        <f t="shared" si="84"/>
        <v>1.4902819157034949E-2</v>
      </c>
      <c r="D909" s="38">
        <f t="shared" ca="1" si="86"/>
        <v>14.023223396309481</v>
      </c>
      <c r="G909" s="38">
        <f t="shared" si="88"/>
        <v>241.37193535360282</v>
      </c>
      <c r="H909" s="190">
        <f t="shared" si="87"/>
        <v>67.101398028301588</v>
      </c>
      <c r="P909" s="201">
        <f>LOOKUP(H909,Sheet1!B98:B235,Sheet1!C98:C235)</f>
        <v>2.5924971240644248</v>
      </c>
    </row>
    <row r="910" spans="2:16" x14ac:dyDescent="0.25">
      <c r="B910">
        <f t="shared" si="85"/>
        <v>907</v>
      </c>
      <c r="C910">
        <f t="shared" si="84"/>
        <v>1.4911409769433866E-2</v>
      </c>
      <c r="D910" s="38">
        <f t="shared" ca="1" si="86"/>
        <v>14.038134806078915</v>
      </c>
      <c r="G910" s="38">
        <f t="shared" si="88"/>
        <v>241.23287856603804</v>
      </c>
      <c r="H910" s="190">
        <f t="shared" ref="H910:H926" si="89">H911+(P911*C911)</f>
        <v>67.062740241358583</v>
      </c>
      <c r="P910" s="201">
        <f>LOOKUP(H910,Sheet1!B99:B236,Sheet1!C99:C236)</f>
        <v>2.5924971240644248</v>
      </c>
    </row>
    <row r="911" spans="2:16" x14ac:dyDescent="0.25">
      <c r="B911">
        <f t="shared" si="85"/>
        <v>908</v>
      </c>
      <c r="C911">
        <f t="shared" si="84"/>
        <v>1.4920015257817854E-2</v>
      </c>
      <c r="D911" s="38">
        <f t="shared" ca="1" si="86"/>
        <v>14.053054821336733</v>
      </c>
      <c r="G911" s="38">
        <f t="shared" si="88"/>
        <v>241.09374152773989</v>
      </c>
      <c r="H911" s="190">
        <f t="shared" si="89"/>
        <v>67.024060144711697</v>
      </c>
      <c r="P911" s="201">
        <f>LOOKUP(H911,Sheet1!B100:B237,Sheet1!C100:C237)</f>
        <v>2.5924971240644248</v>
      </c>
    </row>
    <row r="912" spans="2:16" x14ac:dyDescent="0.25">
      <c r="B912">
        <f t="shared" si="85"/>
        <v>909</v>
      </c>
      <c r="C912">
        <f t="shared" si="84"/>
        <v>1.4928635665174998E-2</v>
      </c>
      <c r="D912" s="38">
        <f t="shared" ca="1" si="86"/>
        <v>14.067983457001908</v>
      </c>
      <c r="G912" s="38">
        <f t="shared" si="88"/>
        <v>240.95452409958099</v>
      </c>
      <c r="H912" s="190">
        <f t="shared" si="89"/>
        <v>66.985357699683519</v>
      </c>
      <c r="P912" s="201">
        <f>LOOKUP(H912,Sheet1!B101:B238,Sheet1!C101:C238)</f>
        <v>2.5924971240644248</v>
      </c>
    </row>
    <row r="913" spans="2:16" x14ac:dyDescent="0.25">
      <c r="B913">
        <f t="shared" si="85"/>
        <v>910</v>
      </c>
      <c r="C913">
        <f t="shared" si="84"/>
        <v>1.4937271034667509E-2</v>
      </c>
      <c r="D913" s="38">
        <f t="shared" ca="1" si="86"/>
        <v>14.082920728036576</v>
      </c>
      <c r="G913" s="38">
        <f t="shared" si="88"/>
        <v>240.81522614203152</v>
      </c>
      <c r="H913" s="190">
        <f t="shared" si="89"/>
        <v>66.946632867484766</v>
      </c>
      <c r="P913" s="201">
        <f>LOOKUP(H913,Sheet1!B102:B239,Sheet1!C102:C239)</f>
        <v>2.5924971240644248</v>
      </c>
    </row>
    <row r="914" spans="2:16" x14ac:dyDescent="0.25">
      <c r="B914">
        <f t="shared" si="85"/>
        <v>911</v>
      </c>
      <c r="C914">
        <f t="shared" si="84"/>
        <v>1.4945921409632636E-2</v>
      </c>
      <c r="D914" s="38">
        <f t="shared" ca="1" si="86"/>
        <v>14.097866649446209</v>
      </c>
      <c r="G914" s="38">
        <f t="shared" si="88"/>
        <v>240.67584751515756</v>
      </c>
      <c r="H914" s="190">
        <f t="shared" si="89"/>
        <v>66.907885609213807</v>
      </c>
      <c r="P914" s="201">
        <f>LOOKUP(H914,Sheet1!B103:B240,Sheet1!C103:C240)</f>
        <v>2.5924971240644248</v>
      </c>
    </row>
    <row r="915" spans="2:16" x14ac:dyDescent="0.25">
      <c r="B915">
        <f t="shared" si="85"/>
        <v>912</v>
      </c>
      <c r="C915">
        <f t="shared" si="84"/>
        <v>1.495458683358359E-2</v>
      </c>
      <c r="D915" s="38">
        <f t="shared" ca="1" si="86"/>
        <v>14.112821236279792</v>
      </c>
      <c r="G915" s="38">
        <f t="shared" si="88"/>
        <v>240.53638807861932</v>
      </c>
      <c r="H915" s="190">
        <f t="shared" si="89"/>
        <v>66.869115885856175</v>
      </c>
      <c r="P915" s="201">
        <f>LOOKUP(H915,Sheet1!B104:B241,Sheet1!C104:C241)</f>
        <v>2.5924971240644248</v>
      </c>
    </row>
    <row r="916" spans="2:16" x14ac:dyDescent="0.25">
      <c r="B916">
        <f t="shared" si="85"/>
        <v>913</v>
      </c>
      <c r="C916">
        <f t="shared" si="84"/>
        <v>1.4963267350210448E-2</v>
      </c>
      <c r="D916" s="38">
        <f t="shared" ca="1" si="86"/>
        <v>14.127784503630004</v>
      </c>
      <c r="G916" s="38">
        <f t="shared" si="88"/>
        <v>240.39684769166956</v>
      </c>
      <c r="H916" s="190">
        <f t="shared" si="89"/>
        <v>66.830323658284144</v>
      </c>
      <c r="P916" s="201">
        <f>LOOKUP(H916,Sheet1!B105:B242,Sheet1!C105:C242)</f>
        <v>2.5924971240644248</v>
      </c>
    </row>
    <row r="917" spans="2:16" x14ac:dyDescent="0.25">
      <c r="B917">
        <f t="shared" si="85"/>
        <v>914</v>
      </c>
      <c r="C917">
        <f t="shared" si="84"/>
        <v>1.4971963003381085E-2</v>
      </c>
      <c r="D917" s="38">
        <f t="shared" ca="1" si="86"/>
        <v>14.142756466633385</v>
      </c>
      <c r="G917" s="38">
        <f t="shared" si="88"/>
        <v>240.25722621315208</v>
      </c>
      <c r="H917" s="190">
        <f t="shared" si="89"/>
        <v>66.791508887256285</v>
      </c>
      <c r="P917" s="201">
        <f>LOOKUP(H917,Sheet1!B106:B243,Sheet1!C106:C243)</f>
        <v>2.5924971240644248</v>
      </c>
    </row>
    <row r="918" spans="2:16" x14ac:dyDescent="0.25">
      <c r="B918">
        <f t="shared" si="85"/>
        <v>915</v>
      </c>
      <c r="C918">
        <f t="shared" si="84"/>
        <v>1.4980673837142109E-2</v>
      </c>
      <c r="D918" s="38">
        <f t="shared" ca="1" si="86"/>
        <v>14.157737140470527</v>
      </c>
      <c r="G918" s="38">
        <f t="shared" si="88"/>
        <v>240.11752350149979</v>
      </c>
      <c r="H918" s="190">
        <f t="shared" si="89"/>
        <v>66.752671533416944</v>
      </c>
      <c r="P918" s="201">
        <f>LOOKUP(H918,Sheet1!B107:B244,Sheet1!C107:C244)</f>
        <v>2.5924971240644248</v>
      </c>
    </row>
    <row r="919" spans="2:16" x14ac:dyDescent="0.25">
      <c r="B919">
        <f t="shared" si="85"/>
        <v>916</v>
      </c>
      <c r="C919">
        <f t="shared" si="84"/>
        <v>1.498939989571979E-2</v>
      </c>
      <c r="D919" s="38">
        <f t="shared" ca="1" si="86"/>
        <v>14.172726540366247</v>
      </c>
      <c r="G919" s="38">
        <f t="shared" si="88"/>
        <v>239.97773941473321</v>
      </c>
      <c r="H919" s="190">
        <f t="shared" si="89"/>
        <v>66.713811557295841</v>
      </c>
      <c r="P919" s="201">
        <f>LOOKUP(H919,Sheet1!B108:B245,Sheet1!C108:C245)</f>
        <v>2.5924971240644248</v>
      </c>
    </row>
    <row r="920" spans="2:16" x14ac:dyDescent="0.25">
      <c r="B920">
        <f t="shared" si="85"/>
        <v>917</v>
      </c>
      <c r="C920">
        <f t="shared" si="84"/>
        <v>1.4998141223521015E-2</v>
      </c>
      <c r="D920" s="38">
        <f t="shared" ca="1" si="86"/>
        <v>14.187724681589767</v>
      </c>
      <c r="G920" s="38">
        <f t="shared" si="88"/>
        <v>239.83787381045877</v>
      </c>
      <c r="H920" s="190">
        <f t="shared" si="89"/>
        <v>66.674928919307547</v>
      </c>
      <c r="P920" s="201">
        <f>LOOKUP(H920,Sheet1!B109:B246,Sheet1!C109:C246)</f>
        <v>2.5924971240644248</v>
      </c>
    </row>
    <row r="921" spans="2:16" x14ac:dyDescent="0.25">
      <c r="B921">
        <f t="shared" si="85"/>
        <v>918</v>
      </c>
      <c r="C921">
        <f t="shared" si="84"/>
        <v>1.5006897865134225E-2</v>
      </c>
      <c r="D921" s="38">
        <f t="shared" ca="1" si="86"/>
        <v>14.202731579454902</v>
      </c>
      <c r="G921" s="38">
        <f t="shared" si="88"/>
        <v>239.69792654586709</v>
      </c>
      <c r="H921" s="190">
        <f t="shared" si="89"/>
        <v>66.636023579751054</v>
      </c>
      <c r="P921" s="201">
        <f>LOOKUP(H921,Sheet1!B110:B247,Sheet1!C110:C247)</f>
        <v>2.5924971240644248</v>
      </c>
    </row>
    <row r="922" spans="2:16" x14ac:dyDescent="0.25">
      <c r="B922">
        <f t="shared" si="85"/>
        <v>919</v>
      </c>
      <c r="C922">
        <f t="shared" si="84"/>
        <v>1.5015669865330379E-2</v>
      </c>
      <c r="D922" s="38">
        <f t="shared" ca="1" si="86"/>
        <v>14.217747249320233</v>
      </c>
      <c r="G922" s="38">
        <f t="shared" si="88"/>
        <v>239.55789747773122</v>
      </c>
      <c r="H922" s="190">
        <f t="shared" si="89"/>
        <v>66.597095498809281</v>
      </c>
      <c r="P922" s="201">
        <f>LOOKUP(H922,Sheet1!B111:B248,Sheet1!C111:C248)</f>
        <v>2.5924971240644248</v>
      </c>
    </row>
    <row r="923" spans="2:16" x14ac:dyDescent="0.25">
      <c r="B923">
        <f t="shared" si="85"/>
        <v>920</v>
      </c>
      <c r="C923">
        <f t="shared" si="84"/>
        <v>1.5024457269063913E-2</v>
      </c>
      <c r="D923" s="38">
        <f t="shared" ca="1" si="86"/>
        <v>14.232771706589297</v>
      </c>
      <c r="G923" s="38">
        <f t="shared" si="88"/>
        <v>239.41778646240502</v>
      </c>
      <c r="H923" s="190">
        <f t="shared" si="89"/>
        <v>66.558144636548604</v>
      </c>
      <c r="P923" s="201">
        <f>LOOKUP(H923,Sheet1!B112:B249,Sheet1!C112:C249)</f>
        <v>2.5924971240644248</v>
      </c>
    </row>
    <row r="924" spans="2:16" x14ac:dyDescent="0.25">
      <c r="B924">
        <f t="shared" si="85"/>
        <v>921</v>
      </c>
      <c r="C924">
        <f t="shared" si="84"/>
        <v>1.5033260121473708E-2</v>
      </c>
      <c r="D924" s="38">
        <f t="shared" ca="1" si="86"/>
        <v>14.24780496671077</v>
      </c>
      <c r="G924" s="38">
        <f t="shared" si="88"/>
        <v>239.27759335582147</v>
      </c>
      <c r="H924" s="190">
        <f t="shared" si="89"/>
        <v>66.519170952918373</v>
      </c>
      <c r="P924" s="201">
        <f>LOOKUP(H924,Sheet1!B113:B250,Sheet1!C113:C250)</f>
        <v>2.5924971240644248</v>
      </c>
    </row>
    <row r="925" spans="2:16" x14ac:dyDescent="0.25">
      <c r="B925">
        <f t="shared" si="85"/>
        <v>922</v>
      </c>
      <c r="C925">
        <f t="shared" si="84"/>
        <v>1.5042078467884065E-2</v>
      </c>
      <c r="D925" s="38">
        <f t="shared" ca="1" si="86"/>
        <v>14.262847045178654</v>
      </c>
      <c r="G925" s="38">
        <f t="shared" si="88"/>
        <v>239.13731801349073</v>
      </c>
      <c r="H925" s="190">
        <f t="shared" si="89"/>
        <v>66.480174407750425</v>
      </c>
      <c r="P925" s="201">
        <f>LOOKUP(H925,Sheet1!B114:B251,Sheet1!C114:C251)</f>
        <v>2.5924971240644248</v>
      </c>
    </row>
    <row r="926" spans="2:16" x14ac:dyDescent="0.25">
      <c r="B926">
        <f t="shared" si="85"/>
        <v>923</v>
      </c>
      <c r="C926">
        <f t="shared" si="84"/>
        <v>1.5050912353805684E-2</v>
      </c>
      <c r="D926" s="38">
        <f t="shared" ca="1" si="86"/>
        <v>14.27789795753246</v>
      </c>
      <c r="G926" s="38">
        <f t="shared" si="88"/>
        <v>238.99696029049866</v>
      </c>
      <c r="H926" s="190">
        <f t="shared" si="89"/>
        <v>66.441154960758638</v>
      </c>
      <c r="P926" s="201">
        <f>LOOKUP(H926,Sheet1!B115:B252,Sheet1!C115:C252)</f>
        <v>2.5924971240644248</v>
      </c>
    </row>
    <row r="927" spans="2:16" x14ac:dyDescent="0.25">
      <c r="B927">
        <f t="shared" si="85"/>
        <v>924</v>
      </c>
      <c r="C927">
        <f t="shared" si="84"/>
        <v>1.5059761824936652E-2</v>
      </c>
      <c r="D927" s="38">
        <f t="shared" ca="1" si="86"/>
        <v>14.292957719357396</v>
      </c>
      <c r="G927" s="38">
        <f t="shared" si="88"/>
        <v>238.85652004150501</v>
      </c>
      <c r="H927" s="190">
        <f t="shared" ref="H927:H990" si="90">H928+(P928*C928)</f>
        <v>66.402112571538396</v>
      </c>
      <c r="P927" s="201">
        <f>LOOKUP(H927,Sheet1!B116:B253,Sheet1!C116:C253)</f>
        <v>2.5924971240644248</v>
      </c>
    </row>
    <row r="928" spans="2:16" x14ac:dyDescent="0.25">
      <c r="B928">
        <f t="shared" si="85"/>
        <v>925</v>
      </c>
      <c r="C928">
        <f t="shared" si="84"/>
        <v>1.5068626927163433E-2</v>
      </c>
      <c r="D928" s="38">
        <f t="shared" ca="1" si="86"/>
        <v>14.30802634628456</v>
      </c>
      <c r="G928" s="38">
        <f t="shared" si="88"/>
        <v>238.71599712074143</v>
      </c>
      <c r="H928" s="190">
        <f t="shared" si="90"/>
        <v>66.363047199566125</v>
      </c>
      <c r="P928" s="201">
        <f>LOOKUP(H928,Sheet1!B117:B254,Sheet1!C117:C254)</f>
        <v>2.5924971240644248</v>
      </c>
    </row>
    <row r="929" spans="2:16" x14ac:dyDescent="0.25">
      <c r="B929">
        <f t="shared" si="85"/>
        <v>926</v>
      </c>
      <c r="C929">
        <f t="shared" si="84"/>
        <v>1.5077507706561877E-2</v>
      </c>
      <c r="D929" s="38">
        <f t="shared" ca="1" si="86"/>
        <v>14.323103853991121</v>
      </c>
      <c r="G929" s="38">
        <f t="shared" si="88"/>
        <v>238.57539138201008</v>
      </c>
      <c r="H929" s="190">
        <f t="shared" si="90"/>
        <v>66.32395880419881</v>
      </c>
      <c r="P929" s="201">
        <f>LOOKUP(H929,Sheet1!B118:B255,Sheet1!C118:C255)</f>
        <v>2.5924971240644248</v>
      </c>
    </row>
    <row r="930" spans="2:16" x14ac:dyDescent="0.25">
      <c r="B930">
        <f t="shared" si="85"/>
        <v>927</v>
      </c>
      <c r="C930">
        <f t="shared" si="84"/>
        <v>1.5086404209398217E-2</v>
      </c>
      <c r="D930" s="38">
        <f t="shared" ca="1" si="86"/>
        <v>14.33819025820052</v>
      </c>
      <c r="G930" s="38">
        <f t="shared" si="88"/>
        <v>238.4347026786815</v>
      </c>
      <c r="H930" s="190">
        <f t="shared" si="90"/>
        <v>66.284847344673466</v>
      </c>
      <c r="P930" s="201">
        <f>LOOKUP(H930,Sheet1!B119:B256,Sheet1!C119:C256)</f>
        <v>2.5924971240644248</v>
      </c>
    </row>
    <row r="931" spans="2:16" x14ac:dyDescent="0.25">
      <c r="B931">
        <f t="shared" si="85"/>
        <v>928</v>
      </c>
      <c r="C931">
        <f t="shared" si="84"/>
        <v>1.509531648213008E-2</v>
      </c>
      <c r="D931" s="38">
        <f t="shared" ca="1" si="86"/>
        <v>14.35328557468265</v>
      </c>
      <c r="G931" s="38">
        <f t="shared" si="88"/>
        <v>238.29393086369313</v>
      </c>
      <c r="H931" s="190">
        <f t="shared" si="90"/>
        <v>66.2457127801067</v>
      </c>
      <c r="P931" s="201">
        <f>LOOKUP(H931,Sheet1!B120:B257,Sheet1!C120:C257)</f>
        <v>2.5924971240644248</v>
      </c>
    </row>
    <row r="932" spans="2:16" x14ac:dyDescent="0.25">
      <c r="B932">
        <f t="shared" si="85"/>
        <v>929</v>
      </c>
      <c r="C932">
        <f t="shared" si="84"/>
        <v>1.5104244571407518E-2</v>
      </c>
      <c r="D932" s="38">
        <f t="shared" ca="1" si="86"/>
        <v>14.368389819254057</v>
      </c>
      <c r="G932" s="38">
        <f t="shared" si="88"/>
        <v>238.1530757895473</v>
      </c>
      <c r="H932" s="190">
        <f t="shared" si="90"/>
        <v>66.206555069494158</v>
      </c>
      <c r="P932" s="201">
        <f>LOOKUP(H932,Sheet1!B121:B258,Sheet1!C121:C258)</f>
        <v>2.5924971240644248</v>
      </c>
    </row>
    <row r="933" spans="2:16" x14ac:dyDescent="0.25">
      <c r="B933">
        <f t="shared" si="85"/>
        <v>930</v>
      </c>
      <c r="C933">
        <f t="shared" si="84"/>
        <v>1.511318852407402E-2</v>
      </c>
      <c r="D933" s="38">
        <f t="shared" ca="1" si="86"/>
        <v>14.383503007778131</v>
      </c>
      <c r="G933" s="38">
        <f t="shared" si="88"/>
        <v>238.01213730830952</v>
      </c>
      <c r="H933" s="190">
        <f t="shared" si="90"/>
        <v>66.167374171710051</v>
      </c>
      <c r="P933" s="201">
        <f>LOOKUP(H933,Sheet1!B122:B259,Sheet1!C122:C259)</f>
        <v>2.5924971240644248</v>
      </c>
    </row>
    <row r="934" spans="2:16" x14ac:dyDescent="0.25">
      <c r="B934">
        <f t="shared" si="85"/>
        <v>931</v>
      </c>
      <c r="C934">
        <f t="shared" si="84"/>
        <v>1.5122148387167552E-2</v>
      </c>
      <c r="D934" s="38">
        <f t="shared" ca="1" si="86"/>
        <v>14.398625156165298</v>
      </c>
      <c r="G934" s="38">
        <f t="shared" si="88"/>
        <v>237.87111527160664</v>
      </c>
      <c r="H934" s="190">
        <f t="shared" si="90"/>
        <v>66.12817004550665</v>
      </c>
      <c r="P934" s="201">
        <f>LOOKUP(H934,Sheet1!B123:B260,Sheet1!C123:C260)</f>
        <v>2.5924971240644248</v>
      </c>
    </row>
    <row r="935" spans="2:16" x14ac:dyDescent="0.25">
      <c r="B935">
        <f t="shared" si="85"/>
        <v>932</v>
      </c>
      <c r="C935">
        <f t="shared" si="84"/>
        <v>1.5131124207921603E-2</v>
      </c>
      <c r="D935" s="38">
        <f t="shared" ca="1" si="86"/>
        <v>14.413756280373221</v>
      </c>
      <c r="G935" s="38">
        <f t="shared" si="88"/>
        <v>237.73000953062498</v>
      </c>
      <c r="H935" s="190">
        <f t="shared" si="90"/>
        <v>66.088942649513754</v>
      </c>
      <c r="P935" s="201">
        <f>LOOKUP(H935,Sheet1!B124:B261,Sheet1!C124:C261)</f>
        <v>2.5924971240644248</v>
      </c>
    </row>
    <row r="936" spans="2:16" x14ac:dyDescent="0.25">
      <c r="B936">
        <f t="shared" si="85"/>
        <v>933</v>
      </c>
      <c r="C936">
        <f t="shared" si="84"/>
        <v>1.5140116033766216E-2</v>
      </c>
      <c r="D936" s="38">
        <f t="shared" ca="1" si="86"/>
        <v>14.428896396406987</v>
      </c>
      <c r="G936" s="38">
        <f t="shared" si="88"/>
        <v>237.58881993610865</v>
      </c>
      <c r="H936" s="190">
        <f t="shared" si="90"/>
        <v>66.049691942238212</v>
      </c>
      <c r="P936" s="201">
        <f>LOOKUP(H936,Sheet1!B125:B262,Sheet1!C125:C262)</f>
        <v>2.5924971240644248</v>
      </c>
    </row>
    <row r="937" spans="2:16" x14ac:dyDescent="0.25">
      <c r="B937">
        <f t="shared" si="85"/>
        <v>934</v>
      </c>
      <c r="C937">
        <f t="shared" si="84"/>
        <v>1.5149123912329051E-2</v>
      </c>
      <c r="D937" s="38">
        <f t="shared" ca="1" si="86"/>
        <v>14.444045520319316</v>
      </c>
      <c r="G937" s="38">
        <f t="shared" si="88"/>
        <v>237.44754633835757</v>
      </c>
      <c r="H937" s="190">
        <f t="shared" si="90"/>
        <v>66.010417882063408</v>
      </c>
      <c r="P937" s="201">
        <f>LOOKUP(H937,Sheet1!B126:B263,Sheet1!C126:C263)</f>
        <v>2.5924971240644248</v>
      </c>
    </row>
    <row r="938" spans="2:16" x14ac:dyDescent="0.25">
      <c r="B938">
        <f t="shared" si="85"/>
        <v>935</v>
      </c>
      <c r="C938">
        <f t="shared" si="84"/>
        <v>1.5158147891436446E-2</v>
      </c>
      <c r="D938" s="38">
        <f t="shared" ca="1" si="86"/>
        <v>14.459203668210753</v>
      </c>
      <c r="G938" s="38">
        <f t="shared" si="88"/>
        <v>237.30618858722559</v>
      </c>
      <c r="H938" s="190">
        <f t="shared" si="90"/>
        <v>65.971120427248721</v>
      </c>
      <c r="P938" s="201">
        <f>LOOKUP(H938,Sheet1!B127:B264,Sheet1!C127:C264)</f>
        <v>2.5924971240644248</v>
      </c>
    </row>
    <row r="939" spans="2:16" x14ac:dyDescent="0.25">
      <c r="B939">
        <f t="shared" si="85"/>
        <v>936</v>
      </c>
      <c r="C939">
        <f t="shared" si="84"/>
        <v>1.5167734480939563E-2</v>
      </c>
      <c r="D939" s="38">
        <f t="shared" ca="1" si="86"/>
        <v>14.474371402691693</v>
      </c>
      <c r="G939" s="38">
        <f t="shared" si="88"/>
        <v>237.15620198115769</v>
      </c>
      <c r="H939" s="190">
        <f t="shared" si="90"/>
        <v>65.929424150761847</v>
      </c>
      <c r="P939" s="201">
        <f>LOOKUP(H939,Sheet1!B128:B265,Sheet1!C128:C265)</f>
        <v>2.7490114980104834</v>
      </c>
    </row>
    <row r="940" spans="2:16" x14ac:dyDescent="0.25">
      <c r="B940">
        <f t="shared" si="85"/>
        <v>937</v>
      </c>
      <c r="C940">
        <f t="shared" si="84"/>
        <v>1.5177339286101741E-2</v>
      </c>
      <c r="D940" s="38">
        <f t="shared" ca="1" si="86"/>
        <v>14.489548741977794</v>
      </c>
      <c r="G940" s="38">
        <f t="shared" si="88"/>
        <v>237.00612039768035</v>
      </c>
      <c r="H940" s="190">
        <f t="shared" si="90"/>
        <v>65.887701470555143</v>
      </c>
      <c r="P940" s="201">
        <f>LOOKUP(H940,Sheet1!B129:B266,Sheet1!C129:C266)</f>
        <v>2.7490114980104834</v>
      </c>
    </row>
    <row r="941" spans="2:16" x14ac:dyDescent="0.25">
      <c r="B941">
        <f t="shared" si="85"/>
        <v>938</v>
      </c>
      <c r="C941">
        <f t="shared" si="84"/>
        <v>1.5186962364690018E-2</v>
      </c>
      <c r="D941" s="38">
        <f t="shared" ca="1" si="86"/>
        <v>14.504735704342483</v>
      </c>
      <c r="G941" s="38">
        <f t="shared" si="88"/>
        <v>236.85594365609623</v>
      </c>
      <c r="H941" s="190">
        <f t="shared" si="90"/>
        <v>65.84595233639476</v>
      </c>
      <c r="P941" s="201">
        <f>LOOKUP(H941,Sheet1!B130:B267,Sheet1!C130:C267)</f>
        <v>2.7490114980104834</v>
      </c>
    </row>
    <row r="942" spans="2:16" x14ac:dyDescent="0.25">
      <c r="B942">
        <f t="shared" si="85"/>
        <v>939</v>
      </c>
      <c r="C942">
        <f t="shared" si="84"/>
        <v>1.519660377472826E-2</v>
      </c>
      <c r="D942" s="38">
        <f t="shared" ca="1" si="86"/>
        <v>14.519932308117211</v>
      </c>
      <c r="G942" s="38">
        <f t="shared" si="88"/>
        <v>236.70567157513426</v>
      </c>
      <c r="H942" s="190">
        <f t="shared" si="90"/>
        <v>65.804176697887328</v>
      </c>
      <c r="P942" s="201">
        <f>LOOKUP(H942,Sheet1!B131:B268,Sheet1!C131:C268)</f>
        <v>2.7490114980104834</v>
      </c>
    </row>
    <row r="943" spans="2:16" x14ac:dyDescent="0.25">
      <c r="B943">
        <f t="shared" si="85"/>
        <v>940</v>
      </c>
      <c r="C943">
        <f t="shared" si="84"/>
        <v>1.5206263574498625E-2</v>
      </c>
      <c r="D943" s="38">
        <f t="shared" ca="1" si="86"/>
        <v>14.535138571691709</v>
      </c>
      <c r="G943" s="38">
        <f t="shared" si="88"/>
        <v>236.55530397294694</v>
      </c>
      <c r="H943" s="190">
        <f t="shared" si="90"/>
        <v>65.762374504479254</v>
      </c>
      <c r="P943" s="201">
        <f>LOOKUP(H943,Sheet1!B132:B269,Sheet1!C132:C269)</f>
        <v>2.7490114980104834</v>
      </c>
    </row>
    <row r="944" spans="2:16" x14ac:dyDescent="0.25">
      <c r="B944">
        <f t="shared" si="85"/>
        <v>941</v>
      </c>
      <c r="C944">
        <f t="shared" si="84"/>
        <v>1.5215941822543046E-2</v>
      </c>
      <c r="D944" s="38">
        <f t="shared" ca="1" si="86"/>
        <v>14.550354513514252</v>
      </c>
      <c r="G944" s="38">
        <f t="shared" si="88"/>
        <v>236.40484066710795</v>
      </c>
      <c r="H944" s="190">
        <f t="shared" si="90"/>
        <v>65.720545705456018</v>
      </c>
      <c r="P944" s="201">
        <f>LOOKUP(H944,Sheet1!B133:B270,Sheet1!C133:C270)</f>
        <v>2.7490114980104834</v>
      </c>
    </row>
    <row r="945" spans="2:16" x14ac:dyDescent="0.25">
      <c r="B945">
        <f t="shared" si="85"/>
        <v>942</v>
      </c>
      <c r="C945">
        <f t="shared" si="84"/>
        <v>1.5225638577664713E-2</v>
      </c>
      <c r="D945" s="38">
        <f t="shared" ca="1" si="86"/>
        <v>14.565580152091917</v>
      </c>
      <c r="G945" s="38">
        <f t="shared" si="88"/>
        <v>236.25428147460957</v>
      </c>
      <c r="H945" s="190">
        <f t="shared" si="90"/>
        <v>65.678690249941468</v>
      </c>
      <c r="P945" s="201">
        <f>LOOKUP(H945,Sheet1!B134:B271,Sheet1!C134:C271)</f>
        <v>2.7490114980104834</v>
      </c>
    </row>
    <row r="946" spans="2:16" x14ac:dyDescent="0.25">
      <c r="B946">
        <f t="shared" si="85"/>
        <v>943</v>
      </c>
      <c r="C946">
        <f t="shared" si="84"/>
        <v>1.5235353898929587E-2</v>
      </c>
      <c r="D946" s="38">
        <f t="shared" ca="1" si="86"/>
        <v>14.580815505990847</v>
      </c>
      <c r="G946" s="38">
        <f t="shared" si="88"/>
        <v>236.10362621185988</v>
      </c>
      <c r="H946" s="190">
        <f t="shared" si="90"/>
        <v>65.636808086897048</v>
      </c>
      <c r="P946" s="201">
        <f>LOOKUP(H946,Sheet1!B135:B272,Sheet1!C135:C272)</f>
        <v>2.7490114980104834</v>
      </c>
    </row>
    <row r="947" spans="2:16" x14ac:dyDescent="0.25">
      <c r="B947">
        <f t="shared" si="85"/>
        <v>944</v>
      </c>
      <c r="C947">
        <f t="shared" si="84"/>
        <v>1.5245087845667908E-2</v>
      </c>
      <c r="D947" s="38">
        <f t="shared" ca="1" si="86"/>
        <v>14.596060593836516</v>
      </c>
      <c r="G947" s="38">
        <f t="shared" si="88"/>
        <v>235.95287469468028</v>
      </c>
      <c r="H947" s="190">
        <f t="shared" si="90"/>
        <v>65.59489916512112</v>
      </c>
      <c r="P947" s="201">
        <f>LOOKUP(H947,Sheet1!B3:B140,Sheet1!C3:C140)</f>
        <v>2.7490114980104834</v>
      </c>
    </row>
    <row r="948" spans="2:16" x14ac:dyDescent="0.25">
      <c r="B948">
        <f t="shared" si="85"/>
        <v>945</v>
      </c>
      <c r="C948">
        <f t="shared" si="84"/>
        <v>1.5254840477475709E-2</v>
      </c>
      <c r="D948" s="38">
        <f t="shared" ca="1" si="86"/>
        <v>14.61131543431399</v>
      </c>
      <c r="G948" s="38">
        <f t="shared" si="88"/>
        <v>235.80202673830294</v>
      </c>
      <c r="H948" s="190">
        <f t="shared" si="90"/>
        <v>65.552963433248223</v>
      </c>
      <c r="P948" s="201">
        <f>LOOKUP(H948,Sheet1!B:B,Sheet1!C:C)</f>
        <v>2.7490114980104834</v>
      </c>
    </row>
    <row r="949" spans="2:16" x14ac:dyDescent="0.25">
      <c r="B949">
        <f t="shared" si="85"/>
        <v>946</v>
      </c>
      <c r="C949">
        <f t="shared" si="84"/>
        <v>1.5264611854216358E-2</v>
      </c>
      <c r="D949" s="38">
        <f t="shared" ca="1" si="86"/>
        <v>14.626580046168208</v>
      </c>
      <c r="G949" s="38">
        <f t="shared" si="88"/>
        <v>235.65108215736802</v>
      </c>
      <c r="H949" s="190">
        <f t="shared" si="90"/>
        <v>65.51100083974832</v>
      </c>
      <c r="P949" s="201">
        <f>LOOKUP(H949,Sheet1!B:B,Sheet1!C:C)</f>
        <v>2.7490114980104834</v>
      </c>
    </row>
    <row r="950" spans="2:16" x14ac:dyDescent="0.25">
      <c r="B950">
        <f t="shared" si="85"/>
        <v>947</v>
      </c>
      <c r="C950">
        <f t="shared" si="84"/>
        <v>1.5274402036022105E-2</v>
      </c>
      <c r="D950" s="38">
        <f t="shared" ca="1" si="86"/>
        <v>14.64185444820423</v>
      </c>
      <c r="G950" s="38">
        <f t="shared" si="88"/>
        <v>235.50004076592106</v>
      </c>
      <c r="H950" s="190">
        <f t="shared" si="90"/>
        <v>65.469011332926058</v>
      </c>
      <c r="P950" s="201">
        <f>LOOKUP(H950,Sheet1!B:B,Sheet1!C:C)</f>
        <v>2.7490114980104834</v>
      </c>
    </row>
    <row r="951" spans="2:16" x14ac:dyDescent="0.25">
      <c r="B951">
        <f t="shared" si="85"/>
        <v>948</v>
      </c>
      <c r="C951">
        <f t="shared" si="84"/>
        <v>1.5284211083295621E-2</v>
      </c>
      <c r="D951" s="38">
        <f t="shared" ca="1" si="86"/>
        <v>14.657138659287526</v>
      </c>
      <c r="G951" s="38">
        <f t="shared" si="88"/>
        <v>235.34890237741027</v>
      </c>
      <c r="H951" s="190">
        <f t="shared" si="90"/>
        <v>65.426994860920061</v>
      </c>
      <c r="P951" s="201">
        <f>LOOKUP(H951,Sheet1!B:B,Sheet1!C:C)</f>
        <v>2.7490114980104834</v>
      </c>
    </row>
    <row r="952" spans="2:16" x14ac:dyDescent="0.25">
      <c r="B952">
        <f t="shared" si="85"/>
        <v>949</v>
      </c>
      <c r="C952">
        <f t="shared" si="84"/>
        <v>1.529403905671158E-2</v>
      </c>
      <c r="D952" s="38">
        <f t="shared" ca="1" si="86"/>
        <v>14.672432698344238</v>
      </c>
      <c r="G952" s="38">
        <f t="shared" si="88"/>
        <v>235.19766680468396</v>
      </c>
      <c r="H952" s="190">
        <f t="shared" si="90"/>
        <v>65.384951371702144</v>
      </c>
      <c r="P952" s="201">
        <f>LOOKUP(H952,Sheet1!B:B,Sheet1!C:C)</f>
        <v>2.7490114980104834</v>
      </c>
    </row>
    <row r="953" spans="2:16" x14ac:dyDescent="0.25">
      <c r="B953">
        <f t="shared" si="85"/>
        <v>950</v>
      </c>
      <c r="C953">
        <f t="shared" si="84"/>
        <v>1.5303886017218229E-2</v>
      </c>
      <c r="D953" s="38">
        <f t="shared" ca="1" si="86"/>
        <v>14.687736584361456</v>
      </c>
      <c r="G953" s="38">
        <f t="shared" si="88"/>
        <v>235.04633385998767</v>
      </c>
      <c r="H953" s="190">
        <f t="shared" si="90"/>
        <v>65.342880813076576</v>
      </c>
      <c r="P953" s="201">
        <f>LOOKUP(H953,Sheet1!B:B,Sheet1!C:C)</f>
        <v>2.7490114980104834</v>
      </c>
    </row>
    <row r="954" spans="2:16" x14ac:dyDescent="0.25">
      <c r="B954">
        <f t="shared" si="85"/>
        <v>951</v>
      </c>
      <c r="C954">
        <f t="shared" si="84"/>
        <v>1.5313752026038982E-2</v>
      </c>
      <c r="D954" s="38">
        <f t="shared" ca="1" si="86"/>
        <v>14.703050336387495</v>
      </c>
      <c r="G954" s="38">
        <f t="shared" si="88"/>
        <v>234.89490335496154</v>
      </c>
      <c r="H954" s="190">
        <f t="shared" si="90"/>
        <v>65.300783132679314</v>
      </c>
      <c r="P954" s="201">
        <f>LOOKUP(H954,Sheet1!B:B,Sheet1!C:C)</f>
        <v>2.7490114980104834</v>
      </c>
    </row>
    <row r="955" spans="2:16" x14ac:dyDescent="0.25">
      <c r="B955">
        <f t="shared" si="85"/>
        <v>952</v>
      </c>
      <c r="C955">
        <f t="shared" si="84"/>
        <v>1.5323637144674003E-2</v>
      </c>
      <c r="D955" s="38">
        <f t="shared" ca="1" si="86"/>
        <v>14.718373973532168</v>
      </c>
      <c r="G955" s="38">
        <f t="shared" si="88"/>
        <v>234.74337510063762</v>
      </c>
      <c r="H955" s="190">
        <f t="shared" si="90"/>
        <v>65.258658277977261</v>
      </c>
      <c r="P955" s="201">
        <f>LOOKUP(H955,Sheet1!B:B,Sheet1!C:C)</f>
        <v>2.7490114980104834</v>
      </c>
    </row>
    <row r="956" spans="2:16" x14ac:dyDescent="0.25">
      <c r="B956">
        <f t="shared" si="85"/>
        <v>953</v>
      </c>
      <c r="C956">
        <f t="shared" si="84"/>
        <v>1.5333541434901834E-2</v>
      </c>
      <c r="D956" s="38">
        <f t="shared" ca="1" si="86"/>
        <v>14.733707514967071</v>
      </c>
      <c r="G956" s="38">
        <f t="shared" si="88"/>
        <v>234.59174890743705</v>
      </c>
      <c r="H956" s="190">
        <f t="shared" si="90"/>
        <v>65.216506196267503</v>
      </c>
      <c r="P956" s="201">
        <f>LOOKUP(H956,Sheet1!B:B,Sheet1!C:C)</f>
        <v>2.7490114980104834</v>
      </c>
    </row>
    <row r="957" spans="2:16" x14ac:dyDescent="0.25">
      <c r="B957">
        <f t="shared" si="85"/>
        <v>954</v>
      </c>
      <c r="C957">
        <f t="shared" si="84"/>
        <v>1.5343464958781016E-2</v>
      </c>
      <c r="D957" s="38">
        <f t="shared" ca="1" si="86"/>
        <v>14.749050979925851</v>
      </c>
      <c r="G957" s="38">
        <f t="shared" si="88"/>
        <v>234.44002458516721</v>
      </c>
      <c r="H957" s="190">
        <f t="shared" si="90"/>
        <v>65.174326834676492</v>
      </c>
      <c r="P957" s="201">
        <f>LOOKUP(H957,Sheet1!B:B,Sheet1!C:C)</f>
        <v>2.7490114980104834</v>
      </c>
    </row>
    <row r="958" spans="2:16" x14ac:dyDescent="0.25">
      <c r="B958">
        <f t="shared" si="85"/>
        <v>955</v>
      </c>
      <c r="C958">
        <f t="shared" si="84"/>
        <v>1.535340777865171E-2</v>
      </c>
      <c r="D958" s="38">
        <f t="shared" ca="1" si="86"/>
        <v>14.764404387704502</v>
      </c>
      <c r="G958" s="38">
        <f t="shared" si="88"/>
        <v>234.28820194301915</v>
      </c>
      <c r="H958" s="190">
        <f t="shared" si="90"/>
        <v>65.13212014015933</v>
      </c>
      <c r="P958" s="201">
        <f>LOOKUP(H958,Sheet1!B:B,Sheet1!C:C)</f>
        <v>2.7490114980104834</v>
      </c>
    </row>
    <row r="959" spans="2:16" x14ac:dyDescent="0.25">
      <c r="B959">
        <f t="shared" si="85"/>
        <v>956</v>
      </c>
      <c r="C959">
        <f t="shared" si="84"/>
        <v>1.5363369957137355E-2</v>
      </c>
      <c r="D959" s="38">
        <f t="shared" ca="1" si="86"/>
        <v>14.77976775766164</v>
      </c>
      <c r="G959" s="38">
        <f t="shared" si="88"/>
        <v>234.13628078956461</v>
      </c>
      <c r="H959" s="190">
        <f t="shared" si="90"/>
        <v>65.089886059498966</v>
      </c>
      <c r="P959" s="201">
        <f>LOOKUP(H959,Sheet1!B:B,Sheet1!C:C)</f>
        <v>2.7490114980104834</v>
      </c>
    </row>
    <row r="960" spans="2:16" x14ac:dyDescent="0.25">
      <c r="B960">
        <f t="shared" si="85"/>
        <v>957</v>
      </c>
      <c r="C960">
        <f t="shared" si="84"/>
        <v>1.5373351557146319E-2</v>
      </c>
      <c r="D960" s="38">
        <f t="shared" ca="1" si="86"/>
        <v>14.795141109218786</v>
      </c>
      <c r="G960" s="38">
        <f t="shared" si="88"/>
        <v>233.98426093275327</v>
      </c>
      <c r="H960" s="190">
        <f t="shared" si="90"/>
        <v>65.047624539305417</v>
      </c>
      <c r="P960" s="201">
        <f>LOOKUP(H960,Sheet1!B:B,Sheet1!C:C)</f>
        <v>2.7490114980104834</v>
      </c>
    </row>
    <row r="961" spans="2:16" x14ac:dyDescent="0.25">
      <c r="B961">
        <f t="shared" si="85"/>
        <v>958</v>
      </c>
      <c r="C961">
        <f t="shared" si="84"/>
        <v>1.5383352641873569E-2</v>
      </c>
      <c r="D961" s="38">
        <f t="shared" ca="1" si="86"/>
        <v>14.810524461860659</v>
      </c>
      <c r="G961" s="38">
        <f t="shared" si="88"/>
        <v>233.83214217990991</v>
      </c>
      <c r="H961" s="190">
        <f t="shared" si="90"/>
        <v>65.00533552601496</v>
      </c>
      <c r="P961" s="201">
        <f>LOOKUP(H961,Sheet1!B:B,Sheet1!C:C)</f>
        <v>2.7490114980104834</v>
      </c>
    </row>
    <row r="962" spans="2:16" x14ac:dyDescent="0.25">
      <c r="B962">
        <f t="shared" si="85"/>
        <v>959</v>
      </c>
      <c r="C962">
        <f t="shared" si="84"/>
        <v>1.5393373274802358E-2</v>
      </c>
      <c r="D962" s="38">
        <f t="shared" ca="1" si="86"/>
        <v>14.825917835135462</v>
      </c>
      <c r="G962" s="38">
        <f t="shared" si="88"/>
        <v>233.67992433773151</v>
      </c>
      <c r="H962" s="190">
        <f t="shared" si="90"/>
        <v>64.963018965889361</v>
      </c>
      <c r="P962" s="201">
        <f>LOOKUP(H962,Sheet1!B:B,Sheet1!C:C)</f>
        <v>2.7490114980104834</v>
      </c>
    </row>
    <row r="963" spans="2:16" x14ac:dyDescent="0.25">
      <c r="B963">
        <f t="shared" si="85"/>
        <v>960</v>
      </c>
      <c r="C963">
        <f t="shared" si="84"/>
        <v>1.5403413519705908E-2</v>
      </c>
      <c r="D963" s="38">
        <f t="shared" ca="1" si="86"/>
        <v>14.841321248655168</v>
      </c>
      <c r="G963" s="38">
        <f t="shared" si="88"/>
        <v>233.52760721228444</v>
      </c>
      <c r="H963" s="190">
        <f t="shared" si="90"/>
        <v>64.920674805015082</v>
      </c>
      <c r="P963" s="201">
        <f>LOOKUP(H963,Sheet1!B:B,Sheet1!C:C)</f>
        <v>2.7490114980104834</v>
      </c>
    </row>
    <row r="964" spans="2:16" x14ac:dyDescent="0.25">
      <c r="B964">
        <f t="shared" si="85"/>
        <v>961</v>
      </c>
      <c r="C964">
        <f t="shared" si="84"/>
        <v>1.5413473440649124E-2</v>
      </c>
      <c r="D964" s="38">
        <f t="shared" ca="1" si="86"/>
        <v>14.856734722095817</v>
      </c>
      <c r="G964" s="38">
        <f t="shared" si="88"/>
        <v>233.37519060900161</v>
      </c>
      <c r="H964" s="190">
        <f t="shared" si="90"/>
        <v>64.878302989302455</v>
      </c>
      <c r="P964" s="201">
        <f>LOOKUP(H964,Sheet1!B:B,Sheet1!C:C)</f>
        <v>2.7490114980104834</v>
      </c>
    </row>
    <row r="965" spans="2:16" x14ac:dyDescent="0.25">
      <c r="B965">
        <f t="shared" si="85"/>
        <v>962</v>
      </c>
      <c r="C965">
        <f t="shared" ref="C965:C1028" si="91">1/H965</f>
        <v>1.5423553101990301E-2</v>
      </c>
      <c r="D965" s="38">
        <f t="shared" ca="1" si="86"/>
        <v>14.872158275197808</v>
      </c>
      <c r="G965" s="38">
        <f t="shared" si="88"/>
        <v>233.22267433267953</v>
      </c>
      <c r="H965" s="190">
        <f t="shared" si="90"/>
        <v>64.835903464484915</v>
      </c>
      <c r="P965" s="201">
        <f>LOOKUP(H965,Sheet1!B:B,Sheet1!C:C)</f>
        <v>2.7490114980104834</v>
      </c>
    </row>
    <row r="966" spans="2:16" x14ac:dyDescent="0.25">
      <c r="B966">
        <f t="shared" ref="B966:B1029" si="92">B965+1</f>
        <v>963</v>
      </c>
      <c r="C966">
        <f t="shared" si="91"/>
        <v>1.5433652568382871E-2</v>
      </c>
      <c r="D966" s="38">
        <f t="shared" ref="D966:D1029" ca="1" si="93">D965+C966</f>
        <v>14.887591927766191</v>
      </c>
      <c r="G966" s="38">
        <f t="shared" si="88"/>
        <v>233.07005818747527</v>
      </c>
      <c r="H966" s="190">
        <f t="shared" si="90"/>
        <v>64.793476176118133</v>
      </c>
      <c r="P966" s="201">
        <f>LOOKUP(H966,Sheet1!B:B,Sheet1!C:C)</f>
        <v>2.7490114980104834</v>
      </c>
    </row>
    <row r="967" spans="2:16" x14ac:dyDescent="0.25">
      <c r="B967">
        <f t="shared" si="92"/>
        <v>964</v>
      </c>
      <c r="C967">
        <f t="shared" si="91"/>
        <v>1.5443771904777128E-2</v>
      </c>
      <c r="D967" s="38">
        <f t="shared" ca="1" si="93"/>
        <v>14.903035699670969</v>
      </c>
      <c r="G967" s="38">
        <f t="shared" ref="G967:G1030" si="94">H967/0.278</f>
        <v>232.91734197690377</v>
      </c>
      <c r="H967" s="190">
        <f t="shared" si="90"/>
        <v>64.751021069579252</v>
      </c>
      <c r="P967" s="201">
        <f>LOOKUP(H967,Sheet1!B:B,Sheet1!C:C)</f>
        <v>2.7490114980104834</v>
      </c>
    </row>
    <row r="968" spans="2:16" x14ac:dyDescent="0.25">
      <c r="B968">
        <f t="shared" si="92"/>
        <v>965</v>
      </c>
      <c r="C968">
        <f t="shared" si="91"/>
        <v>1.5453911176421996E-2</v>
      </c>
      <c r="D968" s="38">
        <f t="shared" ca="1" si="93"/>
        <v>14.918489610847391</v>
      </c>
      <c r="G968" s="38">
        <f t="shared" si="94"/>
        <v>232.76452550383468</v>
      </c>
      <c r="H968" s="190">
        <f t="shared" si="90"/>
        <v>64.708538090066043</v>
      </c>
      <c r="P968" s="201">
        <f>LOOKUP(H968,Sheet1!B:B,Sheet1!C:C)</f>
        <v>2.7490114980104834</v>
      </c>
    </row>
    <row r="969" spans="2:16" x14ac:dyDescent="0.25">
      <c r="B969">
        <f t="shared" si="92"/>
        <v>966</v>
      </c>
      <c r="C969">
        <f t="shared" si="91"/>
        <v>1.5464070448866784E-2</v>
      </c>
      <c r="D969" s="38">
        <f t="shared" ca="1" si="93"/>
        <v>14.933953681296257</v>
      </c>
      <c r="G969" s="38">
        <f t="shared" si="94"/>
        <v>232.61160857048944</v>
      </c>
      <c r="H969" s="190">
        <f t="shared" si="90"/>
        <v>64.666027182596068</v>
      </c>
      <c r="P969" s="201">
        <f>LOOKUP(H969,Sheet1!B:B,Sheet1!C:C)</f>
        <v>2.7490114980104834</v>
      </c>
    </row>
    <row r="970" spans="2:16" x14ac:dyDescent="0.25">
      <c r="B970">
        <f t="shared" si="92"/>
        <v>967</v>
      </c>
      <c r="C970">
        <f t="shared" si="91"/>
        <v>1.547424978796298E-2</v>
      </c>
      <c r="D970" s="38">
        <f t="shared" ca="1" si="93"/>
        <v>14.949427931084221</v>
      </c>
      <c r="G970" s="38">
        <f t="shared" si="94"/>
        <v>232.45859097843837</v>
      </c>
      <c r="H970" s="190">
        <f t="shared" si="90"/>
        <v>64.623488292005874</v>
      </c>
      <c r="P970" s="201">
        <f>LOOKUP(H970,Sheet1!B:B,Sheet1!C:C)</f>
        <v>2.7490114980104834</v>
      </c>
    </row>
    <row r="971" spans="2:16" x14ac:dyDescent="0.25">
      <c r="B971">
        <f t="shared" si="92"/>
        <v>968</v>
      </c>
      <c r="C971">
        <f t="shared" si="91"/>
        <v>1.5484449259866037E-2</v>
      </c>
      <c r="D971" s="38">
        <f t="shared" ca="1" si="93"/>
        <v>14.964912380344087</v>
      </c>
      <c r="G971" s="38">
        <f t="shared" si="94"/>
        <v>232.30547252859759</v>
      </c>
      <c r="H971" s="190">
        <f t="shared" si="90"/>
        <v>64.580921362950136</v>
      </c>
      <c r="P971" s="201">
        <f>LOOKUP(H971,Sheet1!B:B,Sheet1!C:C)</f>
        <v>2.7490114980104834</v>
      </c>
    </row>
    <row r="972" spans="2:16" x14ac:dyDescent="0.25">
      <c r="B972">
        <f t="shared" si="92"/>
        <v>969</v>
      </c>
      <c r="C972">
        <f t="shared" si="91"/>
        <v>1.5494668931037178E-2</v>
      </c>
      <c r="D972" s="38">
        <f t="shared" ca="1" si="93"/>
        <v>14.980407049275124</v>
      </c>
      <c r="G972" s="38">
        <f t="shared" si="94"/>
        <v>232.15225302122604</v>
      </c>
      <c r="H972" s="190">
        <f t="shared" si="90"/>
        <v>64.538326339900848</v>
      </c>
      <c r="P972" s="201">
        <f>LOOKUP(H972,Sheet1!B:B,Sheet1!C:C)</f>
        <v>2.7490114980104834</v>
      </c>
    </row>
    <row r="973" spans="2:16" x14ac:dyDescent="0.25">
      <c r="B973">
        <f t="shared" si="92"/>
        <v>970</v>
      </c>
      <c r="C973">
        <f t="shared" si="91"/>
        <v>1.550490886824522E-2</v>
      </c>
      <c r="D973" s="38">
        <f t="shared" ca="1" si="93"/>
        <v>14.995911958143369</v>
      </c>
      <c r="G973" s="38">
        <f t="shared" si="94"/>
        <v>231.9989322559224</v>
      </c>
      <c r="H973" s="190">
        <f t="shared" si="90"/>
        <v>64.495703167146431</v>
      </c>
      <c r="P973" s="201">
        <f>LOOKUP(H973,Sheet1!B:B,Sheet1!C:C)</f>
        <v>2.7490114980104834</v>
      </c>
    </row>
    <row r="974" spans="2:16" x14ac:dyDescent="0.25">
      <c r="B974">
        <f t="shared" si="92"/>
        <v>971</v>
      </c>
      <c r="C974">
        <f t="shared" si="91"/>
        <v>1.5515169138568402E-2</v>
      </c>
      <c r="D974" s="38">
        <f t="shared" ca="1" si="93"/>
        <v>15.011427127281937</v>
      </c>
      <c r="G974" s="38">
        <f t="shared" si="94"/>
        <v>231.84551003162204</v>
      </c>
      <c r="H974" s="190">
        <f t="shared" si="90"/>
        <v>64.45305178879093</v>
      </c>
      <c r="P974" s="201">
        <f>LOOKUP(H974,Sheet1!B:B,Sheet1!C:C)</f>
        <v>2.7490114980104834</v>
      </c>
    </row>
    <row r="975" spans="2:16" x14ac:dyDescent="0.25">
      <c r="B975">
        <f t="shared" si="92"/>
        <v>972</v>
      </c>
      <c r="C975">
        <f t="shared" si="91"/>
        <v>1.5525449809396241E-2</v>
      </c>
      <c r="D975" s="38">
        <f t="shared" ca="1" si="93"/>
        <v>15.026952577091334</v>
      </c>
      <c r="G975" s="38">
        <f t="shared" si="94"/>
        <v>231.69198614659391</v>
      </c>
      <c r="H975" s="190">
        <f t="shared" si="90"/>
        <v>64.410372148753112</v>
      </c>
      <c r="P975" s="201">
        <f>LOOKUP(H975,Sheet1!B:B,Sheet1!C:C)</f>
        <v>2.7490114980104834</v>
      </c>
    </row>
    <row r="976" spans="2:16" x14ac:dyDescent="0.25">
      <c r="B976">
        <f t="shared" si="92"/>
        <v>973</v>
      </c>
      <c r="C976">
        <f t="shared" si="91"/>
        <v>1.553575094843138E-2</v>
      </c>
      <c r="D976" s="38">
        <f t="shared" ca="1" si="93"/>
        <v>15.042488328039767</v>
      </c>
      <c r="G976" s="38">
        <f t="shared" si="94"/>
        <v>231.53836039843759</v>
      </c>
      <c r="H976" s="190">
        <f t="shared" si="90"/>
        <v>64.367664190765652</v>
      </c>
      <c r="P976" s="201">
        <f>LOOKUP(H976,Sheet1!B:B,Sheet1!C:C)</f>
        <v>2.7490114980104834</v>
      </c>
    </row>
    <row r="977" spans="2:16" x14ac:dyDescent="0.25">
      <c r="B977">
        <f t="shared" si="92"/>
        <v>974</v>
      </c>
      <c r="C977">
        <f t="shared" si="91"/>
        <v>1.5546072623691466E-2</v>
      </c>
      <c r="D977" s="38">
        <f t="shared" ca="1" si="93"/>
        <v>15.058034400663457</v>
      </c>
      <c r="G977" s="38">
        <f t="shared" si="94"/>
        <v>231.38463258407992</v>
      </c>
      <c r="H977" s="190">
        <f t="shared" si="90"/>
        <v>64.324927858374224</v>
      </c>
      <c r="P977" s="201">
        <f>LOOKUP(H977,Sheet1!B:B,Sheet1!C:C)</f>
        <v>2.7490114980104834</v>
      </c>
    </row>
    <row r="978" spans="2:16" x14ac:dyDescent="0.25">
      <c r="B978">
        <f t="shared" si="92"/>
        <v>975</v>
      </c>
      <c r="C978">
        <f t="shared" si="91"/>
        <v>1.5556414903511043E-2</v>
      </c>
      <c r="D978" s="38">
        <f t="shared" ca="1" si="93"/>
        <v>15.073590815566968</v>
      </c>
      <c r="G978" s="38">
        <f t="shared" si="94"/>
        <v>231.2308024997721</v>
      </c>
      <c r="H978" s="190">
        <f t="shared" si="90"/>
        <v>64.282163094936649</v>
      </c>
      <c r="P978" s="201">
        <f>LOOKUP(H978,Sheet1!B:B,Sheet1!C:C)</f>
        <v>2.7490114980104834</v>
      </c>
    </row>
    <row r="979" spans="2:16" x14ac:dyDescent="0.25">
      <c r="B979">
        <f t="shared" si="92"/>
        <v>976</v>
      </c>
      <c r="C979">
        <f t="shared" si="91"/>
        <v>1.5566777856543439E-2</v>
      </c>
      <c r="D979" s="38">
        <f t="shared" ca="1" si="93"/>
        <v>15.089157593423511</v>
      </c>
      <c r="G979" s="38">
        <f t="shared" si="94"/>
        <v>231.07686994108647</v>
      </c>
      <c r="H979" s="190">
        <f t="shared" si="90"/>
        <v>64.239369843622043</v>
      </c>
      <c r="P979" s="201">
        <f>LOOKUP(H979,Sheet1!B:B,Sheet1!C:C)</f>
        <v>2.7490114980104834</v>
      </c>
    </row>
    <row r="980" spans="2:16" x14ac:dyDescent="0.25">
      <c r="B980">
        <f t="shared" si="92"/>
        <v>977</v>
      </c>
      <c r="C980">
        <f t="shared" si="91"/>
        <v>1.5577161551762701E-2</v>
      </c>
      <c r="D980" s="38">
        <f t="shared" ca="1" si="93"/>
        <v>15.104734754975274</v>
      </c>
      <c r="G980" s="38">
        <f t="shared" si="94"/>
        <v>230.92283470291321</v>
      </c>
      <c r="H980" s="190">
        <f t="shared" si="90"/>
        <v>64.196548047409877</v>
      </c>
      <c r="P980" s="201">
        <f>LOOKUP(H980,Sheet1!B:B,Sheet1!C:C)</f>
        <v>2.7490114980104834</v>
      </c>
    </row>
    <row r="981" spans="2:16" x14ac:dyDescent="0.25">
      <c r="B981">
        <f t="shared" si="92"/>
        <v>978</v>
      </c>
      <c r="C981">
        <f t="shared" si="91"/>
        <v>1.55875660584655E-2</v>
      </c>
      <c r="D981" s="38">
        <f t="shared" ca="1" si="93"/>
        <v>15.12032232103374</v>
      </c>
      <c r="G981" s="38">
        <f t="shared" si="94"/>
        <v>230.76869657945736</v>
      </c>
      <c r="H981" s="190">
        <f t="shared" si="90"/>
        <v>64.153697649089153</v>
      </c>
      <c r="P981" s="201">
        <f>LOOKUP(H981,Sheet1!B:B,Sheet1!C:C)</f>
        <v>2.7490114980104834</v>
      </c>
    </row>
    <row r="982" spans="2:16" x14ac:dyDescent="0.25">
      <c r="B982">
        <f t="shared" si="92"/>
        <v>979</v>
      </c>
      <c r="C982">
        <f t="shared" si="91"/>
        <v>1.559799144627309E-2</v>
      </c>
      <c r="D982" s="38">
        <f t="shared" ca="1" si="93"/>
        <v>15.135920312480012</v>
      </c>
      <c r="G982" s="38">
        <f t="shared" si="94"/>
        <v>230.61445536423554</v>
      </c>
      <c r="H982" s="190">
        <f t="shared" si="90"/>
        <v>64.110818591257484</v>
      </c>
      <c r="P982" s="201">
        <f>LOOKUP(H982,Sheet1!B:B,Sheet1!C:C)</f>
        <v>2.7490114980104834</v>
      </c>
    </row>
    <row r="983" spans="2:16" x14ac:dyDescent="0.25">
      <c r="B983">
        <f t="shared" si="92"/>
        <v>980</v>
      </c>
      <c r="C983">
        <f t="shared" si="91"/>
        <v>1.5608437785133267E-2</v>
      </c>
      <c r="D983" s="38">
        <f t="shared" ca="1" si="93"/>
        <v>15.151528750265145</v>
      </c>
      <c r="G983" s="38">
        <f t="shared" si="94"/>
        <v>230.46011085007251</v>
      </c>
      <c r="H983" s="190">
        <f t="shared" si="90"/>
        <v>64.067910816320165</v>
      </c>
      <c r="P983" s="201">
        <f>LOOKUP(H983,Sheet1!B:B,Sheet1!C:C)</f>
        <v>2.7490114980104834</v>
      </c>
    </row>
    <row r="984" spans="2:16" x14ac:dyDescent="0.25">
      <c r="B984">
        <f t="shared" si="92"/>
        <v>981</v>
      </c>
      <c r="C984">
        <f t="shared" si="91"/>
        <v>1.5618905145322329E-2</v>
      </c>
      <c r="D984" s="38">
        <f t="shared" ca="1" si="93"/>
        <v>15.167147655410467</v>
      </c>
      <c r="G984" s="38">
        <f t="shared" si="94"/>
        <v>230.30566282909831</v>
      </c>
      <c r="H984" s="190">
        <f t="shared" si="90"/>
        <v>64.024974266489338</v>
      </c>
      <c r="P984" s="201">
        <f>LOOKUP(H984,Sheet1!B:B,Sheet1!C:C)</f>
        <v>2.7490114980104834</v>
      </c>
    </row>
    <row r="985" spans="2:16" x14ac:dyDescent="0.25">
      <c r="B985">
        <f t="shared" si="92"/>
        <v>982</v>
      </c>
      <c r="C985">
        <f t="shared" si="91"/>
        <v>1.5629393597447069E-2</v>
      </c>
      <c r="D985" s="38">
        <f t="shared" ca="1" si="93"/>
        <v>15.182777049007914</v>
      </c>
      <c r="G985" s="38">
        <f t="shared" si="94"/>
        <v>230.15111109274469</v>
      </c>
      <c r="H985" s="190">
        <f t="shared" si="90"/>
        <v>63.982008883783031</v>
      </c>
      <c r="P985" s="201">
        <f>LOOKUP(H985,Sheet1!B:B,Sheet1!C:C)</f>
        <v>2.7490114980104834</v>
      </c>
    </row>
    <row r="986" spans="2:16" x14ac:dyDescent="0.25">
      <c r="B986">
        <f t="shared" si="92"/>
        <v>983</v>
      </c>
      <c r="C986">
        <f t="shared" si="91"/>
        <v>1.5639903212446783E-2</v>
      </c>
      <c r="D986" s="38">
        <f t="shared" ca="1" si="93"/>
        <v>15.198416952220361</v>
      </c>
      <c r="G986" s="38">
        <f t="shared" si="94"/>
        <v>229.99645543174188</v>
      </c>
      <c r="H986" s="190">
        <f t="shared" si="90"/>
        <v>63.939014610024245</v>
      </c>
      <c r="P986" s="201">
        <f>LOOKUP(H986,Sheet1!B:B,Sheet1!C:C)</f>
        <v>2.7490114980104834</v>
      </c>
    </row>
    <row r="987" spans="2:16" x14ac:dyDescent="0.25">
      <c r="B987">
        <f t="shared" si="92"/>
        <v>984</v>
      </c>
      <c r="C987">
        <f t="shared" si="91"/>
        <v>1.5650434061595275E-2</v>
      </c>
      <c r="D987" s="38">
        <f t="shared" ca="1" si="93"/>
        <v>15.214067386281956</v>
      </c>
      <c r="G987" s="38">
        <f t="shared" si="94"/>
        <v>229.84169563611533</v>
      </c>
      <c r="H987" s="190">
        <f t="shared" si="90"/>
        <v>63.895991386840066</v>
      </c>
      <c r="P987" s="201">
        <f>LOOKUP(H987,Sheet1!B:B,Sheet1!C:C)</f>
        <v>2.7490114980104834</v>
      </c>
    </row>
    <row r="988" spans="2:16" x14ac:dyDescent="0.25">
      <c r="B988">
        <f t="shared" si="92"/>
        <v>985</v>
      </c>
      <c r="C988">
        <f t="shared" si="91"/>
        <v>1.5660986216502887E-2</v>
      </c>
      <c r="D988" s="38">
        <f t="shared" ca="1" si="93"/>
        <v>15.229728372498458</v>
      </c>
      <c r="G988" s="38">
        <f t="shared" si="94"/>
        <v>229.68683149518239</v>
      </c>
      <c r="H988" s="190">
        <f t="shared" si="90"/>
        <v>63.852939155660714</v>
      </c>
      <c r="P988" s="201">
        <f>LOOKUP(H988,Sheet1!B:B,Sheet1!C:C)</f>
        <v>2.7490114980104834</v>
      </c>
    </row>
    <row r="989" spans="2:16" x14ac:dyDescent="0.25">
      <c r="B989">
        <f t="shared" si="92"/>
        <v>986</v>
      </c>
      <c r="C989">
        <f t="shared" si="91"/>
        <v>1.567155974911856E-2</v>
      </c>
      <c r="D989" s="38">
        <f t="shared" ca="1" si="93"/>
        <v>15.245399932247578</v>
      </c>
      <c r="G989" s="38">
        <f t="shared" si="94"/>
        <v>229.531862797549</v>
      </c>
      <c r="H989" s="190">
        <f t="shared" si="90"/>
        <v>63.809857857718626</v>
      </c>
      <c r="P989" s="201">
        <f>LOOKUP(H989,Sheet1!B:B,Sheet1!C:C)</f>
        <v>2.7490114980104834</v>
      </c>
    </row>
    <row r="990" spans="2:16" x14ac:dyDescent="0.25">
      <c r="B990">
        <f t="shared" si="92"/>
        <v>987</v>
      </c>
      <c r="C990">
        <f t="shared" si="91"/>
        <v>1.568215473173188E-2</v>
      </c>
      <c r="D990" s="38">
        <f t="shared" ca="1" si="93"/>
        <v>15.261082086979309</v>
      </c>
      <c r="G990" s="38">
        <f t="shared" si="94"/>
        <v>229.37678933110615</v>
      </c>
      <c r="H990" s="190">
        <f t="shared" si="90"/>
        <v>63.766747434047517</v>
      </c>
      <c r="P990" s="201">
        <f>LOOKUP(H990,Sheet1!B:B,Sheet1!C:C)</f>
        <v>2.7490114980104834</v>
      </c>
    </row>
    <row r="991" spans="2:16" x14ac:dyDescent="0.25">
      <c r="B991">
        <f t="shared" si="92"/>
        <v>988</v>
      </c>
      <c r="C991">
        <f t="shared" si="91"/>
        <v>1.5692771236975159E-2</v>
      </c>
      <c r="D991" s="38">
        <f t="shared" ca="1" si="93"/>
        <v>15.276774858216283</v>
      </c>
      <c r="G991" s="38">
        <f t="shared" si="94"/>
        <v>229.22161088302667</v>
      </c>
      <c r="H991" s="190">
        <f t="shared" ref="H991:H998" si="95">H992+(P992*C992)</f>
        <v>63.723607825481423</v>
      </c>
      <c r="P991" s="201">
        <f>LOOKUP(H991,Sheet1!B:B,Sheet1!C:C)</f>
        <v>2.7490114980104834</v>
      </c>
    </row>
    <row r="992" spans="2:16" x14ac:dyDescent="0.25">
      <c r="B992">
        <f t="shared" si="92"/>
        <v>989</v>
      </c>
      <c r="C992">
        <f t="shared" si="91"/>
        <v>1.5703409337825529E-2</v>
      </c>
      <c r="D992" s="38">
        <f t="shared" ca="1" si="93"/>
        <v>15.29247826755411</v>
      </c>
      <c r="G992" s="38">
        <f t="shared" si="94"/>
        <v>229.06632723976176</v>
      </c>
      <c r="H992" s="190">
        <f t="shared" si="95"/>
        <v>63.680438972653775</v>
      </c>
      <c r="P992" s="201">
        <f>LOOKUP(H992,Sheet1!B:B,Sheet1!C:C)</f>
        <v>2.7490114980104834</v>
      </c>
    </row>
    <row r="993" spans="2:16" x14ac:dyDescent="0.25">
      <c r="B993">
        <f t="shared" si="92"/>
        <v>990</v>
      </c>
      <c r="C993">
        <f t="shared" si="91"/>
        <v>1.5714069107607049E-2</v>
      </c>
      <c r="D993" s="38">
        <f t="shared" ca="1" si="93"/>
        <v>15.308192336661717</v>
      </c>
      <c r="G993" s="38">
        <f t="shared" si="94"/>
        <v>228.91093818703752</v>
      </c>
      <c r="H993" s="190">
        <f t="shared" si="95"/>
        <v>63.637240815996435</v>
      </c>
      <c r="P993" s="201">
        <f>LOOKUP(H993,Sheet1!B:B,Sheet1!C:C)</f>
        <v>2.7490114980104834</v>
      </c>
    </row>
    <row r="994" spans="2:16" x14ac:dyDescent="0.25">
      <c r="B994">
        <f t="shared" si="92"/>
        <v>991</v>
      </c>
      <c r="C994">
        <f t="shared" si="91"/>
        <v>1.5724750619992834E-2</v>
      </c>
      <c r="D994" s="38">
        <f t="shared" ca="1" si="93"/>
        <v>15.323917087281711</v>
      </c>
      <c r="G994" s="38">
        <f t="shared" si="94"/>
        <v>228.75544350985152</v>
      </c>
      <c r="H994" s="190">
        <f t="shared" si="95"/>
        <v>63.594013295738726</v>
      </c>
      <c r="P994" s="201">
        <f>LOOKUP(H994,Sheet1!B:B,Sheet1!C:C)</f>
        <v>2.7490114980104834</v>
      </c>
    </row>
    <row r="995" spans="2:16" x14ac:dyDescent="0.25">
      <c r="B995">
        <f t="shared" si="92"/>
        <v>992</v>
      </c>
      <c r="C995">
        <f t="shared" si="91"/>
        <v>1.5735453949007178E-2</v>
      </c>
      <c r="D995" s="38">
        <f t="shared" ca="1" si="93"/>
        <v>15.339652541230718</v>
      </c>
      <c r="G995" s="38">
        <f t="shared" si="94"/>
        <v>228.59984299246938</v>
      </c>
      <c r="H995" s="190">
        <f t="shared" si="95"/>
        <v>63.550756351906493</v>
      </c>
      <c r="P995" s="201">
        <f>LOOKUP(H995,Sheet1!B:B,Sheet1!C:C)</f>
        <v>2.7490114980104834</v>
      </c>
    </row>
    <row r="996" spans="2:16" x14ac:dyDescent="0.25">
      <c r="B996">
        <f t="shared" si="92"/>
        <v>993</v>
      </c>
      <c r="C996">
        <f t="shared" si="91"/>
        <v>1.5746179169027732E-2</v>
      </c>
      <c r="D996" s="38">
        <f t="shared" ca="1" si="93"/>
        <v>15.355398720399746</v>
      </c>
      <c r="G996" s="38">
        <f t="shared" si="94"/>
        <v>228.44413641842121</v>
      </c>
      <c r="H996" s="190">
        <f t="shared" si="95"/>
        <v>63.5074699243211</v>
      </c>
      <c r="P996" s="201">
        <f>LOOKUP(H996,Sheet1!B:B,Sheet1!C:C)</f>
        <v>2.7490114980104834</v>
      </c>
    </row>
    <row r="997" spans="2:16" x14ac:dyDescent="0.25">
      <c r="B997">
        <f t="shared" si="92"/>
        <v>994</v>
      </c>
      <c r="C997">
        <f t="shared" si="91"/>
        <v>1.5756926354787652E-2</v>
      </c>
      <c r="D997" s="38">
        <f t="shared" ca="1" si="93"/>
        <v>15.371155646754534</v>
      </c>
      <c r="G997" s="38">
        <f t="shared" si="94"/>
        <v>228.28832357049814</v>
      </c>
      <c r="H997" s="190">
        <f t="shared" si="95"/>
        <v>63.464153952598487</v>
      </c>
      <c r="P997" s="201">
        <f>LOOKUP(H997,Sheet1!B:B,Sheet1!C:C)</f>
        <v>2.7490114980104834</v>
      </c>
    </row>
    <row r="998" spans="2:16" x14ac:dyDescent="0.25">
      <c r="B998">
        <f t="shared" si="92"/>
        <v>995</v>
      </c>
      <c r="C998">
        <f t="shared" si="91"/>
        <v>1.5767695581377809E-2</v>
      </c>
      <c r="D998" s="38">
        <f t="shared" ca="1" si="93"/>
        <v>15.386923342335912</v>
      </c>
      <c r="G998" s="38">
        <f t="shared" si="94"/>
        <v>228.13240423074873</v>
      </c>
      <c r="H998" s="190">
        <f t="shared" si="95"/>
        <v>63.420808376148152</v>
      </c>
      <c r="P998" s="201">
        <f>LOOKUP(H998,Sheet1!B:B,Sheet1!C:C)</f>
        <v>2.7490114980104834</v>
      </c>
    </row>
    <row r="999" spans="2:16" x14ac:dyDescent="0.25">
      <c r="B999">
        <f t="shared" si="92"/>
        <v>996</v>
      </c>
      <c r="C999">
        <f t="shared" si="91"/>
        <v>1.5778486924248981E-2</v>
      </c>
      <c r="D999" s="38">
        <f t="shared" ca="1" si="93"/>
        <v>15.402701829260161</v>
      </c>
      <c r="G999" s="38">
        <f t="shared" si="94"/>
        <v>227.97637818047548</v>
      </c>
      <c r="H999" s="190">
        <f t="shared" ref="H999:H1062" si="96">H1000+(P1000*C1000)</f>
        <v>63.377433134172186</v>
      </c>
      <c r="P999" s="201">
        <f>LOOKUP(H999,Sheet1!B:B,Sheet1!C:C)</f>
        <v>2.7490114980104834</v>
      </c>
    </row>
    <row r="1000" spans="2:16" x14ac:dyDescent="0.25">
      <c r="B1000">
        <f t="shared" si="92"/>
        <v>997</v>
      </c>
      <c r="C1000">
        <f t="shared" si="91"/>
        <v>1.5789300459214076E-2</v>
      </c>
      <c r="D1000" s="38">
        <f t="shared" ca="1" si="93"/>
        <v>15.418491129719376</v>
      </c>
      <c r="G1000" s="38">
        <f t="shared" si="94"/>
        <v>227.82024520023114</v>
      </c>
      <c r="H1000" s="190">
        <f t="shared" si="96"/>
        <v>63.334028165664265</v>
      </c>
      <c r="P1000" s="201">
        <f>LOOKUP(H1000,Sheet1!B:B,Sheet1!C:C)</f>
        <v>2.7490114980104834</v>
      </c>
    </row>
    <row r="1001" spans="2:16" x14ac:dyDescent="0.25">
      <c r="B1001">
        <f t="shared" si="92"/>
        <v>998</v>
      </c>
      <c r="C1001">
        <f t="shared" si="91"/>
        <v>1.5800926142720856E-2</v>
      </c>
      <c r="D1001" s="38">
        <f t="shared" ca="1" si="93"/>
        <v>15.434292055862096</v>
      </c>
      <c r="G1001" s="38">
        <f t="shared" si="94"/>
        <v>227.65262426186263</v>
      </c>
      <c r="H1001" s="190">
        <f t="shared" si="96"/>
        <v>63.287429544797817</v>
      </c>
      <c r="P1001" s="201">
        <f>LOOKUP(H1001,Sheet1!B:B,Sheet1!C:C)</f>
        <v>2.9491069349699384</v>
      </c>
    </row>
    <row r="1002" spans="2:16" x14ac:dyDescent="0.25">
      <c r="B1002">
        <f t="shared" si="92"/>
        <v>999</v>
      </c>
      <c r="C1002">
        <f t="shared" si="91"/>
        <v>1.5812577550455172E-2</v>
      </c>
      <c r="D1002" s="38">
        <f t="shared" ca="1" si="93"/>
        <v>15.450104633412552</v>
      </c>
      <c r="G1002" s="38">
        <f t="shared" si="94"/>
        <v>227.48487972188494</v>
      </c>
      <c r="H1002" s="190">
        <f t="shared" si="96"/>
        <v>63.240796562684018</v>
      </c>
      <c r="P1002" s="201">
        <f>LOOKUP(H1002,Sheet1!B:B,Sheet1!C:C)</f>
        <v>2.9491069349699384</v>
      </c>
    </row>
    <row r="1003" spans="2:16" x14ac:dyDescent="0.25">
      <c r="B1003">
        <f t="shared" si="92"/>
        <v>1000</v>
      </c>
      <c r="C1003">
        <f t="shared" si="91"/>
        <v>1.5824254777438214E-2</v>
      </c>
      <c r="D1003" s="38">
        <f t="shared" ca="1" si="93"/>
        <v>15.465928888189991</v>
      </c>
      <c r="G1003" s="38">
        <f t="shared" si="94"/>
        <v>227.31701130639979</v>
      </c>
      <c r="H1003" s="190">
        <f t="shared" si="96"/>
        <v>63.194129143179147</v>
      </c>
      <c r="P1003" s="201">
        <f>LOOKUP(H1003,Sheet1!B:B,Sheet1!C:C)</f>
        <v>2.9491069349699384</v>
      </c>
    </row>
    <row r="1004" spans="2:16" x14ac:dyDescent="0.25">
      <c r="B1004">
        <f t="shared" si="92"/>
        <v>1001</v>
      </c>
      <c r="C1004">
        <f t="shared" si="91"/>
        <v>1.5835957919183324E-2</v>
      </c>
      <c r="D1004" s="38">
        <f t="shared" ca="1" si="93"/>
        <v>15.481764846109174</v>
      </c>
      <c r="G1004" s="38">
        <f t="shared" si="94"/>
        <v>227.14901874049562</v>
      </c>
      <c r="H1004" s="190">
        <f t="shared" si="96"/>
        <v>63.147427209857788</v>
      </c>
      <c r="P1004" s="201">
        <f>LOOKUP(H1004,Sheet1!B:B,Sheet1!C:C)</f>
        <v>2.9491069349699384</v>
      </c>
    </row>
    <row r="1005" spans="2:16" x14ac:dyDescent="0.25">
      <c r="B1005">
        <f t="shared" si="92"/>
        <v>1002</v>
      </c>
      <c r="C1005">
        <f t="shared" si="91"/>
        <v>1.5847687071699309E-2</v>
      </c>
      <c r="D1005" s="38">
        <f t="shared" ca="1" si="93"/>
        <v>15.497612533180874</v>
      </c>
      <c r="G1005" s="38">
        <f t="shared" si="94"/>
        <v>226.98090174824245</v>
      </c>
      <c r="H1005" s="190">
        <f t="shared" si="96"/>
        <v>63.100690686011404</v>
      </c>
      <c r="P1005" s="201">
        <f>LOOKUP(H1005,Sheet1!B:B,Sheet1!C:C)</f>
        <v>2.9491069349699384</v>
      </c>
    </row>
    <row r="1006" spans="2:16" x14ac:dyDescent="0.25">
      <c r="B1006">
        <f t="shared" si="92"/>
        <v>1003</v>
      </c>
      <c r="C1006">
        <f t="shared" si="91"/>
        <v>1.5859442331493733E-2</v>
      </c>
      <c r="D1006" s="38">
        <f t="shared" ca="1" si="93"/>
        <v>15.513471975512367</v>
      </c>
      <c r="G1006" s="38">
        <f t="shared" si="94"/>
        <v>226.81266005268645</v>
      </c>
      <c r="H1006" s="190">
        <f t="shared" si="96"/>
        <v>63.053919494646841</v>
      </c>
      <c r="P1006" s="201">
        <f>LOOKUP(H1006,Sheet1!B:B,Sheet1!C:C)</f>
        <v>2.9491069349699384</v>
      </c>
    </row>
    <row r="1007" spans="2:16" x14ac:dyDescent="0.25">
      <c r="B1007">
        <f t="shared" si="92"/>
        <v>1004</v>
      </c>
      <c r="C1007">
        <f t="shared" si="91"/>
        <v>1.5871223795576254E-2</v>
      </c>
      <c r="D1007" s="38">
        <f t="shared" ca="1" si="93"/>
        <v>15.529343199307943</v>
      </c>
      <c r="G1007" s="38">
        <f t="shared" si="94"/>
        <v>226.64429337584474</v>
      </c>
      <c r="H1007" s="190">
        <f t="shared" si="96"/>
        <v>63.007113558484846</v>
      </c>
      <c r="P1007" s="201">
        <f>LOOKUP(H1007,Sheet1!B:B,Sheet1!C:C)</f>
        <v>2.9491069349699384</v>
      </c>
    </row>
    <row r="1008" spans="2:16" x14ac:dyDescent="0.25">
      <c r="B1008">
        <f t="shared" si="92"/>
        <v>1005</v>
      </c>
      <c r="C1008">
        <f t="shared" si="91"/>
        <v>1.5883031561462001E-2</v>
      </c>
      <c r="D1008" s="38">
        <f t="shared" ca="1" si="93"/>
        <v>15.545226230869405</v>
      </c>
      <c r="G1008" s="38">
        <f t="shared" si="94"/>
        <v>226.47580143869996</v>
      </c>
      <c r="H1008" s="190">
        <f t="shared" si="96"/>
        <v>62.960272799958595</v>
      </c>
      <c r="P1008" s="201">
        <f>LOOKUP(H1008,Sheet1!B:B,Sheet1!C:C)</f>
        <v>2.9491069349699384</v>
      </c>
    </row>
    <row r="1009" spans="2:16" x14ac:dyDescent="0.25">
      <c r="B1009">
        <f t="shared" si="92"/>
        <v>1006</v>
      </c>
      <c r="C1009">
        <f t="shared" si="91"/>
        <v>1.5894865727174953E-2</v>
      </c>
      <c r="D1009" s="38">
        <f t="shared" ca="1" si="93"/>
        <v>15.56112109659658</v>
      </c>
      <c r="G1009" s="38">
        <f t="shared" si="94"/>
        <v>226.30718396119482</v>
      </c>
      <c r="H1009" s="190">
        <f t="shared" si="96"/>
        <v>62.913397141212165</v>
      </c>
      <c r="P1009" s="201">
        <f>LOOKUP(H1009,Sheet1!B:B,Sheet1!C:C)</f>
        <v>2.9491069349699384</v>
      </c>
    </row>
    <row r="1010" spans="2:16" x14ac:dyDescent="0.25">
      <c r="B1010">
        <f t="shared" si="92"/>
        <v>1007</v>
      </c>
      <c r="C1010">
        <f t="shared" si="91"/>
        <v>1.5906726391251361E-2</v>
      </c>
      <c r="D1010" s="38">
        <f t="shared" ca="1" si="93"/>
        <v>15.577027822987832</v>
      </c>
      <c r="G1010" s="38">
        <f t="shared" si="94"/>
        <v>226.1384406622268</v>
      </c>
      <c r="H1010" s="190">
        <f t="shared" si="96"/>
        <v>62.866486504099058</v>
      </c>
      <c r="P1010" s="201">
        <f>LOOKUP(H1010,Sheet1!B:B,Sheet1!C:C)</f>
        <v>2.9491069349699384</v>
      </c>
    </row>
    <row r="1011" spans="2:16" x14ac:dyDescent="0.25">
      <c r="B1011">
        <f t="shared" si="92"/>
        <v>1008</v>
      </c>
      <c r="C1011">
        <f t="shared" si="91"/>
        <v>1.5918613652743194E-2</v>
      </c>
      <c r="D1011" s="38">
        <f t="shared" ca="1" si="93"/>
        <v>15.592946436640576</v>
      </c>
      <c r="G1011" s="38">
        <f t="shared" si="94"/>
        <v>225.96957125964261</v>
      </c>
      <c r="H1011" s="190">
        <f t="shared" si="96"/>
        <v>62.819540810180648</v>
      </c>
      <c r="P1011" s="201">
        <f>LOOKUP(H1011,Sheet1!B:B,Sheet1!C:C)</f>
        <v>2.9491069349699384</v>
      </c>
    </row>
    <row r="1012" spans="2:16" x14ac:dyDescent="0.25">
      <c r="B1012">
        <f t="shared" si="92"/>
        <v>1009</v>
      </c>
      <c r="C1012">
        <f t="shared" si="91"/>
        <v>1.5930527611221625E-2</v>
      </c>
      <c r="D1012" s="38">
        <f t="shared" ca="1" si="93"/>
        <v>15.608876964251797</v>
      </c>
      <c r="G1012" s="38">
        <f t="shared" si="94"/>
        <v>225.80057547023259</v>
      </c>
      <c r="H1012" s="190">
        <f t="shared" si="96"/>
        <v>62.772559980724665</v>
      </c>
      <c r="P1012" s="201">
        <f>LOOKUP(H1012,Sheet1!B:B,Sheet1!C:C)</f>
        <v>2.9491069349699384</v>
      </c>
    </row>
    <row r="1013" spans="2:16" x14ac:dyDescent="0.25">
      <c r="B1013">
        <f t="shared" si="92"/>
        <v>1010</v>
      </c>
      <c r="C1013">
        <f t="shared" si="91"/>
        <v>1.5942468366780527E-2</v>
      </c>
      <c r="D1013" s="38">
        <f t="shared" ca="1" si="93"/>
        <v>15.624819432618578</v>
      </c>
      <c r="G1013" s="38">
        <f t="shared" si="94"/>
        <v>225.63145300972533</v>
      </c>
      <c r="H1013" s="190">
        <f t="shared" si="96"/>
        <v>62.725543936703652</v>
      </c>
      <c r="P1013" s="201">
        <f>LOOKUP(H1013,Sheet1!B:B,Sheet1!C:C)</f>
        <v>2.9491069349699384</v>
      </c>
    </row>
    <row r="1014" spans="2:16" x14ac:dyDescent="0.25">
      <c r="B1014">
        <f t="shared" si="92"/>
        <v>1011</v>
      </c>
      <c r="C1014">
        <f t="shared" si="91"/>
        <v>1.5954436020039996E-2</v>
      </c>
      <c r="D1014" s="38">
        <f t="shared" ca="1" si="93"/>
        <v>15.640773868638618</v>
      </c>
      <c r="G1014" s="38">
        <f t="shared" si="94"/>
        <v>225.46220359278206</v>
      </c>
      <c r="H1014" s="190">
        <f t="shared" si="96"/>
        <v>62.678492598793419</v>
      </c>
      <c r="P1014" s="201">
        <f>LOOKUP(H1014,Sheet1!B:B,Sheet1!C:C)</f>
        <v>2.9491069349699384</v>
      </c>
    </row>
    <row r="1015" spans="2:16" x14ac:dyDescent="0.25">
      <c r="B1015">
        <f t="shared" si="92"/>
        <v>1012</v>
      </c>
      <c r="C1015">
        <f t="shared" si="91"/>
        <v>1.596643067214994E-2</v>
      </c>
      <c r="D1015" s="38">
        <f t="shared" ca="1" si="93"/>
        <v>15.656740299310767</v>
      </c>
      <c r="G1015" s="38">
        <f t="shared" si="94"/>
        <v>225.29282693299086</v>
      </c>
      <c r="H1015" s="190">
        <f t="shared" si="96"/>
        <v>62.631405887371464</v>
      </c>
      <c r="P1015" s="201">
        <f>LOOKUP(H1015,Sheet1!B:B,Sheet1!C:C)</f>
        <v>2.9491069349699384</v>
      </c>
    </row>
    <row r="1016" spans="2:16" x14ac:dyDescent="0.25">
      <c r="B1016">
        <f t="shared" si="92"/>
        <v>1013</v>
      </c>
      <c r="C1016">
        <f t="shared" si="91"/>
        <v>1.5978452424793645E-2</v>
      </c>
      <c r="D1016" s="38">
        <f t="shared" ca="1" si="93"/>
        <v>15.672718751735561</v>
      </c>
      <c r="G1016" s="38">
        <f t="shared" si="94"/>
        <v>225.12332274286118</v>
      </c>
      <c r="H1016" s="190">
        <f t="shared" si="96"/>
        <v>62.584283722515416</v>
      </c>
      <c r="P1016" s="201">
        <f>LOOKUP(H1016,Sheet1!B:B,Sheet1!C:C)</f>
        <v>2.9491069349699384</v>
      </c>
    </row>
    <row r="1017" spans="2:16" x14ac:dyDescent="0.25">
      <c r="B1017">
        <f t="shared" si="92"/>
        <v>1014</v>
      </c>
      <c r="C1017">
        <f t="shared" si="91"/>
        <v>1.5990501380191421E-2</v>
      </c>
      <c r="D1017" s="38">
        <f t="shared" ca="1" si="93"/>
        <v>15.688709253115752</v>
      </c>
      <c r="G1017" s="38">
        <f t="shared" si="94"/>
        <v>224.95369073381812</v>
      </c>
      <c r="H1017" s="190">
        <f t="shared" si="96"/>
        <v>62.537126024001445</v>
      </c>
      <c r="P1017" s="201">
        <f>LOOKUP(H1017,Sheet1!B:B,Sheet1!C:C)</f>
        <v>2.9491069349699384</v>
      </c>
    </row>
    <row r="1018" spans="2:16" x14ac:dyDescent="0.25">
      <c r="B1018">
        <f t="shared" si="92"/>
        <v>1015</v>
      </c>
      <c r="C1018">
        <f t="shared" si="91"/>
        <v>1.6002577641104229E-2</v>
      </c>
      <c r="D1018" s="38">
        <f t="shared" ca="1" si="93"/>
        <v>15.704711830756857</v>
      </c>
      <c r="G1018" s="38">
        <f t="shared" si="94"/>
        <v>224.78393061619664</v>
      </c>
      <c r="H1018" s="190">
        <f t="shared" si="96"/>
        <v>62.489932711302671</v>
      </c>
      <c r="P1018" s="201">
        <f>LOOKUP(H1018,Sheet1!B:B,Sheet1!C:C)</f>
        <v>2.9491069349699384</v>
      </c>
    </row>
    <row r="1019" spans="2:16" x14ac:dyDescent="0.25">
      <c r="B1019">
        <f t="shared" si="92"/>
        <v>1016</v>
      </c>
      <c r="C1019">
        <f t="shared" si="91"/>
        <v>1.6014681310837386E-2</v>
      </c>
      <c r="D1019" s="38">
        <f t="shared" ca="1" si="93"/>
        <v>15.720726512067694</v>
      </c>
      <c r="G1019" s="38">
        <f t="shared" si="94"/>
        <v>224.61404209923577</v>
      </c>
      <c r="H1019" s="190">
        <f t="shared" si="96"/>
        <v>62.442703703587547</v>
      </c>
      <c r="P1019" s="201">
        <f>LOOKUP(H1019,Sheet1!B:B,Sheet1!C:C)</f>
        <v>2.9491069349699384</v>
      </c>
    </row>
    <row r="1020" spans="2:16" x14ac:dyDescent="0.25">
      <c r="B1020">
        <f t="shared" si="92"/>
        <v>1017</v>
      </c>
      <c r="C1020">
        <f t="shared" si="91"/>
        <v>1.6026812493244263E-2</v>
      </c>
      <c r="D1020" s="38">
        <f t="shared" ca="1" si="93"/>
        <v>15.736753324560938</v>
      </c>
      <c r="G1020" s="38">
        <f t="shared" si="94"/>
        <v>224.44402489107284</v>
      </c>
      <c r="H1020" s="190">
        <f t="shared" si="96"/>
        <v>62.395438919718259</v>
      </c>
      <c r="P1020" s="201">
        <f>LOOKUP(H1020,Sheet1!B:B,Sheet1!C:C)</f>
        <v>2.9491069349699384</v>
      </c>
    </row>
    <row r="1021" spans="2:16" x14ac:dyDescent="0.25">
      <c r="B1021">
        <f t="shared" si="92"/>
        <v>1018</v>
      </c>
      <c r="C1021">
        <f t="shared" si="91"/>
        <v>1.6038971292730037E-2</v>
      </c>
      <c r="D1021" s="38">
        <f t="shared" ca="1" si="93"/>
        <v>15.752792295853668</v>
      </c>
      <c r="G1021" s="38">
        <f t="shared" si="94"/>
        <v>224.27387869873772</v>
      </c>
      <c r="H1021" s="190">
        <f t="shared" si="96"/>
        <v>62.348138278249088</v>
      </c>
      <c r="P1021" s="201">
        <f>LOOKUP(H1021,Sheet1!B:B,Sheet1!C:C)</f>
        <v>2.9491069349699384</v>
      </c>
    </row>
    <row r="1022" spans="2:16" x14ac:dyDescent="0.25">
      <c r="B1022">
        <f t="shared" si="92"/>
        <v>1019</v>
      </c>
      <c r="C1022">
        <f t="shared" si="91"/>
        <v>1.6051157814255469E-2</v>
      </c>
      <c r="D1022" s="38">
        <f t="shared" ca="1" si="93"/>
        <v>15.768843453667923</v>
      </c>
      <c r="G1022" s="38">
        <f t="shared" si="94"/>
        <v>224.10360322814665</v>
      </c>
      <c r="H1022" s="190">
        <f t="shared" si="96"/>
        <v>62.300801697424774</v>
      </c>
      <c r="P1022" s="201">
        <f>LOOKUP(H1022,Sheet1!B:B,Sheet1!C:C)</f>
        <v>2.9491069349699384</v>
      </c>
    </row>
    <row r="1023" spans="2:16" x14ac:dyDescent="0.25">
      <c r="B1023">
        <f t="shared" si="92"/>
        <v>1020</v>
      </c>
      <c r="C1023">
        <f t="shared" si="91"/>
        <v>1.6063372163340698E-2</v>
      </c>
      <c r="D1023" s="38">
        <f t="shared" ca="1" si="93"/>
        <v>15.784906825831264</v>
      </c>
      <c r="G1023" s="38">
        <f t="shared" si="94"/>
        <v>223.9331981840966</v>
      </c>
      <c r="H1023" s="190">
        <f t="shared" si="96"/>
        <v>62.253429095178859</v>
      </c>
      <c r="P1023" s="201">
        <f>LOOKUP(H1023,Sheet1!B:B,Sheet1!C:C)</f>
        <v>2.9491069349699384</v>
      </c>
    </row>
    <row r="1024" spans="2:16" x14ac:dyDescent="0.25">
      <c r="B1024">
        <f t="shared" si="92"/>
        <v>1021</v>
      </c>
      <c r="C1024">
        <f t="shared" si="91"/>
        <v>1.6075614446069097E-2</v>
      </c>
      <c r="D1024" s="38">
        <f t="shared" ca="1" si="93"/>
        <v>15.800982440277334</v>
      </c>
      <c r="G1024" s="38">
        <f t="shared" si="94"/>
        <v>223.76266327025917</v>
      </c>
      <c r="H1024" s="190">
        <f t="shared" si="96"/>
        <v>62.206020389132057</v>
      </c>
      <c r="P1024" s="201">
        <f>LOOKUP(H1024,Sheet1!B:B,Sheet1!C:C)</f>
        <v>2.9491069349699384</v>
      </c>
    </row>
    <row r="1025" spans="2:16" x14ac:dyDescent="0.25">
      <c r="B1025">
        <f t="shared" si="92"/>
        <v>1022</v>
      </c>
      <c r="C1025">
        <f t="shared" si="91"/>
        <v>1.6087884769091131E-2</v>
      </c>
      <c r="D1025" s="38">
        <f t="shared" ca="1" si="93"/>
        <v>15.817070325046425</v>
      </c>
      <c r="G1025" s="38">
        <f t="shared" si="94"/>
        <v>223.59199818917455</v>
      </c>
      <c r="H1025" s="190">
        <f t="shared" si="96"/>
        <v>62.158575496590529</v>
      </c>
      <c r="P1025" s="201">
        <f>LOOKUP(H1025,Sheet1!B:B,Sheet1!C:C)</f>
        <v>2.9491069349699384</v>
      </c>
    </row>
    <row r="1026" spans="2:16" x14ac:dyDescent="0.25">
      <c r="B1026">
        <f t="shared" si="92"/>
        <v>1023</v>
      </c>
      <c r="C1026">
        <f t="shared" si="91"/>
        <v>1.6100183239628273E-2</v>
      </c>
      <c r="D1026" s="38">
        <f t="shared" ca="1" si="93"/>
        <v>15.833170508286052</v>
      </c>
      <c r="G1026" s="38">
        <f t="shared" si="94"/>
        <v>223.4212026422455</v>
      </c>
      <c r="H1026" s="190">
        <f t="shared" si="96"/>
        <v>62.111094334544255</v>
      </c>
      <c r="P1026" s="201">
        <f>LOOKUP(H1026,Sheet1!B:B,Sheet1!C:C)</f>
        <v>2.9491069349699384</v>
      </c>
    </row>
    <row r="1027" spans="2:16" x14ac:dyDescent="0.25">
      <c r="B1027">
        <f t="shared" si="92"/>
        <v>1024</v>
      </c>
      <c r="C1027">
        <f t="shared" si="91"/>
        <v>1.6112509965476928E-2</v>
      </c>
      <c r="D1027" s="38">
        <f t="shared" ca="1" si="93"/>
        <v>15.84928301825153</v>
      </c>
      <c r="G1027" s="38">
        <f t="shared" si="94"/>
        <v>223.25027632973126</v>
      </c>
      <c r="H1027" s="190">
        <f t="shared" si="96"/>
        <v>62.063576819665293</v>
      </c>
      <c r="P1027" s="201">
        <f>LOOKUP(H1027,Sheet1!B:B,Sheet1!C:C)</f>
        <v>2.9491069349699384</v>
      </c>
    </row>
    <row r="1028" spans="2:16" x14ac:dyDescent="0.25">
      <c r="B1028">
        <f t="shared" si="92"/>
        <v>1025</v>
      </c>
      <c r="C1028">
        <f t="shared" si="91"/>
        <v>1.6124865055012417E-2</v>
      </c>
      <c r="D1028" s="38">
        <f t="shared" ca="1" si="93"/>
        <v>15.865407883306542</v>
      </c>
      <c r="G1028" s="38">
        <f t="shared" si="94"/>
        <v>223.07921895074136</v>
      </c>
      <c r="H1028" s="190">
        <f t="shared" si="96"/>
        <v>62.016022868306102</v>
      </c>
      <c r="P1028" s="201">
        <f>LOOKUP(H1028,Sheet1!B:B,Sheet1!C:C)</f>
        <v>2.9491069349699384</v>
      </c>
    </row>
    <row r="1029" spans="2:16" x14ac:dyDescent="0.25">
      <c r="B1029">
        <f t="shared" si="92"/>
        <v>1026</v>
      </c>
      <c r="C1029">
        <f t="shared" ref="C1029:C1092" si="97">1/H1029</f>
        <v>1.6137248617192967E-2</v>
      </c>
      <c r="D1029" s="38">
        <f t="shared" ca="1" si="93"/>
        <v>15.881545131923735</v>
      </c>
      <c r="G1029" s="38">
        <f t="shared" si="94"/>
        <v>222.90803020322949</v>
      </c>
      <c r="H1029" s="190">
        <f t="shared" si="96"/>
        <v>61.968432396497803</v>
      </c>
      <c r="P1029" s="201">
        <f>LOOKUP(H1029,Sheet1!B:B,Sheet1!C:C)</f>
        <v>2.9491069349699384</v>
      </c>
    </row>
    <row r="1030" spans="2:16" x14ac:dyDescent="0.25">
      <c r="B1030">
        <f t="shared" ref="B1030:B1093" si="98">B1029+1</f>
        <v>1027</v>
      </c>
      <c r="C1030">
        <f t="shared" si="97"/>
        <v>1.6149660761563756E-2</v>
      </c>
      <c r="D1030" s="38">
        <f t="shared" ref="D1030:D1093" ca="1" si="99">D1029+C1030</f>
        <v>15.897694792685298</v>
      </c>
      <c r="G1030" s="38">
        <f t="shared" si="94"/>
        <v>222.73670978398727</v>
      </c>
      <c r="H1030" s="190">
        <f t="shared" si="96"/>
        <v>61.920805319948464</v>
      </c>
      <c r="P1030" s="201">
        <f>LOOKUP(H1030,Sheet1!B:B,Sheet1!C:C)</f>
        <v>2.9491069349699384</v>
      </c>
    </row>
    <row r="1031" spans="2:16" x14ac:dyDescent="0.25">
      <c r="B1031">
        <f t="shared" si="98"/>
        <v>1028</v>
      </c>
      <c r="C1031">
        <f t="shared" si="97"/>
        <v>1.6162101598260988E-2</v>
      </c>
      <c r="D1031" s="38">
        <f t="shared" ca="1" si="99"/>
        <v>15.91385689428356</v>
      </c>
      <c r="G1031" s="38">
        <f t="shared" ref="G1031:G1094" si="100">H1031/0.278</f>
        <v>222.56525738863792</v>
      </c>
      <c r="H1031" s="190">
        <f t="shared" si="96"/>
        <v>61.873141554041347</v>
      </c>
      <c r="P1031" s="201">
        <f>LOOKUP(H1031,Sheet1!B:B,Sheet1!C:C)</f>
        <v>2.9491069349699384</v>
      </c>
    </row>
    <row r="1032" spans="2:16" x14ac:dyDescent="0.25">
      <c r="B1032">
        <f t="shared" si="98"/>
        <v>1029</v>
      </c>
      <c r="C1032">
        <f t="shared" si="97"/>
        <v>1.6174571238015995E-2</v>
      </c>
      <c r="D1032" s="38">
        <f t="shared" ca="1" si="99"/>
        <v>15.930031465521576</v>
      </c>
      <c r="G1032" s="38">
        <f t="shared" si="100"/>
        <v>222.39367271163002</v>
      </c>
      <c r="H1032" s="190">
        <f t="shared" si="96"/>
        <v>61.825441013833149</v>
      </c>
      <c r="P1032" s="201">
        <f>LOOKUP(H1032,Sheet1!B:B,Sheet1!C:C)</f>
        <v>2.9491069349699384</v>
      </c>
    </row>
    <row r="1033" spans="2:16" x14ac:dyDescent="0.25">
      <c r="B1033">
        <f t="shared" si="98"/>
        <v>1030</v>
      </c>
      <c r="C1033">
        <f t="shared" si="97"/>
        <v>1.6187069792159371E-2</v>
      </c>
      <c r="D1033" s="38">
        <f t="shared" ca="1" si="99"/>
        <v>15.946218535313736</v>
      </c>
      <c r="G1033" s="38">
        <f t="shared" si="100"/>
        <v>222.22195544623111</v>
      </c>
      <c r="H1033" s="190">
        <f t="shared" si="96"/>
        <v>61.77770361405225</v>
      </c>
      <c r="P1033" s="201">
        <f>LOOKUP(H1033,Sheet1!B:B,Sheet1!C:C)</f>
        <v>2.9491069349699384</v>
      </c>
    </row>
    <row r="1034" spans="2:16" x14ac:dyDescent="0.25">
      <c r="B1034">
        <f t="shared" si="98"/>
        <v>1031</v>
      </c>
      <c r="C1034">
        <f t="shared" si="97"/>
        <v>1.619959737262517E-2</v>
      </c>
      <c r="D1034" s="38">
        <f t="shared" ca="1" si="99"/>
        <v>15.962418132686361</v>
      </c>
      <c r="G1034" s="38">
        <f t="shared" si="100"/>
        <v>222.05010528452127</v>
      </c>
      <c r="H1034" s="190">
        <f t="shared" si="96"/>
        <v>61.729929269096921</v>
      </c>
      <c r="P1034" s="201">
        <f>LOOKUP(H1034,Sheet1!B:B,Sheet1!C:C)</f>
        <v>2.9491069349699384</v>
      </c>
    </row>
    <row r="1035" spans="2:16" x14ac:dyDescent="0.25">
      <c r="B1035">
        <f t="shared" si="98"/>
        <v>1032</v>
      </c>
      <c r="C1035">
        <f t="shared" si="97"/>
        <v>1.6212154091955092E-2</v>
      </c>
      <c r="D1035" s="38">
        <f t="shared" ca="1" si="99"/>
        <v>15.978630286778316</v>
      </c>
      <c r="G1035" s="38">
        <f t="shared" si="100"/>
        <v>221.87812191738681</v>
      </c>
      <c r="H1035" s="190">
        <f t="shared" si="96"/>
        <v>61.682117893033535</v>
      </c>
      <c r="P1035" s="201">
        <f>LOOKUP(H1035,Sheet1!B:B,Sheet1!C:C)</f>
        <v>2.9491069349699384</v>
      </c>
    </row>
    <row r="1036" spans="2:16" x14ac:dyDescent="0.25">
      <c r="B1036">
        <f t="shared" si="98"/>
        <v>1033</v>
      </c>
      <c r="C1036">
        <f t="shared" si="97"/>
        <v>1.6224740063302753E-2</v>
      </c>
      <c r="D1036" s="38">
        <f t="shared" ca="1" si="99"/>
        <v>15.994855026841618</v>
      </c>
      <c r="G1036" s="38">
        <f t="shared" si="100"/>
        <v>221.70600503451351</v>
      </c>
      <c r="H1036" s="190">
        <f t="shared" si="96"/>
        <v>61.634269399594764</v>
      </c>
      <c r="P1036" s="201">
        <f>LOOKUP(H1036,Sheet1!B:B,Sheet1!C:C)</f>
        <v>2.9491069349699384</v>
      </c>
    </row>
    <row r="1037" spans="2:16" x14ac:dyDescent="0.25">
      <c r="B1037">
        <f t="shared" si="98"/>
        <v>1034</v>
      </c>
      <c r="C1037">
        <f t="shared" si="97"/>
        <v>1.6237355400437952E-2</v>
      </c>
      <c r="D1037" s="38">
        <f t="shared" ca="1" si="99"/>
        <v>16.011092382242055</v>
      </c>
      <c r="G1037" s="38">
        <f t="shared" si="100"/>
        <v>221.53375432438042</v>
      </c>
      <c r="H1037" s="190">
        <f t="shared" si="96"/>
        <v>61.586383702177763</v>
      </c>
      <c r="P1037" s="201">
        <f>LOOKUP(H1037,Sheet1!B:B,Sheet1!C:C)</f>
        <v>2.9491069349699384</v>
      </c>
    </row>
    <row r="1038" spans="2:16" x14ac:dyDescent="0.25">
      <c r="B1038">
        <f t="shared" si="98"/>
        <v>1035</v>
      </c>
      <c r="C1038">
        <f t="shared" si="97"/>
        <v>1.6250000217751012E-2</v>
      </c>
      <c r="D1038" s="38">
        <f t="shared" ca="1" si="99"/>
        <v>16.027342382459807</v>
      </c>
      <c r="G1038" s="38">
        <f t="shared" si="100"/>
        <v>221.36136947425297</v>
      </c>
      <c r="H1038" s="190">
        <f t="shared" si="96"/>
        <v>61.538460713842333</v>
      </c>
      <c r="P1038" s="201">
        <f>LOOKUP(H1038,Sheet1!B:B,Sheet1!C:C)</f>
        <v>2.9491069349699384</v>
      </c>
    </row>
    <row r="1039" spans="2:16" x14ac:dyDescent="0.25">
      <c r="B1039">
        <f t="shared" si="98"/>
        <v>1036</v>
      </c>
      <c r="C1039">
        <f t="shared" si="97"/>
        <v>1.6262674630257119E-2</v>
      </c>
      <c r="D1039" s="38">
        <f t="shared" ca="1" si="99"/>
        <v>16.043605057090065</v>
      </c>
      <c r="G1039" s="38">
        <f t="shared" si="100"/>
        <v>221.18885017017652</v>
      </c>
      <c r="H1039" s="190">
        <f t="shared" si="96"/>
        <v>61.49050034730908</v>
      </c>
      <c r="P1039" s="201">
        <f>LOOKUP(H1039,Sheet1!B:B,Sheet1!C:C)</f>
        <v>2.9491069349699384</v>
      </c>
    </row>
    <row r="1040" spans="2:16" x14ac:dyDescent="0.25">
      <c r="B1040">
        <f t="shared" si="98"/>
        <v>1037</v>
      </c>
      <c r="C1040">
        <f t="shared" si="97"/>
        <v>1.627537875360073E-2</v>
      </c>
      <c r="D1040" s="38">
        <f t="shared" ca="1" si="99"/>
        <v>16.059880435843667</v>
      </c>
      <c r="G1040" s="38">
        <f t="shared" si="100"/>
        <v>221.01619609696968</v>
      </c>
      <c r="H1040" s="190">
        <f t="shared" si="96"/>
        <v>61.442502514957575</v>
      </c>
      <c r="P1040" s="201">
        <f>LOOKUP(H1040,Sheet1!B:B,Sheet1!C:C)</f>
        <v>2.9491069349699384</v>
      </c>
    </row>
    <row r="1041" spans="2:16" x14ac:dyDescent="0.25">
      <c r="B1041">
        <f t="shared" si="98"/>
        <v>1038</v>
      </c>
      <c r="C1041">
        <f t="shared" si="97"/>
        <v>1.6288112704060005E-2</v>
      </c>
      <c r="D1041" s="38">
        <f t="shared" ca="1" si="99"/>
        <v>16.076168548547727</v>
      </c>
      <c r="G1041" s="38">
        <f t="shared" si="100"/>
        <v>220.84340693821747</v>
      </c>
      <c r="H1041" s="190">
        <f t="shared" si="96"/>
        <v>61.394467128824459</v>
      </c>
      <c r="P1041" s="201">
        <f>LOOKUP(H1041,Sheet1!B:B,Sheet1!C:C)</f>
        <v>2.9491069349699384</v>
      </c>
    </row>
    <row r="1042" spans="2:16" x14ac:dyDescent="0.25">
      <c r="B1042">
        <f t="shared" si="98"/>
        <v>1039</v>
      </c>
      <c r="C1042">
        <f t="shared" si="97"/>
        <v>1.630087659855127E-2</v>
      </c>
      <c r="D1042" s="38">
        <f t="shared" ca="1" si="99"/>
        <v>16.092469425146277</v>
      </c>
      <c r="G1042" s="38">
        <f t="shared" si="100"/>
        <v>220.67048237626469</v>
      </c>
      <c r="H1042" s="190">
        <f t="shared" si="96"/>
        <v>61.346394100601586</v>
      </c>
      <c r="P1042" s="201">
        <f>LOOKUP(H1042,Sheet1!B:B,Sheet1!C:C)</f>
        <v>2.9491069349699384</v>
      </c>
    </row>
    <row r="1043" spans="2:16" x14ac:dyDescent="0.25">
      <c r="B1043">
        <f t="shared" si="98"/>
        <v>1040</v>
      </c>
      <c r="C1043">
        <f t="shared" si="97"/>
        <v>1.6313670554633543E-2</v>
      </c>
      <c r="D1043" s="38">
        <f t="shared" ca="1" si="99"/>
        <v>16.108783095700911</v>
      </c>
      <c r="G1043" s="38">
        <f t="shared" si="100"/>
        <v>220.49742209220898</v>
      </c>
      <c r="H1043" s="190">
        <f t="shared" si="96"/>
        <v>61.298283341634104</v>
      </c>
      <c r="P1043" s="201">
        <f>LOOKUP(H1043,Sheet1!B:B,Sheet1!C:C)</f>
        <v>2.9491069349699384</v>
      </c>
    </row>
    <row r="1044" spans="2:16" x14ac:dyDescent="0.25">
      <c r="B1044">
        <f t="shared" si="98"/>
        <v>1041</v>
      </c>
      <c r="C1044">
        <f t="shared" si="97"/>
        <v>1.6326494690513071E-2</v>
      </c>
      <c r="D1044" s="38">
        <f t="shared" ca="1" si="99"/>
        <v>16.125109590391425</v>
      </c>
      <c r="G1044" s="38">
        <f t="shared" si="100"/>
        <v>220.32422576589408</v>
      </c>
      <c r="H1044" s="190">
        <f t="shared" si="96"/>
        <v>61.250134762918563</v>
      </c>
      <c r="P1044" s="201">
        <f>LOOKUP(H1044,Sheet1!B:B,Sheet1!C:C)</f>
        <v>2.9491069349699384</v>
      </c>
    </row>
    <row r="1045" spans="2:16" x14ac:dyDescent="0.25">
      <c r="B1045">
        <f t="shared" si="98"/>
        <v>1042</v>
      </c>
      <c r="C1045">
        <f t="shared" si="97"/>
        <v>1.633934912504793E-2</v>
      </c>
      <c r="D1045" s="38">
        <f t="shared" ca="1" si="99"/>
        <v>16.141448939516472</v>
      </c>
      <c r="G1045" s="38">
        <f t="shared" si="100"/>
        <v>220.15089307590281</v>
      </c>
      <c r="H1045" s="190">
        <f t="shared" si="96"/>
        <v>61.201948275100989</v>
      </c>
      <c r="P1045" s="201">
        <f>LOOKUP(H1045,Sheet1!B:B,Sheet1!C:C)</f>
        <v>2.9491069349699384</v>
      </c>
    </row>
    <row r="1046" spans="2:16" x14ac:dyDescent="0.25">
      <c r="B1046">
        <f t="shared" si="98"/>
        <v>1043</v>
      </c>
      <c r="C1046">
        <f t="shared" si="97"/>
        <v>1.635223397775264E-2</v>
      </c>
      <c r="D1046" s="38">
        <f t="shared" ca="1" si="99"/>
        <v>16.157801173494224</v>
      </c>
      <c r="G1046" s="38">
        <f t="shared" si="100"/>
        <v>219.97742369955014</v>
      </c>
      <c r="H1046" s="190">
        <f t="shared" si="96"/>
        <v>61.153723788474949</v>
      </c>
      <c r="P1046" s="201">
        <f>LOOKUP(H1046,Sheet1!B:B,Sheet1!C:C)</f>
        <v>2.9491069349699384</v>
      </c>
    </row>
    <row r="1047" spans="2:16" x14ac:dyDescent="0.25">
      <c r="B1047">
        <f t="shared" si="98"/>
        <v>1044</v>
      </c>
      <c r="C1047">
        <f t="shared" si="97"/>
        <v>1.6365149368802852E-2</v>
      </c>
      <c r="D1047" s="38">
        <f t="shared" ca="1" si="99"/>
        <v>16.174166322863027</v>
      </c>
      <c r="G1047" s="38">
        <f t="shared" si="100"/>
        <v>219.80381731287622</v>
      </c>
      <c r="H1047" s="190">
        <f t="shared" si="96"/>
        <v>61.105461212979591</v>
      </c>
      <c r="P1047" s="201">
        <f>LOOKUP(H1047,Sheet1!B:B,Sheet1!C:C)</f>
        <v>2.9491069349699384</v>
      </c>
    </row>
    <row r="1048" spans="2:16" x14ac:dyDescent="0.25">
      <c r="B1048">
        <f t="shared" si="98"/>
        <v>1045</v>
      </c>
      <c r="C1048">
        <f t="shared" si="97"/>
        <v>1.6378095419040034E-2</v>
      </c>
      <c r="D1048" s="38">
        <f t="shared" ca="1" si="99"/>
        <v>16.190544418282066</v>
      </c>
      <c r="G1048" s="38">
        <f t="shared" si="100"/>
        <v>219.6300735906392</v>
      </c>
      <c r="H1048" s="190">
        <f t="shared" si="96"/>
        <v>61.0571604581977</v>
      </c>
      <c r="P1048" s="201">
        <f>LOOKUP(H1048,Sheet1!B:B,Sheet1!C:C)</f>
        <v>2.9491069349699384</v>
      </c>
    </row>
    <row r="1049" spans="2:16" x14ac:dyDescent="0.25">
      <c r="B1049">
        <f t="shared" si="98"/>
        <v>1046</v>
      </c>
      <c r="C1049">
        <f t="shared" si="97"/>
        <v>1.6391072249976248E-2</v>
      </c>
      <c r="D1049" s="38">
        <f t="shared" ca="1" si="99"/>
        <v>16.206935490532043</v>
      </c>
      <c r="G1049" s="38">
        <f t="shared" si="100"/>
        <v>219.45619220630826</v>
      </c>
      <c r="H1049" s="190">
        <f t="shared" si="96"/>
        <v>61.008821433353702</v>
      </c>
      <c r="P1049" s="201">
        <f>LOOKUP(H1049,Sheet1!B:B,Sheet1!C:C)</f>
        <v>2.9491069349699384</v>
      </c>
    </row>
    <row r="1050" spans="2:16" x14ac:dyDescent="0.25">
      <c r="B1050">
        <f t="shared" si="98"/>
        <v>1047</v>
      </c>
      <c r="C1050">
        <f t="shared" si="97"/>
        <v>1.6404079983798926E-2</v>
      </c>
      <c r="D1050" s="38">
        <f t="shared" ca="1" si="99"/>
        <v>16.223339570515844</v>
      </c>
      <c r="G1050" s="38">
        <f t="shared" si="100"/>
        <v>219.2821728320564</v>
      </c>
      <c r="H1050" s="190">
        <f t="shared" si="96"/>
        <v>60.960444047311682</v>
      </c>
      <c r="P1050" s="201">
        <f>LOOKUP(H1050,Sheet1!B:B,Sheet1!C:C)</f>
        <v>2.9491069349699384</v>
      </c>
    </row>
    <row r="1051" spans="2:16" x14ac:dyDescent="0.25">
      <c r="B1051">
        <f t="shared" si="98"/>
        <v>1048</v>
      </c>
      <c r="C1051">
        <f t="shared" si="97"/>
        <v>1.6417118743375713E-2</v>
      </c>
      <c r="D1051" s="38">
        <f t="shared" ca="1" si="99"/>
        <v>16.23975668925922</v>
      </c>
      <c r="G1051" s="38">
        <f t="shared" si="100"/>
        <v>219.1080151387531</v>
      </c>
      <c r="H1051" s="190">
        <f t="shared" si="96"/>
        <v>60.912028208573368</v>
      </c>
      <c r="P1051" s="201">
        <f>LOOKUP(H1051,Sheet1!B:B,Sheet1!C:C)</f>
        <v>2.9491069349699384</v>
      </c>
    </row>
    <row r="1052" spans="2:16" x14ac:dyDescent="0.25">
      <c r="B1052">
        <f t="shared" si="98"/>
        <v>1049</v>
      </c>
      <c r="C1052">
        <f t="shared" si="97"/>
        <v>1.6430188652259332E-2</v>
      </c>
      <c r="D1052" s="38">
        <f t="shared" ca="1" si="99"/>
        <v>16.256186877911478</v>
      </c>
      <c r="G1052" s="38">
        <f t="shared" si="100"/>
        <v>218.93371879595728</v>
      </c>
      <c r="H1052" s="190">
        <f t="shared" si="96"/>
        <v>60.863573825276127</v>
      </c>
      <c r="P1052" s="201">
        <f>LOOKUP(H1052,Sheet1!B:B,Sheet1!C:C)</f>
        <v>2.9491069349699384</v>
      </c>
    </row>
    <row r="1053" spans="2:16" x14ac:dyDescent="0.25">
      <c r="B1053">
        <f t="shared" si="98"/>
        <v>1050</v>
      </c>
      <c r="C1053">
        <f t="shared" si="97"/>
        <v>1.644328983469252E-2</v>
      </c>
      <c r="D1053" s="38">
        <f t="shared" ca="1" si="99"/>
        <v>16.272630167746172</v>
      </c>
      <c r="G1053" s="38">
        <f t="shared" si="100"/>
        <v>218.75928347190975</v>
      </c>
      <c r="H1053" s="190">
        <f t="shared" si="96"/>
        <v>60.815080805190917</v>
      </c>
      <c r="P1053" s="201">
        <f>LOOKUP(H1053,Sheet1!B:B,Sheet1!C:C)</f>
        <v>2.9491069349699384</v>
      </c>
    </row>
    <row r="1054" spans="2:16" x14ac:dyDescent="0.25">
      <c r="B1054">
        <f t="shared" si="98"/>
        <v>1051</v>
      </c>
      <c r="C1054">
        <f t="shared" si="97"/>
        <v>1.6456422415612973E-2</v>
      </c>
      <c r="D1054" s="38">
        <f t="shared" ca="1" si="99"/>
        <v>16.289086590161784</v>
      </c>
      <c r="G1054" s="38">
        <f t="shared" si="100"/>
        <v>218.58470883352604</v>
      </c>
      <c r="H1054" s="190">
        <f t="shared" si="96"/>
        <v>60.76654905572024</v>
      </c>
      <c r="P1054" s="201">
        <f>LOOKUP(H1054,Sheet1!B:B,Sheet1!C:C)</f>
        <v>2.9491069349699384</v>
      </c>
    </row>
    <row r="1055" spans="2:16" x14ac:dyDescent="0.25">
      <c r="B1055">
        <f t="shared" si="98"/>
        <v>1052</v>
      </c>
      <c r="C1055">
        <f t="shared" si="97"/>
        <v>1.6469586520658372E-2</v>
      </c>
      <c r="D1055" s="38">
        <f t="shared" ca="1" si="99"/>
        <v>16.30555617668244</v>
      </c>
      <c r="G1055" s="38">
        <f t="shared" si="100"/>
        <v>218.40999454638876</v>
      </c>
      <c r="H1055" s="190">
        <f t="shared" si="96"/>
        <v>60.717978483896083</v>
      </c>
      <c r="P1055" s="201">
        <f>LOOKUP(H1055,Sheet1!B:B,Sheet1!C:C)</f>
        <v>2.9491069349699384</v>
      </c>
    </row>
    <row r="1056" spans="2:16" x14ac:dyDescent="0.25">
      <c r="B1056">
        <f t="shared" si="98"/>
        <v>1053</v>
      </c>
      <c r="C1056">
        <f t="shared" si="97"/>
        <v>1.6483675173924343E-2</v>
      </c>
      <c r="D1056" s="38">
        <f t="shared" ca="1" si="99"/>
        <v>16.322039851856363</v>
      </c>
      <c r="G1056" s="38">
        <f t="shared" si="100"/>
        <v>218.22331878078921</v>
      </c>
      <c r="H1056" s="190">
        <f t="shared" si="96"/>
        <v>60.66608262105941</v>
      </c>
      <c r="P1056" s="201">
        <f>LOOKUP(H1056,Sheet1!B:B,Sheet1!C:C)</f>
        <v>3.1483187025409136</v>
      </c>
    </row>
    <row r="1057" spans="2:16" x14ac:dyDescent="0.25">
      <c r="B1057">
        <f t="shared" si="98"/>
        <v>1054</v>
      </c>
      <c r="C1057">
        <f t="shared" si="97"/>
        <v>1.6497800055287833E-2</v>
      </c>
      <c r="D1057" s="38">
        <f t="shared" ca="1" si="99"/>
        <v>16.338537651911651</v>
      </c>
      <c r="G1057" s="38">
        <f t="shared" si="100"/>
        <v>218.03648305249843</v>
      </c>
      <c r="H1057" s="190">
        <f t="shared" si="96"/>
        <v>60.614142288594564</v>
      </c>
      <c r="P1057" s="201">
        <f>LOOKUP(H1057,Sheet1!B:B,Sheet1!C:C)</f>
        <v>3.1483187025409136</v>
      </c>
    </row>
    <row r="1058" spans="2:16" x14ac:dyDescent="0.25">
      <c r="B1058">
        <f t="shared" si="98"/>
        <v>1055</v>
      </c>
      <c r="C1058">
        <f t="shared" si="97"/>
        <v>1.6511961320306117E-2</v>
      </c>
      <c r="D1058" s="38">
        <f t="shared" ca="1" si="99"/>
        <v>16.355049613231955</v>
      </c>
      <c r="G1058" s="38">
        <f t="shared" si="100"/>
        <v>217.84948694947556</v>
      </c>
      <c r="H1058" s="190">
        <f t="shared" si="96"/>
        <v>60.562157371954214</v>
      </c>
      <c r="P1058" s="201">
        <f>LOOKUP(H1058,Sheet1!B:B,Sheet1!C:C)</f>
        <v>3.1483187025409136</v>
      </c>
    </row>
    <row r="1059" spans="2:16" x14ac:dyDescent="0.25">
      <c r="B1059">
        <f t="shared" si="98"/>
        <v>1056</v>
      </c>
      <c r="C1059">
        <f t="shared" si="97"/>
        <v>1.6526159125473307E-2</v>
      </c>
      <c r="D1059" s="38">
        <f t="shared" ca="1" si="99"/>
        <v>16.371575772357428</v>
      </c>
      <c r="G1059" s="38">
        <f t="shared" si="100"/>
        <v>217.66233005790761</v>
      </c>
      <c r="H1059" s="190">
        <f t="shared" si="96"/>
        <v>60.510127756098321</v>
      </c>
      <c r="P1059" s="201">
        <f>LOOKUP(H1059,Sheet1!B:B,Sheet1!C:C)</f>
        <v>3.1483187025409136</v>
      </c>
    </row>
    <row r="1060" spans="2:16" x14ac:dyDescent="0.25">
      <c r="B1060">
        <f t="shared" si="98"/>
        <v>1057</v>
      </c>
      <c r="C1060">
        <f t="shared" si="97"/>
        <v>1.654039362822762E-2</v>
      </c>
      <c r="D1060" s="38">
        <f t="shared" ca="1" si="99"/>
        <v>16.388116165985654</v>
      </c>
      <c r="G1060" s="38">
        <f t="shared" si="100"/>
        <v>217.47501196219849</v>
      </c>
      <c r="H1060" s="190">
        <f t="shared" si="96"/>
        <v>60.458053325491186</v>
      </c>
      <c r="P1060" s="201">
        <f>LOOKUP(H1060,Sheet1!B:B,Sheet1!C:C)</f>
        <v>3.1483187025409136</v>
      </c>
    </row>
    <row r="1061" spans="2:16" x14ac:dyDescent="0.25">
      <c r="B1061">
        <f t="shared" si="98"/>
        <v>1058</v>
      </c>
      <c r="C1061">
        <f t="shared" si="97"/>
        <v>1.6554664986958702E-2</v>
      </c>
      <c r="D1061" s="38">
        <f t="shared" ca="1" si="99"/>
        <v>16.404670830972613</v>
      </c>
      <c r="G1061" s="38">
        <f t="shared" si="100"/>
        <v>217.28753224495841</v>
      </c>
      <c r="H1061" s="190">
        <f t="shared" si="96"/>
        <v>60.405933964098445</v>
      </c>
      <c r="P1061" s="201">
        <f>LOOKUP(H1061,Sheet1!B:B,Sheet1!C:C)</f>
        <v>3.1483187025409136</v>
      </c>
    </row>
    <row r="1062" spans="2:16" x14ac:dyDescent="0.25">
      <c r="B1062">
        <f t="shared" si="98"/>
        <v>1059</v>
      </c>
      <c r="C1062">
        <f t="shared" si="97"/>
        <v>1.6568973361015055E-2</v>
      </c>
      <c r="D1062" s="38">
        <f t="shared" ca="1" si="99"/>
        <v>16.421239804333627</v>
      </c>
      <c r="G1062" s="38">
        <f t="shared" si="100"/>
        <v>217.09989048699302</v>
      </c>
      <c r="H1062" s="190">
        <f t="shared" si="96"/>
        <v>60.353769555384062</v>
      </c>
      <c r="P1062" s="201">
        <f>LOOKUP(H1062,Sheet1!B:B,Sheet1!C:C)</f>
        <v>3.1483187025409136</v>
      </c>
    </row>
    <row r="1063" spans="2:16" x14ac:dyDescent="0.25">
      <c r="B1063">
        <f t="shared" si="98"/>
        <v>1060</v>
      </c>
      <c r="C1063">
        <f t="shared" si="97"/>
        <v>1.6583318910711502E-2</v>
      </c>
      <c r="D1063" s="38">
        <f t="shared" ca="1" si="99"/>
        <v>16.437823123244339</v>
      </c>
      <c r="G1063" s="38">
        <f t="shared" si="100"/>
        <v>216.91208626729232</v>
      </c>
      <c r="H1063" s="190">
        <f t="shared" ref="H1063:H1078" si="101">H1064+(P1064*C1064)</f>
        <v>60.301559982307268</v>
      </c>
      <c r="P1063" s="201">
        <f>LOOKUP(H1063,Sheet1!B:B,Sheet1!C:C)</f>
        <v>3.1483187025409136</v>
      </c>
    </row>
    <row r="1064" spans="2:16" x14ac:dyDescent="0.25">
      <c r="B1064">
        <f t="shared" si="98"/>
        <v>1061</v>
      </c>
      <c r="C1064">
        <f t="shared" si="97"/>
        <v>1.6597701797336727E-2</v>
      </c>
      <c r="D1064" s="38">
        <f t="shared" ca="1" si="99"/>
        <v>16.454420825041677</v>
      </c>
      <c r="G1064" s="38">
        <f t="shared" si="100"/>
        <v>216.72411916301982</v>
      </c>
      <c r="H1064" s="190">
        <f t="shared" si="101"/>
        <v>60.249305127319516</v>
      </c>
      <c r="P1064" s="201">
        <f>LOOKUP(H1064,Sheet1!B:B,Sheet1!C:C)</f>
        <v>3.1483187025409136</v>
      </c>
    </row>
    <row r="1065" spans="2:16" x14ac:dyDescent="0.25">
      <c r="B1065">
        <f t="shared" si="98"/>
        <v>1062</v>
      </c>
      <c r="C1065">
        <f t="shared" si="97"/>
        <v>1.6612122183160914E-2</v>
      </c>
      <c r="D1065" s="38">
        <f t="shared" ca="1" si="99"/>
        <v>16.471032947224838</v>
      </c>
      <c r="G1065" s="38">
        <f t="shared" si="100"/>
        <v>216.53598874950134</v>
      </c>
      <c r="H1065" s="190">
        <f t="shared" si="101"/>
        <v>60.197004872361376</v>
      </c>
      <c r="P1065" s="201">
        <f>LOOKUP(H1065,Sheet1!B:B,Sheet1!C:C)</f>
        <v>3.1483187025409136</v>
      </c>
    </row>
    <row r="1066" spans="2:16" x14ac:dyDescent="0.25">
      <c r="B1066">
        <f t="shared" si="98"/>
        <v>1063</v>
      </c>
      <c r="C1066">
        <f t="shared" si="97"/>
        <v>1.6626580231443422E-2</v>
      </c>
      <c r="D1066" s="38">
        <f t="shared" ca="1" si="99"/>
        <v>16.48765952745628</v>
      </c>
      <c r="G1066" s="38">
        <f t="shared" si="100"/>
        <v>216.34769460021374</v>
      </c>
      <c r="H1066" s="190">
        <f t="shared" si="101"/>
        <v>60.144659098859428</v>
      </c>
      <c r="P1066" s="201">
        <f>LOOKUP(H1066,Sheet1!B:B,Sheet1!C:C)</f>
        <v>3.1483187025409136</v>
      </c>
    </row>
    <row r="1067" spans="2:16" x14ac:dyDescent="0.25">
      <c r="B1067">
        <f t="shared" si="98"/>
        <v>1064</v>
      </c>
      <c r="C1067">
        <f t="shared" si="97"/>
        <v>1.6641076106440573E-2</v>
      </c>
      <c r="D1067" s="38">
        <f t="shared" ca="1" si="99"/>
        <v>16.504300603562722</v>
      </c>
      <c r="G1067" s="38">
        <f t="shared" si="100"/>
        <v>216.15923628677379</v>
      </c>
      <c r="H1067" s="190">
        <f t="shared" si="101"/>
        <v>60.092267687723115</v>
      </c>
      <c r="P1067" s="201">
        <f>LOOKUP(H1067,Sheet1!B:B,Sheet1!C:C)</f>
        <v>3.1483187025409136</v>
      </c>
    </row>
    <row r="1068" spans="2:16" x14ac:dyDescent="0.25">
      <c r="B1068">
        <f t="shared" si="98"/>
        <v>1065</v>
      </c>
      <c r="C1068">
        <f t="shared" si="97"/>
        <v>1.6655609973413466E-2</v>
      </c>
      <c r="D1068" s="38">
        <f t="shared" ca="1" si="99"/>
        <v>16.520956213536135</v>
      </c>
      <c r="G1068" s="38">
        <f t="shared" si="100"/>
        <v>215.97061337892657</v>
      </c>
      <c r="H1068" s="190">
        <f t="shared" si="101"/>
        <v>60.039830519341592</v>
      </c>
      <c r="P1068" s="201">
        <f>LOOKUP(H1068,Sheet1!B:B,Sheet1!C:C)</f>
        <v>3.1483187025409136</v>
      </c>
    </row>
    <row r="1069" spans="2:16" x14ac:dyDescent="0.25">
      <c r="B1069">
        <f t="shared" si="98"/>
        <v>1066</v>
      </c>
      <c r="C1069">
        <f t="shared" si="97"/>
        <v>1.667018199863592E-2</v>
      </c>
      <c r="D1069" s="38">
        <f t="shared" ca="1" si="99"/>
        <v>16.537626395534769</v>
      </c>
      <c r="G1069" s="38">
        <f t="shared" si="100"/>
        <v>215.78182544453426</v>
      </c>
      <c r="H1069" s="190">
        <f t="shared" si="101"/>
        <v>59.987347473580527</v>
      </c>
      <c r="P1069" s="201">
        <f>LOOKUP(H1069,Sheet1!B:B,Sheet1!C:C)</f>
        <v>3.1483187025409136</v>
      </c>
    </row>
    <row r="1070" spans="2:16" x14ac:dyDescent="0.25">
      <c r="B1070">
        <f t="shared" si="98"/>
        <v>1067</v>
      </c>
      <c r="C1070">
        <f t="shared" si="97"/>
        <v>1.6684792349402452E-2</v>
      </c>
      <c r="D1070" s="38">
        <f t="shared" ca="1" si="99"/>
        <v>16.554311187884171</v>
      </c>
      <c r="G1070" s="38">
        <f t="shared" si="100"/>
        <v>215.59287204956433</v>
      </c>
      <c r="H1070" s="190">
        <f t="shared" si="101"/>
        <v>59.934818429778893</v>
      </c>
      <c r="P1070" s="201">
        <f>LOOKUP(H1070,Sheet1!B:B,Sheet1!C:C)</f>
        <v>3.1483187025409136</v>
      </c>
    </row>
    <row r="1071" spans="2:16" x14ac:dyDescent="0.25">
      <c r="B1071">
        <f t="shared" si="98"/>
        <v>1068</v>
      </c>
      <c r="C1071">
        <f t="shared" si="97"/>
        <v>1.6699441194036359E-2</v>
      </c>
      <c r="D1071" s="38">
        <f t="shared" ca="1" si="99"/>
        <v>16.571010629078206</v>
      </c>
      <c r="G1071" s="38">
        <f t="shared" si="100"/>
        <v>215.40375275807813</v>
      </c>
      <c r="H1071" s="190">
        <f t="shared" si="101"/>
        <v>59.882243266745725</v>
      </c>
      <c r="P1071" s="201">
        <f>LOOKUP(H1071,Sheet1!B:B,Sheet1!C:C)</f>
        <v>3.1483187025409136</v>
      </c>
    </row>
    <row r="1072" spans="2:16" x14ac:dyDescent="0.25">
      <c r="B1072">
        <f t="shared" si="98"/>
        <v>1069</v>
      </c>
      <c r="C1072">
        <f t="shared" si="97"/>
        <v>1.6714128701897858E-2</v>
      </c>
      <c r="D1072" s="38">
        <f t="shared" ca="1" si="99"/>
        <v>16.587724757780105</v>
      </c>
      <c r="G1072" s="38">
        <f t="shared" si="100"/>
        <v>215.21446713221891</v>
      </c>
      <c r="H1072" s="190">
        <f t="shared" si="101"/>
        <v>59.829621862756866</v>
      </c>
      <c r="P1072" s="201">
        <f>LOOKUP(H1072,Sheet1!B:B,Sheet1!C:C)</f>
        <v>3.1483187025409136</v>
      </c>
    </row>
    <row r="1073" spans="2:16" x14ac:dyDescent="0.25">
      <c r="B1073">
        <f t="shared" si="98"/>
        <v>1070</v>
      </c>
      <c r="C1073">
        <f t="shared" si="97"/>
        <v>1.6728855043392311E-2</v>
      </c>
      <c r="D1073" s="38">
        <f t="shared" ca="1" si="99"/>
        <v>16.604453612823498</v>
      </c>
      <c r="G1073" s="38">
        <f t="shared" si="100"/>
        <v>215.02501473220019</v>
      </c>
      <c r="H1073" s="190">
        <f t="shared" si="101"/>
        <v>59.776954095551659</v>
      </c>
      <c r="P1073" s="201">
        <f>LOOKUP(H1073,Sheet1!B:B,Sheet1!C:C)</f>
        <v>3.1483187025409136</v>
      </c>
    </row>
    <row r="1074" spans="2:16" x14ac:dyDescent="0.25">
      <c r="B1074">
        <f t="shared" si="98"/>
        <v>1071</v>
      </c>
      <c r="C1074">
        <f t="shared" si="97"/>
        <v>1.674362038997855E-2</v>
      </c>
      <c r="D1074" s="38">
        <f t="shared" ca="1" si="99"/>
        <v>16.621197233213476</v>
      </c>
      <c r="G1074" s="38">
        <f t="shared" si="100"/>
        <v>214.83539511629365</v>
      </c>
      <c r="H1074" s="190">
        <f t="shared" si="101"/>
        <v>59.724239842329645</v>
      </c>
      <c r="P1074" s="201">
        <f>LOOKUP(H1074,Sheet1!B:B,Sheet1!C:C)</f>
        <v>3.1483187025409136</v>
      </c>
    </row>
    <row r="1075" spans="2:16" x14ac:dyDescent="0.25">
      <c r="B1075">
        <f t="shared" si="98"/>
        <v>1072</v>
      </c>
      <c r="C1075">
        <f t="shared" si="97"/>
        <v>1.6758424914177252E-2</v>
      </c>
      <c r="D1075" s="38">
        <f t="shared" ca="1" si="99"/>
        <v>16.637955658127652</v>
      </c>
      <c r="G1075" s="38">
        <f t="shared" si="100"/>
        <v>214.64560784081729</v>
      </c>
      <c r="H1075" s="190">
        <f t="shared" si="101"/>
        <v>59.671478979747214</v>
      </c>
      <c r="P1075" s="201">
        <f>LOOKUP(H1075,Sheet1!B:B,Sheet1!C:C)</f>
        <v>3.1483187025409136</v>
      </c>
    </row>
    <row r="1076" spans="2:16" x14ac:dyDescent="0.25">
      <c r="B1076">
        <f t="shared" si="98"/>
        <v>1073</v>
      </c>
      <c r="C1076">
        <f t="shared" si="97"/>
        <v>1.6773268789579417E-2</v>
      </c>
      <c r="D1076" s="38">
        <f t="shared" ca="1" si="99"/>
        <v>16.65472892691723</v>
      </c>
      <c r="G1076" s="38">
        <f t="shared" si="100"/>
        <v>214.45565246012313</v>
      </c>
      <c r="H1076" s="190">
        <f t="shared" si="101"/>
        <v>59.618671383914233</v>
      </c>
      <c r="P1076" s="201">
        <f>LOOKUP(H1076,Sheet1!B:B,Sheet1!C:C)</f>
        <v>3.1483187025409136</v>
      </c>
    </row>
    <row r="1077" spans="2:16" x14ac:dyDescent="0.25">
      <c r="B1077">
        <f t="shared" si="98"/>
        <v>1074</v>
      </c>
      <c r="C1077">
        <f t="shared" si="97"/>
        <v>1.6788152190854902E-2</v>
      </c>
      <c r="D1077" s="38">
        <f t="shared" ca="1" si="99"/>
        <v>16.671517079108085</v>
      </c>
      <c r="G1077" s="38">
        <f t="shared" si="100"/>
        <v>214.26552852658509</v>
      </c>
      <c r="H1077" s="190">
        <f t="shared" si="101"/>
        <v>59.56581693039066</v>
      </c>
      <c r="P1077" s="201">
        <f>LOOKUP(H1077,Sheet1!B:B,Sheet1!C:C)</f>
        <v>3.1483187025409136</v>
      </c>
    </row>
    <row r="1078" spans="2:16" x14ac:dyDescent="0.25">
      <c r="B1078">
        <f t="shared" si="98"/>
        <v>1075</v>
      </c>
      <c r="C1078">
        <f t="shared" si="97"/>
        <v>1.6803075293761092E-2</v>
      </c>
      <c r="D1078" s="38">
        <f t="shared" ca="1" si="99"/>
        <v>16.688320154401847</v>
      </c>
      <c r="G1078" s="38">
        <f t="shared" si="100"/>
        <v>214.07523559058671</v>
      </c>
      <c r="H1078" s="190">
        <f t="shared" si="101"/>
        <v>59.512915494183112</v>
      </c>
      <c r="P1078" s="201">
        <f>LOOKUP(H1078,Sheet1!B:B,Sheet1!C:C)</f>
        <v>3.1483187025409136</v>
      </c>
    </row>
    <row r="1079" spans="2:16" x14ac:dyDescent="0.25">
      <c r="B1079">
        <f t="shared" si="98"/>
        <v>1076</v>
      </c>
      <c r="C1079">
        <f t="shared" si="97"/>
        <v>1.68180382751516E-2</v>
      </c>
      <c r="D1079" s="38">
        <f t="shared" ca="1" si="99"/>
        <v>16.705138192676998</v>
      </c>
      <c r="G1079" s="38">
        <f t="shared" si="100"/>
        <v>213.88477320050862</v>
      </c>
      <c r="H1079" s="190">
        <f t="shared" ref="H1079:H1122" si="102">H1080+(P1080*C1080)</f>
        <v>59.4599669497414</v>
      </c>
      <c r="P1079" s="201">
        <f>LOOKUP(H1079,Sheet1!B:B,Sheet1!C:C)</f>
        <v>3.1483187025409136</v>
      </c>
    </row>
    <row r="1080" spans="2:16" x14ac:dyDescent="0.25">
      <c r="B1080">
        <f t="shared" si="98"/>
        <v>1077</v>
      </c>
      <c r="C1080">
        <f t="shared" si="97"/>
        <v>1.6833041312985072E-2</v>
      </c>
      <c r="D1080" s="38">
        <f t="shared" ca="1" si="99"/>
        <v>16.721971233989983</v>
      </c>
      <c r="G1080" s="38">
        <f t="shared" si="100"/>
        <v>213.6941409027161</v>
      </c>
      <c r="H1080" s="190">
        <f t="shared" si="102"/>
        <v>59.406971170955082</v>
      </c>
      <c r="P1080" s="201">
        <f>LOOKUP(H1080,Sheet1!B:B,Sheet1!C:C)</f>
        <v>3.1483187025409136</v>
      </c>
    </row>
    <row r="1081" spans="2:16" x14ac:dyDescent="0.25">
      <c r="B1081">
        <f t="shared" si="98"/>
        <v>1078</v>
      </c>
      <c r="C1081">
        <f t="shared" si="97"/>
        <v>1.6848084586334088E-2</v>
      </c>
      <c r="D1081" s="38">
        <f t="shared" ca="1" si="99"/>
        <v>16.738819318576319</v>
      </c>
      <c r="G1081" s="38">
        <f t="shared" si="100"/>
        <v>213.50333824154652</v>
      </c>
      <c r="H1081" s="190">
        <f t="shared" si="102"/>
        <v>59.353928031149934</v>
      </c>
      <c r="P1081" s="201">
        <f>LOOKUP(H1081,Sheet1!B:B,Sheet1!C:C)</f>
        <v>3.1483187025409136</v>
      </c>
    </row>
    <row r="1082" spans="2:16" x14ac:dyDescent="0.25">
      <c r="B1082">
        <f t="shared" si="98"/>
        <v>1079</v>
      </c>
      <c r="C1082">
        <f t="shared" si="97"/>
        <v>1.686316827539415E-2</v>
      </c>
      <c r="D1082" s="38">
        <f t="shared" ca="1" si="99"/>
        <v>16.755682486851711</v>
      </c>
      <c r="G1082" s="38">
        <f t="shared" si="100"/>
        <v>213.31236475929643</v>
      </c>
      <c r="H1082" s="190">
        <f t="shared" si="102"/>
        <v>59.300837403084415</v>
      </c>
      <c r="P1082" s="201">
        <f>LOOKUP(H1082,Sheet1!B:B,Sheet1!C:C)</f>
        <v>3.1483187025409136</v>
      </c>
    </row>
    <row r="1083" spans="2:16" x14ac:dyDescent="0.25">
      <c r="B1083">
        <f t="shared" si="98"/>
        <v>1080</v>
      </c>
      <c r="C1083">
        <f t="shared" si="97"/>
        <v>1.6878292561492744E-2</v>
      </c>
      <c r="D1083" s="38">
        <f t="shared" ca="1" si="99"/>
        <v>16.772560779413205</v>
      </c>
      <c r="G1083" s="38">
        <f t="shared" si="100"/>
        <v>213.12121999620902</v>
      </c>
      <c r="H1083" s="190">
        <f t="shared" si="102"/>
        <v>59.247699158946112</v>
      </c>
      <c r="P1083" s="201">
        <f>LOOKUP(H1083,Sheet1!B:B,Sheet1!C:C)</f>
        <v>3.1483187025409136</v>
      </c>
    </row>
    <row r="1084" spans="2:16" x14ac:dyDescent="0.25">
      <c r="B1084">
        <f t="shared" si="98"/>
        <v>1081</v>
      </c>
      <c r="C1084">
        <f t="shared" si="97"/>
        <v>1.6893457627098495E-2</v>
      </c>
      <c r="D1084" s="38">
        <f t="shared" ca="1" si="99"/>
        <v>16.789454237040303</v>
      </c>
      <c r="G1084" s="38">
        <f t="shared" si="100"/>
        <v>212.9299034904609</v>
      </c>
      <c r="H1084" s="190">
        <f t="shared" si="102"/>
        <v>59.194513170348138</v>
      </c>
      <c r="P1084" s="201">
        <f>LOOKUP(H1084,Sheet1!B:B,Sheet1!C:C)</f>
        <v>3.1483187025409136</v>
      </c>
    </row>
    <row r="1085" spans="2:16" x14ac:dyDescent="0.25">
      <c r="B1085">
        <f t="shared" si="98"/>
        <v>1082</v>
      </c>
      <c r="C1085">
        <f t="shared" si="97"/>
        <v>1.6908663655830432E-2</v>
      </c>
      <c r="D1085" s="38">
        <f t="shared" ca="1" si="99"/>
        <v>16.806362900696133</v>
      </c>
      <c r="G1085" s="38">
        <f t="shared" si="100"/>
        <v>212.73841477814932</v>
      </c>
      <c r="H1085" s="190">
        <f t="shared" si="102"/>
        <v>59.141279308325515</v>
      </c>
      <c r="P1085" s="201">
        <f>LOOKUP(H1085,Sheet1!B:B,Sheet1!C:C)</f>
        <v>3.1483187025409136</v>
      </c>
    </row>
    <row r="1086" spans="2:16" x14ac:dyDescent="0.25">
      <c r="B1086">
        <f t="shared" si="98"/>
        <v>1083</v>
      </c>
      <c r="C1086">
        <f t="shared" si="97"/>
        <v>1.6923910832467325E-2</v>
      </c>
      <c r="D1086" s="38">
        <f t="shared" ca="1" si="99"/>
        <v>16.8232868115286</v>
      </c>
      <c r="G1086" s="38">
        <f t="shared" si="100"/>
        <v>212.54675339327883</v>
      </c>
      <c r="H1086" s="190">
        <f t="shared" si="102"/>
        <v>59.087997443331524</v>
      </c>
      <c r="P1086" s="201">
        <f>LOOKUP(H1086,Sheet1!B:B,Sheet1!C:C)</f>
        <v>3.1483187025409136</v>
      </c>
    </row>
    <row r="1087" spans="2:16" x14ac:dyDescent="0.25">
      <c r="B1087">
        <f t="shared" si="98"/>
        <v>1084</v>
      </c>
      <c r="C1087">
        <f t="shared" si="97"/>
        <v>1.6939199342957116E-2</v>
      </c>
      <c r="D1087" s="38">
        <f t="shared" ca="1" si="99"/>
        <v>16.840226010871557</v>
      </c>
      <c r="G1087" s="38">
        <f t="shared" si="100"/>
        <v>212.35491886774827</v>
      </c>
      <c r="H1087" s="190">
        <f t="shared" si="102"/>
        <v>59.034667445234021</v>
      </c>
      <c r="P1087" s="201">
        <f>LOOKUP(H1087,Sheet1!B:B,Sheet1!C:C)</f>
        <v>3.1483187025409136</v>
      </c>
    </row>
    <row r="1088" spans="2:16" x14ac:dyDescent="0.25">
      <c r="B1088">
        <f t="shared" si="98"/>
        <v>1085</v>
      </c>
      <c r="C1088">
        <f t="shared" si="97"/>
        <v>1.6954529374426451E-2</v>
      </c>
      <c r="D1088" s="38">
        <f t="shared" ca="1" si="99"/>
        <v>16.857180540245984</v>
      </c>
      <c r="G1088" s="38">
        <f t="shared" si="100"/>
        <v>212.16291073133718</v>
      </c>
      <c r="H1088" s="190">
        <f t="shared" si="102"/>
        <v>58.981289183311738</v>
      </c>
      <c r="P1088" s="201">
        <f>LOOKUP(H1088,Sheet1!B:B,Sheet1!C:C)</f>
        <v>3.1483187025409136</v>
      </c>
    </row>
    <row r="1089" spans="2:16" x14ac:dyDescent="0.25">
      <c r="B1089">
        <f t="shared" si="98"/>
        <v>1086</v>
      </c>
      <c r="C1089">
        <f t="shared" si="97"/>
        <v>1.6969901115190311E-2</v>
      </c>
      <c r="D1089" s="38">
        <f t="shared" ca="1" si="99"/>
        <v>16.874150441361174</v>
      </c>
      <c r="G1089" s="38">
        <f t="shared" si="100"/>
        <v>211.97072851169247</v>
      </c>
      <c r="H1089" s="190">
        <f t="shared" si="102"/>
        <v>58.927862526250514</v>
      </c>
      <c r="P1089" s="201">
        <f>LOOKUP(H1089,Sheet1!B:B,Sheet1!C:C)</f>
        <v>3.1483187025409136</v>
      </c>
    </row>
    <row r="1090" spans="2:16" x14ac:dyDescent="0.25">
      <c r="B1090">
        <f t="shared" si="98"/>
        <v>1087</v>
      </c>
      <c r="C1090">
        <f t="shared" si="97"/>
        <v>1.6985314754761727E-2</v>
      </c>
      <c r="D1090" s="38">
        <f t="shared" ca="1" si="99"/>
        <v>16.891135756115936</v>
      </c>
      <c r="G1090" s="38">
        <f t="shared" si="100"/>
        <v>211.77837173431493</v>
      </c>
      <c r="H1090" s="190">
        <f t="shared" si="102"/>
        <v>58.874387342139556</v>
      </c>
      <c r="P1090" s="201">
        <f>LOOKUP(H1090,Sheet1!B:B,Sheet1!C:C)</f>
        <v>3.1483187025409136</v>
      </c>
    </row>
    <row r="1091" spans="2:16" x14ac:dyDescent="0.25">
      <c r="B1091">
        <f t="shared" si="98"/>
        <v>1088</v>
      </c>
      <c r="C1091">
        <f t="shared" si="97"/>
        <v>1.7000770483861595E-2</v>
      </c>
      <c r="D1091" s="38">
        <f t="shared" ca="1" si="99"/>
        <v>16.908136526599797</v>
      </c>
      <c r="G1091" s="38">
        <f t="shared" si="100"/>
        <v>211.58583992254535</v>
      </c>
      <c r="H1091" s="190">
        <f t="shared" si="102"/>
        <v>58.82086349846761</v>
      </c>
      <c r="P1091" s="201">
        <f>LOOKUP(H1091,Sheet1!B:B,Sheet1!C:C)</f>
        <v>3.1483187025409136</v>
      </c>
    </row>
    <row r="1092" spans="2:16" x14ac:dyDescent="0.25">
      <c r="B1092">
        <f t="shared" si="98"/>
        <v>1089</v>
      </c>
      <c r="C1092">
        <f t="shared" si="97"/>
        <v>1.7016268494428607E-2</v>
      </c>
      <c r="D1092" s="38">
        <f t="shared" ca="1" si="99"/>
        <v>16.925152795094228</v>
      </c>
      <c r="G1092" s="38">
        <f t="shared" si="100"/>
        <v>211.39313259755085</v>
      </c>
      <c r="H1092" s="190">
        <f t="shared" si="102"/>
        <v>58.76729086211914</v>
      </c>
      <c r="P1092" s="201">
        <f>LOOKUP(H1092,Sheet1!B:B,Sheet1!C:C)</f>
        <v>3.1483187025409136</v>
      </c>
    </row>
    <row r="1093" spans="2:16" x14ac:dyDescent="0.25">
      <c r="B1093">
        <f t="shared" si="98"/>
        <v>1090</v>
      </c>
      <c r="C1093">
        <f t="shared" ref="C1093:C1156" si="103">1/H1093</f>
        <v>1.7031808979629248E-2</v>
      </c>
      <c r="D1093" s="38">
        <f t="shared" ca="1" si="99"/>
        <v>16.942184604073855</v>
      </c>
      <c r="G1093" s="38">
        <f t="shared" si="100"/>
        <v>211.20024927831102</v>
      </c>
      <c r="H1093" s="190">
        <f t="shared" si="102"/>
        <v>58.713669299370466</v>
      </c>
      <c r="P1093" s="201">
        <f>LOOKUP(H1093,Sheet1!B:B,Sheet1!C:C)</f>
        <v>3.1483187025409136</v>
      </c>
    </row>
    <row r="1094" spans="2:16" x14ac:dyDescent="0.25">
      <c r="B1094">
        <f t="shared" ref="B1094:B1157" si="104">B1093+1</f>
        <v>1091</v>
      </c>
      <c r="C1094">
        <f t="shared" si="103"/>
        <v>1.7047392133867932E-2</v>
      </c>
      <c r="D1094" s="38">
        <f t="shared" ref="D1094:D1157" ca="1" si="105">D1093+C1094</f>
        <v>16.959231996207723</v>
      </c>
      <c r="G1094" s="38">
        <f t="shared" si="100"/>
        <v>211.0071894816038</v>
      </c>
      <c r="H1094" s="190">
        <f t="shared" si="102"/>
        <v>58.659998675885859</v>
      </c>
      <c r="P1094" s="201">
        <f>LOOKUP(H1094,Sheet1!B:B,Sheet1!C:C)</f>
        <v>3.1483187025409136</v>
      </c>
    </row>
    <row r="1095" spans="2:16" x14ac:dyDescent="0.25">
      <c r="B1095">
        <f t="shared" si="104"/>
        <v>1092</v>
      </c>
      <c r="C1095">
        <f t="shared" si="103"/>
        <v>1.7063018152797215E-2</v>
      </c>
      <c r="D1095" s="38">
        <f t="shared" ca="1" si="105"/>
        <v>16.97629501436052</v>
      </c>
      <c r="G1095" s="38">
        <f t="shared" ref="G1095:G1158" si="106">H1095/0.278</f>
        <v>210.8139527219914</v>
      </c>
      <c r="H1095" s="190">
        <f t="shared" si="102"/>
        <v>58.606278856713615</v>
      </c>
      <c r="P1095" s="201">
        <f>LOOKUP(H1095,Sheet1!B:B,Sheet1!C:C)</f>
        <v>3.1483187025409136</v>
      </c>
    </row>
    <row r="1096" spans="2:16" x14ac:dyDescent="0.25">
      <c r="B1096">
        <f t="shared" si="104"/>
        <v>1093</v>
      </c>
      <c r="C1096">
        <f t="shared" si="103"/>
        <v>1.7078687233328109E-2</v>
      </c>
      <c r="D1096" s="38">
        <f t="shared" ca="1" si="105"/>
        <v>16.99337370159385</v>
      </c>
      <c r="G1096" s="38">
        <f t="shared" si="106"/>
        <v>210.62053851180602</v>
      </c>
      <c r="H1096" s="190">
        <f t="shared" si="102"/>
        <v>58.552509706282081</v>
      </c>
      <c r="P1096" s="201">
        <f>LOOKUP(H1096,Sheet1!B:B,Sheet1!C:C)</f>
        <v>3.1483187025409136</v>
      </c>
    </row>
    <row r="1097" spans="2:16" x14ac:dyDescent="0.25">
      <c r="B1097">
        <f t="shared" si="104"/>
        <v>1094</v>
      </c>
      <c r="C1097">
        <f t="shared" si="103"/>
        <v>1.7094399573640527E-2</v>
      </c>
      <c r="D1097" s="38">
        <f t="shared" ca="1" si="105"/>
        <v>17.01046810116749</v>
      </c>
      <c r="G1097" s="38">
        <f t="shared" si="106"/>
        <v>210.42694636113552</v>
      </c>
      <c r="H1097" s="190">
        <f t="shared" si="102"/>
        <v>58.498691088395681</v>
      </c>
      <c r="P1097" s="201">
        <f>LOOKUP(H1097,Sheet1!B:B,Sheet1!C:C)</f>
        <v>3.1483187025409136</v>
      </c>
    </row>
    <row r="1098" spans="2:16" x14ac:dyDescent="0.25">
      <c r="B1098">
        <f t="shared" si="104"/>
        <v>1095</v>
      </c>
      <c r="C1098">
        <f t="shared" si="103"/>
        <v>1.7110155373193801E-2</v>
      </c>
      <c r="D1098" s="38">
        <f t="shared" ca="1" si="105"/>
        <v>17.027578256540682</v>
      </c>
      <c r="G1098" s="38">
        <f t="shared" si="106"/>
        <v>210.23317577780887</v>
      </c>
      <c r="H1098" s="190">
        <f t="shared" si="102"/>
        <v>58.444822866230872</v>
      </c>
      <c r="P1098" s="201">
        <f>LOOKUP(H1098,Sheet1!B:B,Sheet1!C:C)</f>
        <v>3.1483187025409136</v>
      </c>
    </row>
    <row r="1099" spans="2:16" x14ac:dyDescent="0.25">
      <c r="B1099">
        <f t="shared" si="104"/>
        <v>1096</v>
      </c>
      <c r="C1099">
        <f t="shared" si="103"/>
        <v>1.7125954832737326E-2</v>
      </c>
      <c r="D1099" s="38">
        <f t="shared" ca="1" si="105"/>
        <v>17.044704211373418</v>
      </c>
      <c r="G1099" s="38">
        <f t="shared" si="106"/>
        <v>210.03922626738162</v>
      </c>
      <c r="H1099" s="190">
        <f t="shared" si="102"/>
        <v>58.390904902332096</v>
      </c>
      <c r="P1099" s="201">
        <f>LOOKUP(H1099,Sheet1!B:B,Sheet1!C:C)</f>
        <v>3.1483187025409136</v>
      </c>
    </row>
    <row r="1100" spans="2:16" x14ac:dyDescent="0.25">
      <c r="B1100">
        <f t="shared" si="104"/>
        <v>1097</v>
      </c>
      <c r="C1100">
        <f t="shared" si="103"/>
        <v>1.7141798154321323E-2</v>
      </c>
      <c r="D1100" s="38">
        <f t="shared" ca="1" si="105"/>
        <v>17.061846009527738</v>
      </c>
      <c r="G1100" s="38">
        <f t="shared" si="106"/>
        <v>209.84509733312109</v>
      </c>
      <c r="H1100" s="190">
        <f t="shared" si="102"/>
        <v>58.336937058607667</v>
      </c>
      <c r="P1100" s="201">
        <f>LOOKUP(H1100,Sheet1!B:B,Sheet1!C:C)</f>
        <v>3.1483187025409136</v>
      </c>
    </row>
    <row r="1101" spans="2:16" x14ac:dyDescent="0.25">
      <c r="B1101">
        <f t="shared" si="104"/>
        <v>1098</v>
      </c>
      <c r="C1101">
        <f t="shared" si="103"/>
        <v>1.7157685541307671E-2</v>
      </c>
      <c r="D1101" s="38">
        <f t="shared" ca="1" si="105"/>
        <v>17.079003695069044</v>
      </c>
      <c r="G1101" s="38">
        <f t="shared" si="106"/>
        <v>209.65078847599153</v>
      </c>
      <c r="H1101" s="190">
        <f t="shared" si="102"/>
        <v>58.282919196325651</v>
      </c>
      <c r="P1101" s="201">
        <f>LOOKUP(H1101,Sheet1!B:B,Sheet1!C:C)</f>
        <v>3.1483187025409136</v>
      </c>
    </row>
    <row r="1102" spans="2:16" x14ac:dyDescent="0.25">
      <c r="B1102">
        <f t="shared" si="104"/>
        <v>1099</v>
      </c>
      <c r="C1102">
        <f t="shared" si="103"/>
        <v>1.7173617198380908E-2</v>
      </c>
      <c r="D1102" s="38">
        <f t="shared" ca="1" si="105"/>
        <v>17.096177312267425</v>
      </c>
      <c r="G1102" s="38">
        <f t="shared" si="106"/>
        <v>209.45629919463923</v>
      </c>
      <c r="H1102" s="190">
        <f t="shared" si="102"/>
        <v>58.228851176109707</v>
      </c>
      <c r="P1102" s="201">
        <f>LOOKUP(H1102,Sheet1!B:B,Sheet1!C:C)</f>
        <v>3.1483187025409136</v>
      </c>
    </row>
    <row r="1103" spans="2:16" x14ac:dyDescent="0.25">
      <c r="B1103">
        <f t="shared" si="104"/>
        <v>1100</v>
      </c>
      <c r="C1103">
        <f t="shared" si="103"/>
        <v>1.718959333155928E-2</v>
      </c>
      <c r="D1103" s="38">
        <f t="shared" ca="1" si="105"/>
        <v>17.113366905598983</v>
      </c>
      <c r="G1103" s="38">
        <f t="shared" si="106"/>
        <v>209.26162898537726</v>
      </c>
      <c r="H1103" s="190">
        <f t="shared" si="102"/>
        <v>58.174732857934885</v>
      </c>
      <c r="P1103" s="201">
        <f>LOOKUP(H1103,Sheet1!B:B,Sheet1!C:C)</f>
        <v>3.1483187025409136</v>
      </c>
    </row>
    <row r="1104" spans="2:16" x14ac:dyDescent="0.25">
      <c r="B1104">
        <f t="shared" si="104"/>
        <v>1101</v>
      </c>
      <c r="C1104">
        <f t="shared" si="103"/>
        <v>1.7205614148205962E-2</v>
      </c>
      <c r="D1104" s="38">
        <f t="shared" ca="1" si="105"/>
        <v>17.13057251974719</v>
      </c>
      <c r="G1104" s="38">
        <f t="shared" si="106"/>
        <v>209.06677734217044</v>
      </c>
      <c r="H1104" s="190">
        <f t="shared" si="102"/>
        <v>58.120564101123385</v>
      </c>
      <c r="P1104" s="201">
        <f>LOOKUP(H1104,Sheet1!B:B,Sheet1!C:C)</f>
        <v>3.1483187025409136</v>
      </c>
    </row>
    <row r="1105" spans="2:16" x14ac:dyDescent="0.25">
      <c r="B1105">
        <f t="shared" si="104"/>
        <v>1102</v>
      </c>
      <c r="C1105">
        <f t="shared" si="103"/>
        <v>1.7221679857040356E-2</v>
      </c>
      <c r="D1105" s="38">
        <f t="shared" ca="1" si="105"/>
        <v>17.147794199604231</v>
      </c>
      <c r="G1105" s="38">
        <f t="shared" si="106"/>
        <v>208.87174375661974</v>
      </c>
      <c r="H1105" s="190">
        <f t="shared" si="102"/>
        <v>58.066344764340293</v>
      </c>
      <c r="P1105" s="201">
        <f>LOOKUP(H1105,Sheet1!B:B,Sheet1!C:C)</f>
        <v>3.1483187025409136</v>
      </c>
    </row>
    <row r="1106" spans="2:16" x14ac:dyDescent="0.25">
      <c r="B1106">
        <f t="shared" si="104"/>
        <v>1103</v>
      </c>
      <c r="C1106">
        <f t="shared" si="103"/>
        <v>1.7237710503219247E-2</v>
      </c>
      <c r="D1106" s="38">
        <f t="shared" ca="1" si="105"/>
        <v>17.165031910107452</v>
      </c>
      <c r="G1106" s="38">
        <f t="shared" si="106"/>
        <v>208.67749817973149</v>
      </c>
      <c r="H1106" s="190">
        <f t="shared" si="102"/>
        <v>58.012344493965358</v>
      </c>
      <c r="P1106" s="201">
        <f>LOOKUP(H1106,Sheet1!B:B,Sheet1!C:C)</f>
        <v>3.1326822877579796</v>
      </c>
    </row>
    <row r="1107" spans="2:16" x14ac:dyDescent="0.25">
      <c r="B1107">
        <f t="shared" si="104"/>
        <v>1104</v>
      </c>
      <c r="C1107">
        <f t="shared" si="103"/>
        <v>1.725378601282393E-2</v>
      </c>
      <c r="D1107" s="38">
        <f t="shared" ca="1" si="105"/>
        <v>17.182285696120275</v>
      </c>
      <c r="G1107" s="38">
        <f t="shared" si="106"/>
        <v>208.48307145369142</v>
      </c>
      <c r="H1107" s="190">
        <f t="shared" si="102"/>
        <v>57.958293864126219</v>
      </c>
      <c r="P1107" s="201">
        <f>LOOKUP(H1107,Sheet1!B:B,Sheet1!C:C)</f>
        <v>3.1326822877579796</v>
      </c>
    </row>
    <row r="1108" spans="2:16" x14ac:dyDescent="0.25">
      <c r="B1108">
        <f t="shared" si="104"/>
        <v>1105</v>
      </c>
      <c r="C1108">
        <f t="shared" si="103"/>
        <v>1.7269906595543155E-2</v>
      </c>
      <c r="D1108" s="38">
        <f t="shared" ca="1" si="105"/>
        <v>17.199555602715819</v>
      </c>
      <c r="G1108" s="38">
        <f t="shared" si="106"/>
        <v>208.28846307058677</v>
      </c>
      <c r="H1108" s="190">
        <f t="shared" si="102"/>
        <v>57.904192733623127</v>
      </c>
      <c r="P1108" s="201">
        <f>LOOKUP(H1108,Sheet1!B:B,Sheet1!C:C)</f>
        <v>3.1326822877579796</v>
      </c>
    </row>
    <row r="1109" spans="2:16" x14ac:dyDescent="0.25">
      <c r="B1109">
        <f t="shared" si="104"/>
        <v>1106</v>
      </c>
      <c r="C1109">
        <f t="shared" si="103"/>
        <v>1.7286072462440523E-2</v>
      </c>
      <c r="D1109" s="38">
        <f t="shared" ca="1" si="105"/>
        <v>17.216841675178259</v>
      </c>
      <c r="G1109" s="38">
        <f t="shared" si="106"/>
        <v>208.09367252012638</v>
      </c>
      <c r="H1109" s="190">
        <f t="shared" si="102"/>
        <v>57.850040960595138</v>
      </c>
      <c r="P1109" s="201">
        <f>LOOKUP(H1109,Sheet1!B:B,Sheet1!C:C)</f>
        <v>3.1326822877579796</v>
      </c>
    </row>
    <row r="1110" spans="2:16" x14ac:dyDescent="0.25">
      <c r="B1110">
        <f t="shared" si="104"/>
        <v>1107</v>
      </c>
      <c r="C1110">
        <f t="shared" si="103"/>
        <v>1.7302283825966117E-2</v>
      </c>
      <c r="D1110" s="38">
        <f t="shared" ca="1" si="105"/>
        <v>17.234143959004225</v>
      </c>
      <c r="G1110" s="38">
        <f t="shared" si="106"/>
        <v>207.89869928962506</v>
      </c>
      <c r="H1110" s="190">
        <f t="shared" si="102"/>
        <v>57.79583840251577</v>
      </c>
      <c r="P1110" s="201">
        <f>LOOKUP(H1110,Sheet1!B:B,Sheet1!C:C)</f>
        <v>3.1326822877579796</v>
      </c>
    </row>
    <row r="1111" spans="2:16" x14ac:dyDescent="0.25">
      <c r="B1111">
        <f t="shared" si="104"/>
        <v>1108</v>
      </c>
      <c r="C1111">
        <f t="shared" si="103"/>
        <v>1.7318540899968204E-2</v>
      </c>
      <c r="D1111" s="38">
        <f t="shared" ca="1" si="105"/>
        <v>17.251462499904193</v>
      </c>
      <c r="G1111" s="38">
        <f t="shared" si="106"/>
        <v>207.70354286398785</v>
      </c>
      <c r="H1111" s="190">
        <f t="shared" si="102"/>
        <v>57.741584916188629</v>
      </c>
      <c r="P1111" s="201">
        <f>LOOKUP(H1111,Sheet1!B:B,Sheet1!C:C)</f>
        <v>3.1326822877579796</v>
      </c>
    </row>
    <row r="1112" spans="2:16" x14ac:dyDescent="0.25">
      <c r="B1112">
        <f t="shared" si="104"/>
        <v>1109</v>
      </c>
      <c r="C1112">
        <f t="shared" si="103"/>
        <v>1.7334843899705125E-2</v>
      </c>
      <c r="D1112" s="38">
        <f t="shared" ca="1" si="105"/>
        <v>17.268797343803897</v>
      </c>
      <c r="G1112" s="38">
        <f t="shared" si="106"/>
        <v>207.50820272569413</v>
      </c>
      <c r="H1112" s="190">
        <f t="shared" si="102"/>
        <v>57.687280357742971</v>
      </c>
      <c r="P1112" s="201">
        <f>LOOKUP(H1112,Sheet1!B:B,Sheet1!C:C)</f>
        <v>3.1326822877579796</v>
      </c>
    </row>
    <row r="1113" spans="2:16" x14ac:dyDescent="0.25">
      <c r="B1113">
        <f t="shared" si="104"/>
        <v>1110</v>
      </c>
      <c r="C1113">
        <f t="shared" si="103"/>
        <v>1.7351193041857237E-2</v>
      </c>
      <c r="D1113" s="38">
        <f t="shared" ca="1" si="105"/>
        <v>17.286148536845754</v>
      </c>
      <c r="G1113" s="38">
        <f t="shared" si="106"/>
        <v>207.31267835478153</v>
      </c>
      <c r="H1113" s="190">
        <f t="shared" si="102"/>
        <v>57.632924582629272</v>
      </c>
      <c r="P1113" s="201">
        <f>LOOKUP(H1113,Sheet1!B:B,Sheet1!C:C)</f>
        <v>3.1326822877579796</v>
      </c>
    </row>
    <row r="1114" spans="2:16" x14ac:dyDescent="0.25">
      <c r="B1114">
        <f t="shared" si="104"/>
        <v>1111</v>
      </c>
      <c r="C1114">
        <f t="shared" si="103"/>
        <v>1.7367588544539046E-2</v>
      </c>
      <c r="D1114" s="38">
        <f t="shared" ca="1" si="105"/>
        <v>17.303516125390292</v>
      </c>
      <c r="G1114" s="38">
        <f t="shared" si="106"/>
        <v>207.11696922882993</v>
      </c>
      <c r="H1114" s="190">
        <f t="shared" si="102"/>
        <v>57.578517445614729</v>
      </c>
      <c r="P1114" s="201">
        <f>LOOKUP(H1114,Sheet1!B:B,Sheet1!C:C)</f>
        <v>3.1326822877579796</v>
      </c>
    </row>
    <row r="1115" spans="2:16" x14ac:dyDescent="0.25">
      <c r="B1115">
        <f t="shared" si="104"/>
        <v>1112</v>
      </c>
      <c r="C1115">
        <f t="shared" si="103"/>
        <v>1.7384030627311416E-2</v>
      </c>
      <c r="D1115" s="38">
        <f t="shared" ca="1" si="105"/>
        <v>17.320900156017604</v>
      </c>
      <c r="G1115" s="38">
        <f t="shared" si="106"/>
        <v>206.92107482294497</v>
      </c>
      <c r="H1115" s="190">
        <f t="shared" si="102"/>
        <v>57.524058800778711</v>
      </c>
      <c r="P1115" s="201">
        <f>LOOKUP(H1115,Sheet1!B:B,Sheet1!C:C)</f>
        <v>3.1326822877579796</v>
      </c>
    </row>
    <row r="1116" spans="2:16" x14ac:dyDescent="0.25">
      <c r="B1116">
        <f t="shared" si="104"/>
        <v>1113</v>
      </c>
      <c r="C1116">
        <f t="shared" si="103"/>
        <v>1.7400519511193941E-2</v>
      </c>
      <c r="D1116" s="38">
        <f t="shared" ca="1" si="105"/>
        <v>17.338300675528799</v>
      </c>
      <c r="G1116" s="38">
        <f t="shared" si="106"/>
        <v>206.72499460974174</v>
      </c>
      <c r="H1116" s="190">
        <f t="shared" si="102"/>
        <v>57.469548501508207</v>
      </c>
      <c r="P1116" s="201">
        <f>LOOKUP(H1116,Sheet1!B:B,Sheet1!C:C)</f>
        <v>3.1326822877579796</v>
      </c>
    </row>
    <row r="1117" spans="2:16" x14ac:dyDescent="0.25">
      <c r="B1117">
        <f t="shared" si="104"/>
        <v>1114</v>
      </c>
      <c r="C1117">
        <f t="shared" si="103"/>
        <v>1.7417055418677406E-2</v>
      </c>
      <c r="D1117" s="38">
        <f t="shared" ca="1" si="105"/>
        <v>17.355717730947475</v>
      </c>
      <c r="G1117" s="38">
        <f t="shared" si="106"/>
        <v>206.5287280593281</v>
      </c>
      <c r="H1117" s="190">
        <f t="shared" si="102"/>
        <v>57.41498640049322</v>
      </c>
      <c r="P1117" s="201">
        <f>LOOKUP(H1117,Sheet1!B:B,Sheet1!C:C)</f>
        <v>3.1326822877579796</v>
      </c>
    </row>
    <row r="1118" spans="2:16" x14ac:dyDescent="0.25">
      <c r="B1118">
        <f t="shared" si="104"/>
        <v>1115</v>
      </c>
      <c r="C1118">
        <f t="shared" si="103"/>
        <v>1.7433638573736435E-2</v>
      </c>
      <c r="D1118" s="38">
        <f t="shared" ca="1" si="105"/>
        <v>17.37315136952121</v>
      </c>
      <c r="G1118" s="38">
        <f t="shared" si="106"/>
        <v>206.3322746392881</v>
      </c>
      <c r="H1118" s="190">
        <f t="shared" si="102"/>
        <v>57.360372349722098</v>
      </c>
      <c r="P1118" s="201">
        <f>LOOKUP(H1118,Sheet1!B:B,Sheet1!C:C)</f>
        <v>3.1326822877579796</v>
      </c>
    </row>
    <row r="1119" spans="2:16" x14ac:dyDescent="0.25">
      <c r="B1119">
        <f t="shared" si="104"/>
        <v>1116</v>
      </c>
      <c r="C1119">
        <f t="shared" si="103"/>
        <v>1.7450269201842214E-2</v>
      </c>
      <c r="D1119" s="38">
        <f t="shared" ca="1" si="105"/>
        <v>17.390601638723052</v>
      </c>
      <c r="G1119" s="38">
        <f t="shared" si="106"/>
        <v>206.135633814665</v>
      </c>
      <c r="H1119" s="190">
        <f t="shared" si="102"/>
        <v>57.305706200476877</v>
      </c>
      <c r="P1119" s="201">
        <f>LOOKUP(H1119,Sheet1!B:B,Sheet1!C:C)</f>
        <v>3.1326822877579796</v>
      </c>
    </row>
    <row r="1120" spans="2:16" x14ac:dyDescent="0.25">
      <c r="B1120">
        <f t="shared" si="104"/>
        <v>1117</v>
      </c>
      <c r="C1120">
        <f t="shared" si="103"/>
        <v>1.7466947529975383E-2</v>
      </c>
      <c r="D1120" s="38">
        <f t="shared" ca="1" si="105"/>
        <v>17.408068586253027</v>
      </c>
      <c r="G1120" s="38">
        <f t="shared" si="106"/>
        <v>205.93880504794433</v>
      </c>
      <c r="H1120" s="190">
        <f t="shared" si="102"/>
        <v>57.250987803328528</v>
      </c>
      <c r="P1120" s="201">
        <f>LOOKUP(H1120,Sheet1!B:B,Sheet1!C:C)</f>
        <v>3.1326822877579796</v>
      </c>
    </row>
    <row r="1121" spans="2:16" x14ac:dyDescent="0.25">
      <c r="B1121">
        <f t="shared" si="104"/>
        <v>1118</v>
      </c>
      <c r="C1121">
        <f t="shared" si="103"/>
        <v>1.7483673786639061E-2</v>
      </c>
      <c r="D1121" s="38">
        <f t="shared" ca="1" si="105"/>
        <v>17.425552260039666</v>
      </c>
      <c r="G1121" s="38">
        <f t="shared" si="106"/>
        <v>205.74178779903662</v>
      </c>
      <c r="H1121" s="190">
        <f t="shared" si="102"/>
        <v>57.196217008132187</v>
      </c>
      <c r="P1121" s="201">
        <f>LOOKUP(H1121,Sheet1!B:B,Sheet1!C:C)</f>
        <v>3.1326822877579796</v>
      </c>
    </row>
    <row r="1122" spans="2:16" x14ac:dyDescent="0.25">
      <c r="B1122">
        <f t="shared" si="104"/>
        <v>1119</v>
      </c>
      <c r="C1122">
        <f t="shared" si="103"/>
        <v>1.7500448201871997E-2</v>
      </c>
      <c r="D1122" s="38">
        <f t="shared" ca="1" si="105"/>
        <v>17.443052708241538</v>
      </c>
      <c r="G1122" s="38">
        <f t="shared" si="106"/>
        <v>205.54458152526027</v>
      </c>
      <c r="H1122" s="190">
        <f t="shared" si="102"/>
        <v>57.14139366402236</v>
      </c>
      <c r="P1122" s="201">
        <f>LOOKUP(H1122,Sheet1!B:B,Sheet1!C:C)</f>
        <v>3.1326822877579796</v>
      </c>
    </row>
    <row r="1123" spans="2:16" x14ac:dyDescent="0.25">
      <c r="B1123">
        <f t="shared" si="104"/>
        <v>1120</v>
      </c>
      <c r="C1123">
        <f t="shared" si="103"/>
        <v>1.7517271007261859E-2</v>
      </c>
      <c r="D1123" s="38">
        <f t="shared" ca="1" si="105"/>
        <v>17.460569979248799</v>
      </c>
      <c r="G1123" s="38">
        <f t="shared" si="106"/>
        <v>205.34718568132394</v>
      </c>
      <c r="H1123" s="190">
        <f t="shared" ref="H1123:H1134" si="107">H1124+(P1124*C1124)</f>
        <v>57.086517619408056</v>
      </c>
      <c r="P1123" s="201">
        <f>LOOKUP(H1123,Sheet1!B:B,Sheet1!C:C)</f>
        <v>3.1326822877579796</v>
      </c>
    </row>
    <row r="1124" spans="2:16" x14ac:dyDescent="0.25">
      <c r="B1124">
        <f t="shared" si="104"/>
        <v>1121</v>
      </c>
      <c r="C1124">
        <f t="shared" si="103"/>
        <v>1.7534142435958685E-2</v>
      </c>
      <c r="D1124" s="38">
        <f t="shared" ca="1" si="105"/>
        <v>17.478104121684758</v>
      </c>
      <c r="G1124" s="38">
        <f t="shared" si="106"/>
        <v>205.14959971930898</v>
      </c>
      <c r="H1124" s="190">
        <f t="shared" si="107"/>
        <v>57.0315887219679</v>
      </c>
      <c r="P1124" s="201">
        <f>LOOKUP(H1124,Sheet1!B:B,Sheet1!C:C)</f>
        <v>3.1326822877579796</v>
      </c>
    </row>
    <row r="1125" spans="2:16" x14ac:dyDescent="0.25">
      <c r="B1125">
        <f t="shared" si="104"/>
        <v>1122</v>
      </c>
      <c r="C1125">
        <f t="shared" si="103"/>
        <v>1.7551062722688443E-2</v>
      </c>
      <c r="D1125" s="38">
        <f t="shared" ca="1" si="105"/>
        <v>17.495655184407447</v>
      </c>
      <c r="G1125" s="38">
        <f t="shared" si="106"/>
        <v>204.95182308865179</v>
      </c>
      <c r="H1125" s="190">
        <f t="shared" si="107"/>
        <v>56.976606818645202</v>
      </c>
      <c r="P1125" s="201">
        <f>LOOKUP(H1125,Sheet1!B:B,Sheet1!C:C)</f>
        <v>3.1326822877579796</v>
      </c>
    </row>
    <row r="1126" spans="2:16" x14ac:dyDescent="0.25">
      <c r="B1126">
        <f t="shared" si="104"/>
        <v>1123</v>
      </c>
      <c r="C1126">
        <f t="shared" si="103"/>
        <v>1.7568032103766781E-2</v>
      </c>
      <c r="D1126" s="38">
        <f t="shared" ca="1" si="105"/>
        <v>17.513223216511214</v>
      </c>
      <c r="G1126" s="38">
        <f t="shared" si="106"/>
        <v>204.75385523612576</v>
      </c>
      <c r="H1126" s="190">
        <f t="shared" si="107"/>
        <v>56.921571755642965</v>
      </c>
      <c r="P1126" s="201">
        <f>LOOKUP(H1126,Sheet1!B:B,Sheet1!C:C)</f>
        <v>3.1326822877579796</v>
      </c>
    </row>
    <row r="1127" spans="2:16" x14ac:dyDescent="0.25">
      <c r="B1127">
        <f t="shared" si="104"/>
        <v>1124</v>
      </c>
      <c r="C1127">
        <f t="shared" si="103"/>
        <v>1.7585050817112868E-2</v>
      </c>
      <c r="D1127" s="38">
        <f t="shared" ca="1" si="105"/>
        <v>17.530808267328329</v>
      </c>
      <c r="G1127" s="38">
        <f t="shared" si="106"/>
        <v>204.55569560582325</v>
      </c>
      <c r="H1127" s="190">
        <f t="shared" si="107"/>
        <v>56.86648337841887</v>
      </c>
      <c r="P1127" s="201">
        <f>LOOKUP(H1127,Sheet1!B:B,Sheet1!C:C)</f>
        <v>3.1326822877579796</v>
      </c>
    </row>
    <row r="1128" spans="2:16" x14ac:dyDescent="0.25">
      <c r="B1128">
        <f t="shared" si="104"/>
        <v>1125</v>
      </c>
      <c r="C1128">
        <f t="shared" si="103"/>
        <v>1.7602119102263433E-2</v>
      </c>
      <c r="D1128" s="38">
        <f t="shared" ca="1" si="105"/>
        <v>17.548410386430593</v>
      </c>
      <c r="G1128" s="38">
        <f t="shared" si="106"/>
        <v>204.35734363913741</v>
      </c>
      <c r="H1128" s="190">
        <f t="shared" si="107"/>
        <v>56.811341531680206</v>
      </c>
      <c r="P1128" s="201">
        <f>LOOKUP(H1128,Sheet1!B:B,Sheet1!C:C)</f>
        <v>3.1326822877579796</v>
      </c>
    </row>
    <row r="1129" spans="2:16" x14ac:dyDescent="0.25">
      <c r="B1129">
        <f t="shared" si="104"/>
        <v>1126</v>
      </c>
      <c r="C1129">
        <f t="shared" si="103"/>
        <v>1.7619237200386929E-2</v>
      </c>
      <c r="D1129" s="38">
        <f t="shared" ca="1" si="105"/>
        <v>17.566029623630978</v>
      </c>
      <c r="G1129" s="38">
        <f t="shared" si="106"/>
        <v>204.1587987747437</v>
      </c>
      <c r="H1129" s="190">
        <f t="shared" si="107"/>
        <v>56.75614605937875</v>
      </c>
      <c r="P1129" s="201">
        <f>LOOKUP(H1129,Sheet1!B:B,Sheet1!C:C)</f>
        <v>3.1326822877579796</v>
      </c>
    </row>
    <row r="1130" spans="2:16" x14ac:dyDescent="0.25">
      <c r="B1130">
        <f t="shared" si="104"/>
        <v>1127</v>
      </c>
      <c r="C1130">
        <f t="shared" si="103"/>
        <v>1.7636405354297849E-2</v>
      </c>
      <c r="D1130" s="38">
        <f t="shared" ca="1" si="105"/>
        <v>17.583666028985277</v>
      </c>
      <c r="G1130" s="38">
        <f t="shared" si="106"/>
        <v>203.96006044858134</v>
      </c>
      <c r="H1130" s="190">
        <f t="shared" si="107"/>
        <v>56.700896804705621</v>
      </c>
      <c r="P1130" s="201">
        <f>LOOKUP(H1130,Sheet1!B:B,Sheet1!C:C)</f>
        <v>3.1326822877579796</v>
      </c>
    </row>
    <row r="1131" spans="2:16" x14ac:dyDescent="0.25">
      <c r="B1131">
        <f t="shared" si="104"/>
        <v>1128</v>
      </c>
      <c r="C1131">
        <f t="shared" si="103"/>
        <v>1.7653623808471203E-2</v>
      </c>
      <c r="D1131" s="38">
        <f t="shared" ca="1" si="105"/>
        <v>17.601319652793748</v>
      </c>
      <c r="G1131" s="38">
        <f t="shared" si="106"/>
        <v>203.7611280938348</v>
      </c>
      <c r="H1131" s="190">
        <f t="shared" si="107"/>
        <v>56.645593610086081</v>
      </c>
      <c r="P1131" s="201">
        <f>LOOKUP(H1131,Sheet1!B:B,Sheet1!C:C)</f>
        <v>3.1326822877579796</v>
      </c>
    </row>
    <row r="1132" spans="2:16" x14ac:dyDescent="0.25">
      <c r="B1132">
        <f t="shared" si="104"/>
        <v>1129</v>
      </c>
      <c r="C1132">
        <f t="shared" si="103"/>
        <v>1.7670892809057155E-2</v>
      </c>
      <c r="D1132" s="38">
        <f t="shared" ca="1" si="105"/>
        <v>17.618990545602806</v>
      </c>
      <c r="G1132" s="38">
        <f t="shared" si="106"/>
        <v>203.56200114091467</v>
      </c>
      <c r="H1132" s="190">
        <f t="shared" si="107"/>
        <v>56.590236317174281</v>
      </c>
      <c r="P1132" s="201">
        <f>LOOKUP(H1132,Sheet1!B:B,Sheet1!C:C)</f>
        <v>3.1326822877579796</v>
      </c>
    </row>
    <row r="1133" spans="2:16" x14ac:dyDescent="0.25">
      <c r="B1133">
        <f t="shared" si="104"/>
        <v>1130</v>
      </c>
      <c r="C1133">
        <f t="shared" si="103"/>
        <v>1.7688212603895789E-2</v>
      </c>
      <c r="D1133" s="38">
        <f t="shared" ca="1" si="105"/>
        <v>17.636678758206703</v>
      </c>
      <c r="G1133" s="38">
        <f t="shared" si="106"/>
        <v>203.36267901743869</v>
      </c>
      <c r="H1133" s="190">
        <f t="shared" si="107"/>
        <v>56.534824766847962</v>
      </c>
      <c r="P1133" s="201">
        <f>LOOKUP(H1133,Sheet1!B:B,Sheet1!C:C)</f>
        <v>3.1326822877579796</v>
      </c>
    </row>
    <row r="1134" spans="2:16" x14ac:dyDescent="0.25">
      <c r="B1134">
        <f t="shared" si="104"/>
        <v>1131</v>
      </c>
      <c r="C1134">
        <f t="shared" si="103"/>
        <v>1.7705583442532091E-2</v>
      </c>
      <c r="D1134" s="38">
        <f t="shared" ca="1" si="105"/>
        <v>17.654384341649234</v>
      </c>
      <c r="G1134" s="38">
        <f t="shared" si="106"/>
        <v>203.16316114821265</v>
      </c>
      <c r="H1134" s="190">
        <f t="shared" si="107"/>
        <v>56.479358799203119</v>
      </c>
      <c r="P1134" s="201">
        <f>LOOKUP(H1134,Sheet1!B:B,Sheet1!C:C)</f>
        <v>3.1326822877579796</v>
      </c>
    </row>
    <row r="1135" spans="2:16" x14ac:dyDescent="0.25">
      <c r="B1135">
        <f t="shared" si="104"/>
        <v>1132</v>
      </c>
      <c r="C1135">
        <f t="shared" si="103"/>
        <v>1.7723005576231032E-2</v>
      </c>
      <c r="D1135" s="38">
        <f t="shared" ca="1" si="105"/>
        <v>17.672107347225463</v>
      </c>
      <c r="G1135" s="38">
        <f t="shared" si="106"/>
        <v>202.96344695521086</v>
      </c>
      <c r="H1135" s="190">
        <f t="shared" ref="H1135:H1190" si="108">H1136+(P1136*C1136)</f>
        <v>56.423838253548624</v>
      </c>
      <c r="P1135" s="201">
        <f>LOOKUP(H1135,Sheet1!B:B,Sheet1!C:C)</f>
        <v>3.1326822877579796</v>
      </c>
    </row>
    <row r="1136" spans="2:16" x14ac:dyDescent="0.25">
      <c r="B1136">
        <f t="shared" si="104"/>
        <v>1133</v>
      </c>
      <c r="C1136">
        <f t="shared" si="103"/>
        <v>1.7740479257992842E-2</v>
      </c>
      <c r="D1136" s="38">
        <f t="shared" ca="1" si="105"/>
        <v>17.689847826483454</v>
      </c>
      <c r="G1136" s="38">
        <f t="shared" si="106"/>
        <v>202.76353585755672</v>
      </c>
      <c r="H1136" s="190">
        <f t="shared" si="108"/>
        <v>56.368262968400771</v>
      </c>
      <c r="P1136" s="201">
        <f>LOOKUP(H1136,Sheet1!B:B,Sheet1!C:C)</f>
        <v>3.1326822877579796</v>
      </c>
    </row>
    <row r="1137" spans="2:16" x14ac:dyDescent="0.25">
      <c r="B1137">
        <f t="shared" si="104"/>
        <v>1134</v>
      </c>
      <c r="C1137">
        <f t="shared" si="103"/>
        <v>1.775800474256848E-2</v>
      </c>
      <c r="D1137" s="38">
        <f t="shared" ca="1" si="105"/>
        <v>17.707605831226022</v>
      </c>
      <c r="G1137" s="38">
        <f t="shared" si="106"/>
        <v>202.56342727150286</v>
      </c>
      <c r="H1137" s="190">
        <f t="shared" si="108"/>
        <v>56.312632781477802</v>
      </c>
      <c r="P1137" s="201">
        <f>LOOKUP(H1137,Sheet1!B:B,Sheet1!C:C)</f>
        <v>3.1326822877579796</v>
      </c>
    </row>
    <row r="1138" spans="2:16" x14ac:dyDescent="0.25">
      <c r="B1138">
        <f t="shared" si="104"/>
        <v>1135</v>
      </c>
      <c r="C1138">
        <f t="shared" si="103"/>
        <v>1.7775582286475196E-2</v>
      </c>
      <c r="D1138" s="38">
        <f t="shared" ca="1" si="105"/>
        <v>17.725381413512498</v>
      </c>
      <c r="G1138" s="38">
        <f t="shared" si="106"/>
        <v>202.36312061041141</v>
      </c>
      <c r="H1138" s="190">
        <f t="shared" si="108"/>
        <v>56.256947529694379</v>
      </c>
      <c r="P1138" s="201">
        <f>LOOKUP(H1138,Sheet1!B:B,Sheet1!C:C)</f>
        <v>3.1326822877579796</v>
      </c>
    </row>
    <row r="1139" spans="2:16" x14ac:dyDescent="0.25">
      <c r="B1139">
        <f t="shared" si="104"/>
        <v>1136</v>
      </c>
      <c r="C1139">
        <f t="shared" si="103"/>
        <v>1.7793212148012359E-2</v>
      </c>
      <c r="D1139" s="38">
        <f t="shared" ca="1" si="105"/>
        <v>17.743174625660512</v>
      </c>
      <c r="G1139" s="38">
        <f t="shared" si="106"/>
        <v>202.16261528473373</v>
      </c>
      <c r="H1139" s="190">
        <f t="shared" si="108"/>
        <v>56.201207049155983</v>
      </c>
      <c r="P1139" s="201">
        <f>LOOKUP(H1139,Sheet1!B:B,Sheet1!C:C)</f>
        <v>3.1326822877579796</v>
      </c>
    </row>
    <row r="1140" spans="2:16" x14ac:dyDescent="0.25">
      <c r="B1140">
        <f t="shared" si="104"/>
        <v>1137</v>
      </c>
      <c r="C1140">
        <f t="shared" si="103"/>
        <v>1.7810894587277366E-2</v>
      </c>
      <c r="D1140" s="38">
        <f t="shared" ca="1" si="105"/>
        <v>17.76098552024779</v>
      </c>
      <c r="G1140" s="38">
        <f t="shared" si="106"/>
        <v>201.96191070199023</v>
      </c>
      <c r="H1140" s="190">
        <f t="shared" si="108"/>
        <v>56.145411175153292</v>
      </c>
      <c r="P1140" s="201">
        <f>LOOKUP(H1140,Sheet1!B:B,Sheet1!C:C)</f>
        <v>3.1326822877579796</v>
      </c>
    </row>
    <row r="1141" spans="2:16" x14ac:dyDescent="0.25">
      <c r="B1141">
        <f t="shared" si="104"/>
        <v>1138</v>
      </c>
      <c r="C1141">
        <f t="shared" si="103"/>
        <v>1.7828629866181802E-2</v>
      </c>
      <c r="D1141" s="38">
        <f t="shared" ca="1" si="105"/>
        <v>17.77881415011397</v>
      </c>
      <c r="G1141" s="38">
        <f t="shared" si="106"/>
        <v>201.76100626675003</v>
      </c>
      <c r="H1141" s="190">
        <f t="shared" si="108"/>
        <v>56.08955974215651</v>
      </c>
      <c r="P1141" s="201">
        <f>LOOKUP(H1141,Sheet1!B:B,Sheet1!C:C)</f>
        <v>3.1326822877579796</v>
      </c>
    </row>
    <row r="1142" spans="2:16" x14ac:dyDescent="0.25">
      <c r="B1142">
        <f t="shared" si="104"/>
        <v>1139</v>
      </c>
      <c r="C1142">
        <f t="shared" si="103"/>
        <v>1.7846418248467714E-2</v>
      </c>
      <c r="D1142" s="38">
        <f t="shared" ca="1" si="105"/>
        <v>17.796660568362437</v>
      </c>
      <c r="G1142" s="38">
        <f t="shared" si="106"/>
        <v>201.55990138061009</v>
      </c>
      <c r="H1142" s="190">
        <f t="shared" si="108"/>
        <v>56.033652583809612</v>
      </c>
      <c r="P1142" s="201">
        <f>LOOKUP(H1142,Sheet1!B:B,Sheet1!C:C)</f>
        <v>3.1326822877579796</v>
      </c>
    </row>
    <row r="1143" spans="2:16" x14ac:dyDescent="0.25">
      <c r="B1143">
        <f t="shared" si="104"/>
        <v>1140</v>
      </c>
      <c r="C1143">
        <f t="shared" si="103"/>
        <v>1.786425999972412E-2</v>
      </c>
      <c r="D1143" s="38">
        <f t="shared" ca="1" si="105"/>
        <v>17.81452482836216</v>
      </c>
      <c r="G1143" s="38">
        <f t="shared" si="106"/>
        <v>201.3585954421747</v>
      </c>
      <c r="H1143" s="190">
        <f t="shared" si="108"/>
        <v>55.977689532924572</v>
      </c>
      <c r="P1143" s="201">
        <f>LOOKUP(H1143,Sheet1!B:B,Sheet1!C:C)</f>
        <v>3.1326822877579796</v>
      </c>
    </row>
    <row r="1144" spans="2:16" x14ac:dyDescent="0.25">
      <c r="B1144">
        <f t="shared" si="104"/>
        <v>1141</v>
      </c>
      <c r="C1144">
        <f t="shared" si="103"/>
        <v>1.7882155387403655E-2</v>
      </c>
      <c r="D1144" s="38">
        <f t="shared" ca="1" si="105"/>
        <v>17.832406983749564</v>
      </c>
      <c r="G1144" s="38">
        <f t="shared" si="106"/>
        <v>201.15708784703423</v>
      </c>
      <c r="H1144" s="190">
        <f t="shared" si="108"/>
        <v>55.921670421475518</v>
      </c>
      <c r="P1144" s="201">
        <f>LOOKUP(H1144,Sheet1!B:B,Sheet1!C:C)</f>
        <v>3.1326822877579796</v>
      </c>
    </row>
    <row r="1145" spans="2:16" x14ac:dyDescent="0.25">
      <c r="B1145">
        <f t="shared" si="104"/>
        <v>1142</v>
      </c>
      <c r="C1145">
        <f t="shared" si="103"/>
        <v>1.7900104680839427E-2</v>
      </c>
      <c r="D1145" s="38">
        <f t="shared" ca="1" si="105"/>
        <v>17.850307088430405</v>
      </c>
      <c r="G1145" s="38">
        <f t="shared" si="106"/>
        <v>200.95537798774401</v>
      </c>
      <c r="H1145" s="190">
        <f t="shared" si="108"/>
        <v>55.86559508059284</v>
      </c>
      <c r="P1145" s="201">
        <f>LOOKUP(H1145,Sheet1!B:B,Sheet1!C:C)</f>
        <v>3.1326822877579796</v>
      </c>
    </row>
    <row r="1146" spans="2:16" x14ac:dyDescent="0.25">
      <c r="B1146">
        <f t="shared" si="104"/>
        <v>1143</v>
      </c>
      <c r="C1146">
        <f t="shared" si="103"/>
        <v>1.791810815126206E-2</v>
      </c>
      <c r="D1146" s="38">
        <f t="shared" ca="1" si="105"/>
        <v>17.868225196581669</v>
      </c>
      <c r="G1146" s="38">
        <f t="shared" si="106"/>
        <v>200.75346525380303</v>
      </c>
      <c r="H1146" s="190">
        <f t="shared" si="108"/>
        <v>55.809463340557251</v>
      </c>
      <c r="P1146" s="201">
        <f>LOOKUP(H1146,Sheet1!B:B,Sheet1!C:C)</f>
        <v>3.1326822877579796</v>
      </c>
    </row>
    <row r="1147" spans="2:16" x14ac:dyDescent="0.25">
      <c r="B1147">
        <f t="shared" si="104"/>
        <v>1144</v>
      </c>
      <c r="C1147">
        <f t="shared" si="103"/>
        <v>1.7936166071816903E-2</v>
      </c>
      <c r="D1147" s="38">
        <f t="shared" ca="1" si="105"/>
        <v>17.886161362653485</v>
      </c>
      <c r="G1147" s="38">
        <f t="shared" si="106"/>
        <v>200.5513490316323</v>
      </c>
      <c r="H1147" s="190">
        <f t="shared" si="108"/>
        <v>55.753275030793787</v>
      </c>
      <c r="P1147" s="201">
        <f>LOOKUP(H1147,Sheet1!B:B,Sheet1!C:C)</f>
        <v>3.1326822877579796</v>
      </c>
    </row>
    <row r="1148" spans="2:16" x14ac:dyDescent="0.25">
      <c r="B1148">
        <f t="shared" si="104"/>
        <v>1145</v>
      </c>
      <c r="C1148">
        <f t="shared" si="103"/>
        <v>1.7954278717581457E-2</v>
      </c>
      <c r="D1148" s="38">
        <f t="shared" ca="1" si="105"/>
        <v>17.904115641371067</v>
      </c>
      <c r="G1148" s="38">
        <f t="shared" si="106"/>
        <v>200.34902870455304</v>
      </c>
      <c r="H1148" s="190">
        <f t="shared" si="108"/>
        <v>55.697029979865746</v>
      </c>
      <c r="P1148" s="201">
        <f>LOOKUP(H1148,Sheet1!B:B,Sheet1!C:C)</f>
        <v>3.1326822877579796</v>
      </c>
    </row>
    <row r="1149" spans="2:16" x14ac:dyDescent="0.25">
      <c r="B1149">
        <f t="shared" si="104"/>
        <v>1146</v>
      </c>
      <c r="C1149">
        <f t="shared" si="103"/>
        <v>1.7972446365582984E-2</v>
      </c>
      <c r="D1149" s="38">
        <f t="shared" ca="1" si="105"/>
        <v>17.92208808773665</v>
      </c>
      <c r="G1149" s="38">
        <f t="shared" si="106"/>
        <v>200.14650365276475</v>
      </c>
      <c r="H1149" s="190">
        <f t="shared" si="108"/>
        <v>55.640728015468603</v>
      </c>
      <c r="P1149" s="201">
        <f>LOOKUP(H1149,Sheet1!B:B,Sheet1!C:C)</f>
        <v>3.1326822877579796</v>
      </c>
    </row>
    <row r="1150" spans="2:16" x14ac:dyDescent="0.25">
      <c r="B1150">
        <f t="shared" si="104"/>
        <v>1147</v>
      </c>
      <c r="C1150">
        <f t="shared" si="103"/>
        <v>1.7990669294816304E-2</v>
      </c>
      <c r="D1150" s="38">
        <f t="shared" ca="1" si="105"/>
        <v>17.940078757031468</v>
      </c>
      <c r="G1150" s="38">
        <f t="shared" si="106"/>
        <v>199.94377325332309</v>
      </c>
      <c r="H1150" s="190">
        <f t="shared" si="108"/>
        <v>55.584368964423824</v>
      </c>
      <c r="P1150" s="201">
        <f>LOOKUP(H1150,Sheet1!B:B,Sheet1!C:C)</f>
        <v>3.1326822877579796</v>
      </c>
    </row>
    <row r="1151" spans="2:16" x14ac:dyDescent="0.25">
      <c r="B1151">
        <f t="shared" si="104"/>
        <v>1148</v>
      </c>
      <c r="C1151">
        <f t="shared" si="103"/>
        <v>1.8008947786261817E-2</v>
      </c>
      <c r="D1151" s="38">
        <f t="shared" ca="1" si="105"/>
        <v>17.958087704817729</v>
      </c>
      <c r="G1151" s="38">
        <f t="shared" si="106"/>
        <v>199.7408368801174</v>
      </c>
      <c r="H1151" s="190">
        <f t="shared" si="108"/>
        <v>55.527952652672646</v>
      </c>
      <c r="P1151" s="201">
        <f>LOOKUP(H1151,Sheet1!B:B,Sheet1!C:C)</f>
        <v>3.1326822877579796</v>
      </c>
    </row>
    <row r="1152" spans="2:16" x14ac:dyDescent="0.25">
      <c r="B1152">
        <f t="shared" si="104"/>
        <v>1149</v>
      </c>
      <c r="C1152">
        <f t="shared" si="103"/>
        <v>1.8027282122903696E-2</v>
      </c>
      <c r="D1152" s="38">
        <f t="shared" ca="1" si="105"/>
        <v>17.976114986940633</v>
      </c>
      <c r="G1152" s="38">
        <f t="shared" si="106"/>
        <v>199.53769390384824</v>
      </c>
      <c r="H1152" s="190">
        <f t="shared" si="108"/>
        <v>55.471478905269812</v>
      </c>
      <c r="P1152" s="201">
        <f>LOOKUP(H1152,Sheet1!B:B,Sheet1!C:C)</f>
        <v>3.1326822877579796</v>
      </c>
    </row>
    <row r="1153" spans="2:16" x14ac:dyDescent="0.25">
      <c r="B1153">
        <f t="shared" si="104"/>
        <v>1150</v>
      </c>
      <c r="C1153">
        <f t="shared" si="103"/>
        <v>1.8045672589748311E-2</v>
      </c>
      <c r="D1153" s="38">
        <f t="shared" ca="1" si="105"/>
        <v>17.994160659530383</v>
      </c>
      <c r="G1153" s="38">
        <f t="shared" si="106"/>
        <v>199.33434369200441</v>
      </c>
      <c r="H1153" s="190">
        <f t="shared" si="108"/>
        <v>55.414947546377228</v>
      </c>
      <c r="P1153" s="201">
        <f>LOOKUP(H1153,Sheet1!B:B,Sheet1!C:C)</f>
        <v>3.1326822877579796</v>
      </c>
    </row>
    <row r="1154" spans="2:16" x14ac:dyDescent="0.25">
      <c r="B1154">
        <f t="shared" si="104"/>
        <v>1151</v>
      </c>
      <c r="C1154">
        <f t="shared" si="103"/>
        <v>1.8063904950728869E-2</v>
      </c>
      <c r="D1154" s="38">
        <f t="shared" ca="1" si="105"/>
        <v>18.012224564481112</v>
      </c>
      <c r="G1154" s="38">
        <f t="shared" si="106"/>
        <v>199.13315044392607</v>
      </c>
      <c r="H1154" s="190">
        <f t="shared" si="108"/>
        <v>55.359015823411454</v>
      </c>
      <c r="P1154" s="201">
        <f>LOOKUP(H1154,Sheet1!B:B,Sheet1!C:C)</f>
        <v>3.0963251366928963</v>
      </c>
    </row>
    <row r="1155" spans="2:16" x14ac:dyDescent="0.25">
      <c r="B1155">
        <f t="shared" si="104"/>
        <v>1152</v>
      </c>
      <c r="C1155">
        <f t="shared" si="103"/>
        <v>1.8082192705290809E-2</v>
      </c>
      <c r="D1155" s="38">
        <f t="shared" ca="1" si="105"/>
        <v>18.030306757186402</v>
      </c>
      <c r="G1155" s="38">
        <f t="shared" si="106"/>
        <v>198.93175350939399</v>
      </c>
      <c r="H1155" s="190">
        <f t="shared" si="108"/>
        <v>55.303027475611536</v>
      </c>
      <c r="P1155" s="201">
        <f>LOOKUP(H1155,Sheet1!B:B,Sheet1!C:C)</f>
        <v>3.0963251366928963</v>
      </c>
    </row>
    <row r="1156" spans="2:16" x14ac:dyDescent="0.25">
      <c r="B1156">
        <f t="shared" si="104"/>
        <v>1153</v>
      </c>
      <c r="C1156">
        <f t="shared" si="103"/>
        <v>1.8100536134555457E-2</v>
      </c>
      <c r="D1156" s="38">
        <f t="shared" ca="1" si="105"/>
        <v>18.048407293320956</v>
      </c>
      <c r="G1156" s="38">
        <f t="shared" si="106"/>
        <v>198.73015226831109</v>
      </c>
      <c r="H1156" s="190">
        <f t="shared" si="108"/>
        <v>55.246982330590491</v>
      </c>
      <c r="P1156" s="201">
        <f>LOOKUP(H1156,Sheet1!B:B,Sheet1!C:C)</f>
        <v>3.0963251366928963</v>
      </c>
    </row>
    <row r="1157" spans="2:16" x14ac:dyDescent="0.25">
      <c r="B1157">
        <f t="shared" si="104"/>
        <v>1154</v>
      </c>
      <c r="C1157">
        <f t="shared" ref="C1157:C1220" si="109">1/H1157</f>
        <v>1.8118935521645861E-2</v>
      </c>
      <c r="D1157" s="38">
        <f t="shared" ca="1" si="105"/>
        <v>18.066526228842601</v>
      </c>
      <c r="G1157" s="38">
        <f t="shared" si="106"/>
        <v>198.52834609742698</v>
      </c>
      <c r="H1157" s="190">
        <f t="shared" si="108"/>
        <v>55.190880215084704</v>
      </c>
      <c r="P1157" s="201">
        <f>LOOKUP(H1157,Sheet1!B:B,Sheet1!C:C)</f>
        <v>3.0963251366928963</v>
      </c>
    </row>
    <row r="1158" spans="2:16" x14ac:dyDescent="0.25">
      <c r="B1158">
        <f t="shared" ref="B1158:B1221" si="110">B1157+1</f>
        <v>1155</v>
      </c>
      <c r="C1158">
        <f t="shared" si="109"/>
        <v>1.8137391151705151E-2</v>
      </c>
      <c r="D1158" s="38">
        <f t="shared" ref="D1158:D1221" ca="1" si="111">D1157+C1158</f>
        <v>18.084663619994306</v>
      </c>
      <c r="G1158" s="38">
        <f t="shared" si="106"/>
        <v>198.32633437031527</v>
      </c>
      <c r="H1158" s="190">
        <f t="shared" si="108"/>
        <v>55.134720954947646</v>
      </c>
      <c r="P1158" s="201">
        <f>LOOKUP(H1158,Sheet1!B:B,Sheet1!C:C)</f>
        <v>3.0963251366928963</v>
      </c>
    </row>
    <row r="1159" spans="2:16" x14ac:dyDescent="0.25">
      <c r="B1159">
        <f t="shared" si="110"/>
        <v>1156</v>
      </c>
      <c r="C1159">
        <f t="shared" si="109"/>
        <v>1.8155903311915102E-2</v>
      </c>
      <c r="D1159" s="38">
        <f t="shared" ca="1" si="111"/>
        <v>18.10281952330622</v>
      </c>
      <c r="G1159" s="38">
        <f t="shared" ref="G1159:G1222" si="112">H1159/0.278</f>
        <v>198.12411645735105</v>
      </c>
      <c r="H1159" s="190">
        <f t="shared" si="108"/>
        <v>55.078504375143595</v>
      </c>
      <c r="P1159" s="201">
        <f>LOOKUP(H1159,Sheet1!B:B,Sheet1!C:C)</f>
        <v>3.0963251366928963</v>
      </c>
    </row>
    <row r="1160" spans="2:16" x14ac:dyDescent="0.25">
      <c r="B1160">
        <f t="shared" si="110"/>
        <v>1157</v>
      </c>
      <c r="C1160">
        <f t="shared" si="109"/>
        <v>1.817447229151492E-2</v>
      </c>
      <c r="D1160" s="38">
        <f t="shared" ca="1" si="111"/>
        <v>18.120993995597736</v>
      </c>
      <c r="G1160" s="38">
        <f t="shared" si="112"/>
        <v>197.92169172568791</v>
      </c>
      <c r="H1160" s="190">
        <f t="shared" si="108"/>
        <v>55.022230299741246</v>
      </c>
      <c r="P1160" s="201">
        <f>LOOKUP(H1160,Sheet1!B:B,Sheet1!C:C)</f>
        <v>3.0963251366928963</v>
      </c>
    </row>
    <row r="1161" spans="2:16" x14ac:dyDescent="0.25">
      <c r="B1161">
        <f t="shared" si="110"/>
        <v>1158</v>
      </c>
      <c r="C1161">
        <f t="shared" si="109"/>
        <v>1.819309838182024E-2</v>
      </c>
      <c r="D1161" s="38">
        <f t="shared" ca="1" si="111"/>
        <v>18.139187093979558</v>
      </c>
      <c r="G1161" s="38">
        <f t="shared" si="112"/>
        <v>197.71905953923482</v>
      </c>
      <c r="H1161" s="190">
        <f t="shared" si="108"/>
        <v>54.965898551907287</v>
      </c>
      <c r="P1161" s="201">
        <f>LOOKUP(H1161,Sheet1!B:B,Sheet1!C:C)</f>
        <v>3.0963251366928963</v>
      </c>
    </row>
    <row r="1162" spans="2:16" x14ac:dyDescent="0.25">
      <c r="B1162">
        <f t="shared" si="110"/>
        <v>1159</v>
      </c>
      <c r="C1162">
        <f t="shared" si="109"/>
        <v>1.8211781876242325E-2</v>
      </c>
      <c r="D1162" s="38">
        <f t="shared" ca="1" si="111"/>
        <v>18.157398875855801</v>
      </c>
      <c r="G1162" s="38">
        <f t="shared" si="112"/>
        <v>197.51621925863276</v>
      </c>
      <c r="H1162" s="190">
        <f t="shared" si="108"/>
        <v>54.909508953899909</v>
      </c>
      <c r="P1162" s="201">
        <f>LOOKUP(H1162,Sheet1!B:B,Sheet1!C:C)</f>
        <v>3.0963251366928963</v>
      </c>
    </row>
    <row r="1163" spans="2:16" x14ac:dyDescent="0.25">
      <c r="B1163">
        <f t="shared" si="110"/>
        <v>1160</v>
      </c>
      <c r="C1163">
        <f t="shared" si="109"/>
        <v>1.8230523070307487E-2</v>
      </c>
      <c r="D1163" s="38">
        <f t="shared" ca="1" si="111"/>
        <v>18.175629398926109</v>
      </c>
      <c r="G1163" s="38">
        <f t="shared" si="112"/>
        <v>197.31317024123112</v>
      </c>
      <c r="H1163" s="190">
        <f t="shared" si="108"/>
        <v>54.853061327062257</v>
      </c>
      <c r="P1163" s="201">
        <f>LOOKUP(H1163,Sheet1!B:B,Sheet1!C:C)</f>
        <v>3.0963251366928963</v>
      </c>
    </row>
    <row r="1164" spans="2:16" x14ac:dyDescent="0.25">
      <c r="B1164">
        <f t="shared" si="110"/>
        <v>1161</v>
      </c>
      <c r="C1164">
        <f t="shared" si="109"/>
        <v>1.8249322261676755E-2</v>
      </c>
      <c r="D1164" s="38">
        <f t="shared" ca="1" si="111"/>
        <v>18.193878721187787</v>
      </c>
      <c r="G1164" s="38">
        <f t="shared" si="112"/>
        <v>197.10991184106408</v>
      </c>
      <c r="H1164" s="190">
        <f t="shared" si="108"/>
        <v>54.796555491815816</v>
      </c>
      <c r="P1164" s="201">
        <f>LOOKUP(H1164,Sheet1!B:B,Sheet1!C:C)</f>
        <v>3.0963251366928963</v>
      </c>
    </row>
    <row r="1165" spans="2:16" x14ac:dyDescent="0.25">
      <c r="B1165">
        <f t="shared" si="110"/>
        <v>1162</v>
      </c>
      <c r="C1165">
        <f t="shared" si="109"/>
        <v>1.8268179750165706E-2</v>
      </c>
      <c r="D1165" s="38">
        <f t="shared" ca="1" si="111"/>
        <v>18.212146900937952</v>
      </c>
      <c r="G1165" s="38">
        <f t="shared" si="112"/>
        <v>196.90644340882645</v>
      </c>
      <c r="H1165" s="190">
        <f t="shared" si="108"/>
        <v>54.739991267653757</v>
      </c>
      <c r="P1165" s="201">
        <f>LOOKUP(H1165,Sheet1!B:B,Sheet1!C:C)</f>
        <v>3.0963251366928963</v>
      </c>
    </row>
    <row r="1166" spans="2:16" x14ac:dyDescent="0.25">
      <c r="B1166">
        <f t="shared" si="110"/>
        <v>1163</v>
      </c>
      <c r="C1166">
        <f t="shared" si="109"/>
        <v>1.82870958377646E-2</v>
      </c>
      <c r="D1166" s="38">
        <f t="shared" ca="1" si="111"/>
        <v>18.230433996775716</v>
      </c>
      <c r="G1166" s="38">
        <f t="shared" si="112"/>
        <v>196.70276429184952</v>
      </c>
      <c r="H1166" s="190">
        <f t="shared" si="108"/>
        <v>54.683368473134173</v>
      </c>
      <c r="P1166" s="201">
        <f>LOOKUP(H1166,Sheet1!B:B,Sheet1!C:C)</f>
        <v>3.0963251366928963</v>
      </c>
    </row>
    <row r="1167" spans="2:16" x14ac:dyDescent="0.25">
      <c r="B1167">
        <f t="shared" si="110"/>
        <v>1164</v>
      </c>
      <c r="C1167">
        <f t="shared" si="109"/>
        <v>1.8306070828658681E-2</v>
      </c>
      <c r="D1167" s="38">
        <f t="shared" ca="1" si="111"/>
        <v>18.248740067604373</v>
      </c>
      <c r="G1167" s="38">
        <f t="shared" si="112"/>
        <v>196.49887383407665</v>
      </c>
      <c r="H1167" s="190">
        <f t="shared" si="108"/>
        <v>54.626686925873315</v>
      </c>
      <c r="P1167" s="201">
        <f>LOOKUP(H1167,Sheet1!B:B,Sheet1!C:C)</f>
        <v>3.0963251366928963</v>
      </c>
    </row>
    <row r="1168" spans="2:16" x14ac:dyDescent="0.25">
      <c r="B1168">
        <f t="shared" si="110"/>
        <v>1165</v>
      </c>
      <c r="C1168">
        <f t="shared" si="109"/>
        <v>1.832510502924873E-2</v>
      </c>
      <c r="D1168" s="38">
        <f t="shared" ca="1" si="111"/>
        <v>18.267065172633622</v>
      </c>
      <c r="G1168" s="38">
        <f t="shared" si="112"/>
        <v>196.29477137603851</v>
      </c>
      <c r="H1168" s="190">
        <f t="shared" si="108"/>
        <v>54.569946442538715</v>
      </c>
      <c r="P1168" s="201">
        <f>LOOKUP(H1168,Sheet1!B:B,Sheet1!C:C)</f>
        <v>3.0963251366928963</v>
      </c>
    </row>
    <row r="1169" spans="2:16" x14ac:dyDescent="0.25">
      <c r="B1169">
        <f t="shared" si="110"/>
        <v>1166</v>
      </c>
      <c r="C1169">
        <f t="shared" si="109"/>
        <v>1.8344198748171878E-2</v>
      </c>
      <c r="D1169" s="38">
        <f t="shared" ca="1" si="111"/>
        <v>18.285409371381792</v>
      </c>
      <c r="G1169" s="38">
        <f t="shared" si="112"/>
        <v>196.09045625482827</v>
      </c>
      <c r="H1169" s="190">
        <f t="shared" si="108"/>
        <v>54.51314683884226</v>
      </c>
      <c r="P1169" s="201">
        <f>LOOKUP(H1169,Sheet1!B:B,Sheet1!C:C)</f>
        <v>3.0963251366928963</v>
      </c>
    </row>
    <row r="1170" spans="2:16" x14ac:dyDescent="0.25">
      <c r="B1170">
        <f t="shared" si="110"/>
        <v>1167</v>
      </c>
      <c r="C1170">
        <f t="shared" si="109"/>
        <v>1.8363352296322629E-2</v>
      </c>
      <c r="D1170" s="38">
        <f t="shared" ca="1" si="111"/>
        <v>18.303772723678115</v>
      </c>
      <c r="G1170" s="38">
        <f t="shared" si="112"/>
        <v>195.88592780407629</v>
      </c>
      <c r="H1170" s="190">
        <f t="shared" si="108"/>
        <v>54.456287929533211</v>
      </c>
      <c r="P1170" s="201">
        <f>LOOKUP(H1170,Sheet1!B:B,Sheet1!C:C)</f>
        <v>3.0963251366928963</v>
      </c>
    </row>
    <row r="1171" spans="2:16" x14ac:dyDescent="0.25">
      <c r="B1171">
        <f t="shared" si="110"/>
        <v>1168</v>
      </c>
      <c r="C1171">
        <f t="shared" si="109"/>
        <v>1.8382565986874135E-2</v>
      </c>
      <c r="D1171" s="38">
        <f t="shared" ca="1" si="111"/>
        <v>18.322155289664988</v>
      </c>
      <c r="G1171" s="38">
        <f t="shared" si="112"/>
        <v>195.68118535392492</v>
      </c>
      <c r="H1171" s="190">
        <f t="shared" si="108"/>
        <v>54.399369528391134</v>
      </c>
      <c r="P1171" s="201">
        <f>LOOKUP(H1171,Sheet1!B:B,Sheet1!C:C)</f>
        <v>3.0963251366928963</v>
      </c>
    </row>
    <row r="1172" spans="2:16" x14ac:dyDescent="0.25">
      <c r="B1172">
        <f t="shared" si="110"/>
        <v>1169</v>
      </c>
      <c r="C1172">
        <f t="shared" si="109"/>
        <v>1.8401840135299701E-2</v>
      </c>
      <c r="D1172" s="38">
        <f t="shared" ca="1" si="111"/>
        <v>18.340557129800288</v>
      </c>
      <c r="G1172" s="38">
        <f t="shared" si="112"/>
        <v>195.47622823100286</v>
      </c>
      <c r="H1172" s="190">
        <f t="shared" si="108"/>
        <v>54.342391448218798</v>
      </c>
      <c r="P1172" s="201">
        <f>LOOKUP(H1172,Sheet1!B:B,Sheet1!C:C)</f>
        <v>3.0963251366928963</v>
      </c>
    </row>
    <row r="1173" spans="2:16" x14ac:dyDescent="0.25">
      <c r="B1173">
        <f t="shared" si="110"/>
        <v>1170</v>
      </c>
      <c r="C1173">
        <f t="shared" si="109"/>
        <v>1.8421175059394591E-2</v>
      </c>
      <c r="D1173" s="38">
        <f t="shared" ca="1" si="111"/>
        <v>18.358978304859683</v>
      </c>
      <c r="G1173" s="38">
        <f t="shared" si="112"/>
        <v>195.27105575839917</v>
      </c>
      <c r="H1173" s="190">
        <f t="shared" si="108"/>
        <v>54.285353500834972</v>
      </c>
      <c r="P1173" s="201">
        <f>LOOKUP(H1173,Sheet1!B:B,Sheet1!C:C)</f>
        <v>3.0963251366928963</v>
      </c>
    </row>
    <row r="1174" spans="2:16" x14ac:dyDescent="0.25">
      <c r="B1174">
        <f t="shared" si="110"/>
        <v>1171</v>
      </c>
      <c r="C1174">
        <f t="shared" si="109"/>
        <v>1.8440571079298008E-2</v>
      </c>
      <c r="D1174" s="38">
        <f t="shared" ca="1" si="111"/>
        <v>18.377418875938982</v>
      </c>
      <c r="G1174" s="38">
        <f t="shared" si="112"/>
        <v>195.06566725563727</v>
      </c>
      <c r="H1174" s="190">
        <f t="shared" si="108"/>
        <v>54.228255497067167</v>
      </c>
      <c r="P1174" s="201">
        <f>LOOKUP(H1174,Sheet1!B:B,Sheet1!C:C)</f>
        <v>3.0963251366928963</v>
      </c>
    </row>
    <row r="1175" spans="2:16" x14ac:dyDescent="0.25">
      <c r="B1175">
        <f t="shared" si="110"/>
        <v>1172</v>
      </c>
      <c r="C1175">
        <f t="shared" si="109"/>
        <v>1.8460028517515398E-2</v>
      </c>
      <c r="D1175" s="38">
        <f t="shared" ca="1" si="111"/>
        <v>18.395878904456499</v>
      </c>
      <c r="G1175" s="38">
        <f t="shared" si="112"/>
        <v>194.86006203864861</v>
      </c>
      <c r="H1175" s="190">
        <f t="shared" si="108"/>
        <v>54.171097246744317</v>
      </c>
      <c r="P1175" s="201">
        <f>LOOKUP(H1175,Sheet1!B:B,Sheet1!C:C)</f>
        <v>3.0963251366928963</v>
      </c>
    </row>
    <row r="1176" spans="2:16" x14ac:dyDescent="0.25">
      <c r="B1176">
        <f t="shared" si="110"/>
        <v>1173</v>
      </c>
      <c r="C1176">
        <f t="shared" si="109"/>
        <v>1.8479547698940984E-2</v>
      </c>
      <c r="D1176" s="38">
        <f t="shared" ca="1" si="111"/>
        <v>18.41435845215544</v>
      </c>
      <c r="G1176" s="38">
        <f t="shared" si="112"/>
        <v>194.65423941974592</v>
      </c>
      <c r="H1176" s="190">
        <f t="shared" si="108"/>
        <v>54.113878558689372</v>
      </c>
      <c r="P1176" s="201">
        <f>LOOKUP(H1176,Sheet1!B:B,Sheet1!C:C)</f>
        <v>3.0963251366928963</v>
      </c>
    </row>
    <row r="1177" spans="2:16" x14ac:dyDescent="0.25">
      <c r="B1177">
        <f t="shared" si="110"/>
        <v>1174</v>
      </c>
      <c r="C1177">
        <f t="shared" si="109"/>
        <v>1.8499128950880551E-2</v>
      </c>
      <c r="D1177" s="38">
        <f t="shared" ca="1" si="111"/>
        <v>18.432857581106322</v>
      </c>
      <c r="G1177" s="38">
        <f t="shared" si="112"/>
        <v>194.44819870759653</v>
      </c>
      <c r="H1177" s="190">
        <f t="shared" si="108"/>
        <v>54.05659924071184</v>
      </c>
      <c r="P1177" s="201">
        <f>LOOKUP(H1177,Sheet1!B:B,Sheet1!C:C)</f>
        <v>3.0963251366928963</v>
      </c>
    </row>
    <row r="1178" spans="2:16" x14ac:dyDescent="0.25">
      <c r="B1178">
        <f t="shared" si="110"/>
        <v>1175</v>
      </c>
      <c r="C1178">
        <f t="shared" si="109"/>
        <v>1.8518772603074531E-2</v>
      </c>
      <c r="D1178" s="38">
        <f t="shared" ca="1" si="111"/>
        <v>18.451376353709396</v>
      </c>
      <c r="G1178" s="38">
        <f t="shared" si="112"/>
        <v>194.24193920719509</v>
      </c>
      <c r="H1178" s="190">
        <f t="shared" si="108"/>
        <v>53.999259099600238</v>
      </c>
      <c r="P1178" s="201">
        <f>LOOKUP(H1178,Sheet1!B:B,Sheet1!C:C)</f>
        <v>3.0963251366928963</v>
      </c>
    </row>
    <row r="1179" spans="2:16" x14ac:dyDescent="0.25">
      <c r="B1179">
        <f t="shared" si="110"/>
        <v>1176</v>
      </c>
      <c r="C1179">
        <f t="shared" si="109"/>
        <v>1.8538478987721325E-2</v>
      </c>
      <c r="D1179" s="38">
        <f t="shared" ca="1" si="111"/>
        <v>18.469914832697118</v>
      </c>
      <c r="G1179" s="38">
        <f t="shared" si="112"/>
        <v>194.03546021983632</v>
      </c>
      <c r="H1179" s="190">
        <f t="shared" si="108"/>
        <v>53.941857941114506</v>
      </c>
      <c r="P1179" s="201">
        <f>LOOKUP(H1179,Sheet1!B:B,Sheet1!C:C)</f>
        <v>3.0963251366928963</v>
      </c>
    </row>
    <row r="1180" spans="2:16" x14ac:dyDescent="0.25">
      <c r="B1180">
        <f t="shared" si="110"/>
        <v>1177</v>
      </c>
      <c r="C1180">
        <f t="shared" si="109"/>
        <v>1.8558248439500921E-2</v>
      </c>
      <c r="D1180" s="38">
        <f t="shared" ca="1" si="111"/>
        <v>18.488473081136618</v>
      </c>
      <c r="G1180" s="38">
        <f t="shared" si="112"/>
        <v>193.82876104308735</v>
      </c>
      <c r="H1180" s="190">
        <f t="shared" si="108"/>
        <v>53.884395569978288</v>
      </c>
      <c r="P1180" s="201">
        <f>LOOKUP(H1180,Sheet1!B:B,Sheet1!C:C)</f>
        <v>3.0963251366928963</v>
      </c>
    </row>
    <row r="1181" spans="2:16" x14ac:dyDescent="0.25">
      <c r="B1181">
        <f t="shared" si="110"/>
        <v>1178</v>
      </c>
      <c r="C1181">
        <f t="shared" si="109"/>
        <v>1.8578081295598785E-2</v>
      </c>
      <c r="D1181" s="38">
        <f t="shared" ca="1" si="111"/>
        <v>18.507051162432216</v>
      </c>
      <c r="G1181" s="38">
        <f t="shared" si="112"/>
        <v>193.62184097075968</v>
      </c>
      <c r="H1181" s="190">
        <f t="shared" si="108"/>
        <v>53.826871789871198</v>
      </c>
      <c r="P1181" s="201">
        <f>LOOKUP(H1181,Sheet1!B:B,Sheet1!C:C)</f>
        <v>3.0963251366928963</v>
      </c>
    </row>
    <row r="1182" spans="2:16" x14ac:dyDescent="0.25">
      <c r="B1182">
        <f t="shared" si="110"/>
        <v>1179</v>
      </c>
      <c r="C1182">
        <f t="shared" si="109"/>
        <v>1.8597977895730013E-2</v>
      </c>
      <c r="D1182" s="38">
        <f t="shared" ca="1" si="111"/>
        <v>18.525649140327946</v>
      </c>
      <c r="G1182" s="38">
        <f t="shared" si="112"/>
        <v>193.41469929288124</v>
      </c>
      <c r="H1182" s="190">
        <f t="shared" si="108"/>
        <v>53.769286403420992</v>
      </c>
      <c r="P1182" s="201">
        <f>LOOKUP(H1182,Sheet1!B:B,Sheet1!C:C)</f>
        <v>3.0963251366928963</v>
      </c>
    </row>
    <row r="1183" spans="2:16" x14ac:dyDescent="0.25">
      <c r="B1183">
        <f t="shared" si="110"/>
        <v>1180</v>
      </c>
      <c r="C1183">
        <f t="shared" si="109"/>
        <v>1.8617938582163814E-2</v>
      </c>
      <c r="D1183" s="38">
        <f t="shared" ca="1" si="111"/>
        <v>18.54426707891011</v>
      </c>
      <c r="G1183" s="38">
        <f t="shared" si="112"/>
        <v>193.20733529566775</v>
      </c>
      <c r="H1183" s="190">
        <f t="shared" si="108"/>
        <v>53.711639212195635</v>
      </c>
      <c r="P1183" s="201">
        <f>LOOKUP(H1183,Sheet1!B:B,Sheet1!C:C)</f>
        <v>3.0963251366928963</v>
      </c>
    </row>
    <row r="1184" spans="2:16" x14ac:dyDescent="0.25">
      <c r="B1184">
        <f t="shared" si="110"/>
        <v>1181</v>
      </c>
      <c r="C1184">
        <f t="shared" si="109"/>
        <v>1.8637963699748239E-2</v>
      </c>
      <c r="D1184" s="38">
        <f t="shared" ca="1" si="111"/>
        <v>18.562905042609859</v>
      </c>
      <c r="G1184" s="38">
        <f t="shared" si="112"/>
        <v>192.99974826149398</v>
      </c>
      <c r="H1184" s="190">
        <f t="shared" si="108"/>
        <v>53.653930016695334</v>
      </c>
      <c r="P1184" s="201">
        <f>LOOKUP(H1184,Sheet1!B:B,Sheet1!C:C)</f>
        <v>3.0963251366928963</v>
      </c>
    </row>
    <row r="1185" spans="1:21" x14ac:dyDescent="0.25">
      <c r="B1185">
        <f t="shared" si="110"/>
        <v>1182</v>
      </c>
      <c r="C1185">
        <f t="shared" si="109"/>
        <v>1.8658053595935212E-2</v>
      </c>
      <c r="D1185" s="38">
        <f t="shared" ca="1" si="111"/>
        <v>18.581563096205794</v>
      </c>
      <c r="G1185" s="38">
        <f t="shared" si="112"/>
        <v>192.791937468865</v>
      </c>
      <c r="H1185" s="190">
        <f t="shared" si="108"/>
        <v>53.596158616344475</v>
      </c>
      <c r="P1185" s="201">
        <f>LOOKUP(H1185,Sheet1!B:B,Sheet1!C:C)</f>
        <v>3.0963251366928963</v>
      </c>
    </row>
    <row r="1186" spans="1:21" x14ac:dyDescent="0.25">
      <c r="B1186">
        <f t="shared" si="110"/>
        <v>1183</v>
      </c>
      <c r="C1186">
        <f t="shared" si="109"/>
        <v>1.8678208620805888E-2</v>
      </c>
      <c r="D1186" s="38">
        <f t="shared" ca="1" si="111"/>
        <v>18.6002413048266</v>
      </c>
      <c r="G1186" s="38">
        <f t="shared" si="112"/>
        <v>192.5839021923866</v>
      </c>
      <c r="H1186" s="190">
        <f t="shared" si="108"/>
        <v>53.538324809483477</v>
      </c>
      <c r="P1186" s="201">
        <f>LOOKUP(H1186,Sheet1!B:B,Sheet1!C:C)</f>
        <v>3.0963251366928963</v>
      </c>
    </row>
    <row r="1187" spans="1:21" x14ac:dyDescent="0.25">
      <c r="B1187">
        <f t="shared" si="110"/>
        <v>1184</v>
      </c>
      <c r="C1187">
        <f t="shared" si="109"/>
        <v>1.8698429127096274E-2</v>
      </c>
      <c r="D1187" s="38">
        <f t="shared" ca="1" si="111"/>
        <v>18.618939733953695</v>
      </c>
      <c r="G1187" s="38">
        <f t="shared" si="112"/>
        <v>192.37564170273586</v>
      </c>
      <c r="H1187" s="190">
        <f t="shared" si="108"/>
        <v>53.480428393360576</v>
      </c>
      <c r="P1187" s="201">
        <f>LOOKUP(H1187,Sheet1!B:B,Sheet1!C:C)</f>
        <v>3.0963251366928963</v>
      </c>
    </row>
    <row r="1188" spans="1:21" x14ac:dyDescent="0.25">
      <c r="B1188">
        <f t="shared" si="110"/>
        <v>1185</v>
      </c>
      <c r="C1188">
        <f t="shared" si="109"/>
        <v>1.8718715470223184E-2</v>
      </c>
      <c r="D1188" s="38">
        <f t="shared" ca="1" si="111"/>
        <v>18.637658449423917</v>
      </c>
      <c r="G1188" s="38">
        <f t="shared" si="112"/>
        <v>192.16715526663134</v>
      </c>
      <c r="H1188" s="190">
        <f t="shared" si="108"/>
        <v>53.42246916412352</v>
      </c>
      <c r="P1188" s="201">
        <f>LOOKUP(H1188,Sheet1!B:B,Sheet1!C:C)</f>
        <v>3.0963251366928963</v>
      </c>
    </row>
    <row r="1189" spans="1:21" x14ac:dyDescent="0.25">
      <c r="B1189">
        <f t="shared" si="110"/>
        <v>1186</v>
      </c>
      <c r="C1189">
        <f t="shared" si="109"/>
        <v>1.8739068008310492E-2</v>
      </c>
      <c r="D1189" s="38">
        <f t="shared" ca="1" si="111"/>
        <v>18.656397517432229</v>
      </c>
      <c r="G1189" s="38">
        <f t="shared" si="112"/>
        <v>191.95844214680281</v>
      </c>
      <c r="H1189" s="190">
        <f t="shared" si="108"/>
        <v>53.36444691681119</v>
      </c>
      <c r="P1189" s="201">
        <f>LOOKUP(H1189,Sheet1!B:B,Sheet1!C:C)</f>
        <v>3.0963251366928963</v>
      </c>
    </row>
    <row r="1190" spans="1:21" x14ac:dyDescent="0.25">
      <c r="B1190">
        <f t="shared" si="110"/>
        <v>1187</v>
      </c>
      <c r="C1190">
        <f t="shared" si="109"/>
        <v>1.8759487102215696E-2</v>
      </c>
      <c r="D1190" s="38">
        <f t="shared" ca="1" si="111"/>
        <v>18.675157004534444</v>
      </c>
      <c r="G1190" s="38">
        <f t="shared" si="112"/>
        <v>191.7495016019609</v>
      </c>
      <c r="H1190" s="190">
        <f t="shared" si="108"/>
        <v>53.306361445345132</v>
      </c>
      <c r="P1190" s="201">
        <f>LOOKUP(H1190,Sheet1!B:B,Sheet1!C:C)</f>
        <v>3.0963251366928963</v>
      </c>
    </row>
    <row r="1191" spans="1:21" x14ac:dyDescent="0.25">
      <c r="B1191">
        <f t="shared" si="110"/>
        <v>1188</v>
      </c>
      <c r="C1191">
        <f t="shared" si="109"/>
        <v>1.8779973115556816E-2</v>
      </c>
      <c r="D1191" s="38">
        <f t="shared" ca="1" si="111"/>
        <v>18.693936977650001</v>
      </c>
      <c r="G1191" s="38">
        <f t="shared" si="112"/>
        <v>191.54033288676624</v>
      </c>
      <c r="H1191" s="190">
        <f>H1192+(P1192*C1192)</f>
        <v>53.248212542521017</v>
      </c>
      <c r="P1191" s="201">
        <f>LOOKUP(H1191,Sheet1!B:B,Sheet1!C:C)</f>
        <v>3.0963251366928963</v>
      </c>
    </row>
    <row r="1192" spans="1:21" s="195" customFormat="1" x14ac:dyDescent="0.25">
      <c r="A1192" s="195" t="s">
        <v>536</v>
      </c>
      <c r="B1192">
        <f t="shared" si="110"/>
        <v>1189</v>
      </c>
      <c r="C1192" s="195">
        <f t="shared" si="109"/>
        <v>1.8800526414739612E-2</v>
      </c>
      <c r="D1192" s="196">
        <f t="shared" ca="1" si="111"/>
        <v>18.712737504064741</v>
      </c>
      <c r="G1192" s="196">
        <f t="shared" si="112"/>
        <v>191.33093525179854</v>
      </c>
      <c r="H1192" s="197">
        <v>53.19</v>
      </c>
      <c r="P1192" s="201">
        <f>LOOKUP(H1192,Sheet1!B:B,Sheet1!C:C)</f>
        <v>3.0963251366928963</v>
      </c>
    </row>
    <row r="1193" spans="1:21" x14ac:dyDescent="0.25">
      <c r="A1193" s="195"/>
      <c r="B1193">
        <f t="shared" si="110"/>
        <v>1190</v>
      </c>
      <c r="C1193" s="195">
        <f t="shared" si="109"/>
        <v>1.8800526414739612E-2</v>
      </c>
      <c r="D1193" s="196">
        <f t="shared" ca="1" si="111"/>
        <v>18.731538030479481</v>
      </c>
      <c r="E1193" s="195"/>
      <c r="F1193" s="195"/>
      <c r="G1193" s="196">
        <f t="shared" si="112"/>
        <v>191.33093525179854</v>
      </c>
      <c r="H1193" s="197">
        <v>53.19</v>
      </c>
      <c r="I1193" s="195"/>
      <c r="J1193" s="195"/>
      <c r="K1193" s="195"/>
      <c r="L1193" s="195"/>
      <c r="M1193" s="195"/>
      <c r="N1193" s="195"/>
      <c r="O1193" s="195"/>
      <c r="P1193" s="201">
        <f>LOOKUP(H1193,Sheet1!B:B,Sheet1!C:C)</f>
        <v>3.0963251366928963</v>
      </c>
      <c r="Q1193" s="195"/>
      <c r="R1193" s="195"/>
      <c r="S1193" s="195"/>
      <c r="T1193" s="195"/>
      <c r="U1193" s="195"/>
    </row>
    <row r="1194" spans="1:21" x14ac:dyDescent="0.25">
      <c r="A1194" s="195"/>
      <c r="B1194">
        <f t="shared" si="110"/>
        <v>1191</v>
      </c>
      <c r="C1194" s="195">
        <f t="shared" si="109"/>
        <v>1.8800526414739612E-2</v>
      </c>
      <c r="D1194" s="196">
        <f t="shared" ca="1" si="111"/>
        <v>18.750338556894221</v>
      </c>
      <c r="E1194" s="195"/>
      <c r="F1194" s="195"/>
      <c r="G1194" s="196">
        <f t="shared" si="112"/>
        <v>191.33093525179854</v>
      </c>
      <c r="H1194" s="197">
        <v>53.19</v>
      </c>
      <c r="I1194" s="195"/>
      <c r="J1194" s="195"/>
      <c r="K1194" s="195"/>
      <c r="L1194" s="195"/>
      <c r="M1194" s="195"/>
      <c r="N1194" s="195"/>
      <c r="O1194" s="195"/>
      <c r="P1194" s="201">
        <f>LOOKUP(H1194,Sheet1!B:B,Sheet1!C:C)</f>
        <v>3.0963251366928963</v>
      </c>
      <c r="Q1194" s="195"/>
      <c r="R1194" s="195"/>
      <c r="S1194" s="195"/>
      <c r="T1194" s="195"/>
      <c r="U1194" s="195"/>
    </row>
    <row r="1195" spans="1:21" x14ac:dyDescent="0.25">
      <c r="A1195" s="195"/>
      <c r="B1195">
        <f t="shared" si="110"/>
        <v>1192</v>
      </c>
      <c r="C1195" s="195">
        <f t="shared" si="109"/>
        <v>1.8800526414739612E-2</v>
      </c>
      <c r="D1195" s="196">
        <f t="shared" ca="1" si="111"/>
        <v>18.769139083308961</v>
      </c>
      <c r="E1195" s="195"/>
      <c r="F1195" s="195"/>
      <c r="G1195" s="196">
        <f t="shared" si="112"/>
        <v>191.33093525179854</v>
      </c>
      <c r="H1195" s="197">
        <v>53.19</v>
      </c>
      <c r="I1195" s="195"/>
      <c r="J1195" s="195"/>
      <c r="K1195" s="195"/>
      <c r="L1195" s="195"/>
      <c r="M1195" s="195"/>
      <c r="N1195" s="195"/>
      <c r="O1195" s="195"/>
      <c r="P1195" s="201">
        <f>LOOKUP(H1195,Sheet1!B:B,Sheet1!C:C)</f>
        <v>3.0963251366928963</v>
      </c>
      <c r="Q1195" s="195"/>
      <c r="R1195" s="195"/>
      <c r="S1195" s="195"/>
      <c r="T1195" s="195"/>
      <c r="U1195" s="195"/>
    </row>
    <row r="1196" spans="1:21" x14ac:dyDescent="0.25">
      <c r="A1196" s="195"/>
      <c r="B1196">
        <f t="shared" si="110"/>
        <v>1193</v>
      </c>
      <c r="C1196" s="195">
        <f t="shared" si="109"/>
        <v>1.8800526414739612E-2</v>
      </c>
      <c r="D1196" s="196">
        <f t="shared" ca="1" si="111"/>
        <v>18.787939609723701</v>
      </c>
      <c r="E1196" s="195"/>
      <c r="F1196" s="195"/>
      <c r="G1196" s="196">
        <f t="shared" si="112"/>
        <v>191.33093525179854</v>
      </c>
      <c r="H1196" s="197">
        <v>53.19</v>
      </c>
      <c r="I1196" s="195"/>
      <c r="J1196" s="195"/>
      <c r="K1196" s="195"/>
      <c r="L1196" s="195"/>
      <c r="M1196" s="195"/>
      <c r="N1196" s="195"/>
      <c r="O1196" s="195"/>
      <c r="P1196" s="201">
        <f>LOOKUP(H1196,Sheet1!B:B,Sheet1!C:C)</f>
        <v>3.0963251366928963</v>
      </c>
      <c r="Q1196" s="195"/>
      <c r="R1196" s="195"/>
      <c r="S1196" s="195"/>
      <c r="T1196" s="195"/>
      <c r="U1196" s="195"/>
    </row>
    <row r="1197" spans="1:21" x14ac:dyDescent="0.25">
      <c r="A1197" s="195"/>
      <c r="B1197">
        <f t="shared" si="110"/>
        <v>1194</v>
      </c>
      <c r="C1197" s="195">
        <f t="shared" si="109"/>
        <v>1.8800526414739612E-2</v>
      </c>
      <c r="D1197" s="196">
        <f t="shared" ca="1" si="111"/>
        <v>18.806740136138441</v>
      </c>
      <c r="E1197" s="195"/>
      <c r="F1197" s="195"/>
      <c r="G1197" s="196">
        <f t="shared" si="112"/>
        <v>191.33093525179854</v>
      </c>
      <c r="H1197" s="197">
        <v>53.19</v>
      </c>
      <c r="I1197" s="195"/>
      <c r="J1197" s="195"/>
      <c r="K1197" s="195"/>
      <c r="L1197" s="195"/>
      <c r="M1197" s="195"/>
      <c r="N1197" s="195"/>
      <c r="O1197" s="195"/>
      <c r="P1197" s="201">
        <f>LOOKUP(H1197,Sheet1!B:B,Sheet1!C:C)</f>
        <v>3.0963251366928963</v>
      </c>
      <c r="Q1197" s="195"/>
      <c r="R1197" s="195"/>
      <c r="S1197" s="195"/>
      <c r="T1197" s="195"/>
      <c r="U1197" s="195"/>
    </row>
    <row r="1198" spans="1:21" x14ac:dyDescent="0.25">
      <c r="A1198" s="195"/>
      <c r="B1198">
        <f t="shared" si="110"/>
        <v>1195</v>
      </c>
      <c r="C1198" s="195">
        <f t="shared" si="109"/>
        <v>1.8800526414739612E-2</v>
      </c>
      <c r="D1198" s="196">
        <f t="shared" ca="1" si="111"/>
        <v>18.82554066255318</v>
      </c>
      <c r="E1198" s="195"/>
      <c r="F1198" s="195"/>
      <c r="G1198" s="196">
        <f t="shared" si="112"/>
        <v>191.33093525179854</v>
      </c>
      <c r="H1198" s="197">
        <v>53.19</v>
      </c>
      <c r="I1198" s="195"/>
      <c r="J1198" s="195"/>
      <c r="K1198" s="195"/>
      <c r="L1198" s="195"/>
      <c r="M1198" s="195"/>
      <c r="N1198" s="195"/>
      <c r="O1198" s="195"/>
      <c r="P1198" s="201">
        <f>LOOKUP(H1198,Sheet1!B:B,Sheet1!C:C)</f>
        <v>3.0963251366928963</v>
      </c>
      <c r="Q1198" s="195"/>
      <c r="R1198" s="195"/>
      <c r="S1198" s="195"/>
      <c r="T1198" s="195"/>
      <c r="U1198" s="195"/>
    </row>
    <row r="1199" spans="1:21" x14ac:dyDescent="0.25">
      <c r="A1199" s="195"/>
      <c r="B1199">
        <f t="shared" si="110"/>
        <v>1196</v>
      </c>
      <c r="C1199" s="195">
        <f t="shared" si="109"/>
        <v>1.8800526414739612E-2</v>
      </c>
      <c r="D1199" s="196">
        <f t="shared" ca="1" si="111"/>
        <v>18.84434118896792</v>
      </c>
      <c r="E1199" s="195"/>
      <c r="F1199" s="195"/>
      <c r="G1199" s="196">
        <f t="shared" si="112"/>
        <v>191.33093525179854</v>
      </c>
      <c r="H1199" s="197">
        <v>53.19</v>
      </c>
      <c r="I1199" s="195"/>
      <c r="J1199" s="195"/>
      <c r="K1199" s="195"/>
      <c r="L1199" s="195"/>
      <c r="M1199" s="195"/>
      <c r="N1199" s="195"/>
      <c r="O1199" s="195"/>
      <c r="P1199" s="201">
        <f>LOOKUP(H1199,Sheet1!B:B,Sheet1!C:C)</f>
        <v>3.0963251366928963</v>
      </c>
      <c r="Q1199" s="195"/>
      <c r="R1199" s="195"/>
      <c r="S1199" s="195"/>
      <c r="T1199" s="195"/>
      <c r="U1199" s="195"/>
    </row>
    <row r="1200" spans="1:21" x14ac:dyDescent="0.25">
      <c r="A1200" s="195"/>
      <c r="B1200">
        <f t="shared" si="110"/>
        <v>1197</v>
      </c>
      <c r="C1200" s="195">
        <f t="shared" si="109"/>
        <v>1.8800526414739612E-2</v>
      </c>
      <c r="D1200" s="196">
        <f t="shared" ca="1" si="111"/>
        <v>18.86314171538266</v>
      </c>
      <c r="E1200" s="195"/>
      <c r="F1200" s="195"/>
      <c r="G1200" s="196">
        <f t="shared" si="112"/>
        <v>191.33093525179854</v>
      </c>
      <c r="H1200" s="197">
        <v>53.19</v>
      </c>
      <c r="I1200" s="195"/>
      <c r="J1200" s="195"/>
      <c r="K1200" s="195"/>
      <c r="L1200" s="195"/>
      <c r="M1200" s="195"/>
      <c r="N1200" s="195"/>
      <c r="O1200" s="195"/>
      <c r="P1200" s="201">
        <f>LOOKUP(H1200,Sheet1!B:B,Sheet1!C:C)</f>
        <v>3.0963251366928963</v>
      </c>
      <c r="Q1200" s="195"/>
      <c r="R1200" s="195"/>
      <c r="S1200" s="195"/>
      <c r="T1200" s="195"/>
      <c r="U1200" s="195"/>
    </row>
    <row r="1201" spans="1:21" x14ac:dyDescent="0.25">
      <c r="A1201" s="195"/>
      <c r="B1201">
        <f t="shared" si="110"/>
        <v>1198</v>
      </c>
      <c r="C1201" s="195">
        <f t="shared" si="109"/>
        <v>1.8800526414739612E-2</v>
      </c>
      <c r="D1201" s="196">
        <f t="shared" ca="1" si="111"/>
        <v>18.8819422417974</v>
      </c>
      <c r="E1201" s="195"/>
      <c r="F1201" s="195"/>
      <c r="G1201" s="196">
        <f t="shared" si="112"/>
        <v>191.33093525179854</v>
      </c>
      <c r="H1201" s="197">
        <v>53.19</v>
      </c>
      <c r="I1201" s="195"/>
      <c r="J1201" s="195"/>
      <c r="K1201" s="195"/>
      <c r="L1201" s="195"/>
      <c r="M1201" s="195"/>
      <c r="N1201" s="195"/>
      <c r="O1201" s="195"/>
      <c r="P1201" s="201">
        <f>LOOKUP(H1201,Sheet1!B:B,Sheet1!C:C)</f>
        <v>3.0963251366928963</v>
      </c>
      <c r="Q1201" s="195"/>
      <c r="R1201" s="195"/>
      <c r="S1201" s="195"/>
      <c r="T1201" s="195"/>
      <c r="U1201" s="195"/>
    </row>
    <row r="1202" spans="1:21" x14ac:dyDescent="0.25">
      <c r="A1202" s="195"/>
      <c r="B1202">
        <f t="shared" si="110"/>
        <v>1199</v>
      </c>
      <c r="C1202" s="195">
        <f t="shared" si="109"/>
        <v>1.8800526414739612E-2</v>
      </c>
      <c r="D1202" s="196">
        <f t="shared" ca="1" si="111"/>
        <v>18.90074276821214</v>
      </c>
      <c r="E1202" s="195"/>
      <c r="F1202" s="195"/>
      <c r="G1202" s="196">
        <f t="shared" si="112"/>
        <v>191.33093525179854</v>
      </c>
      <c r="H1202" s="197">
        <v>53.19</v>
      </c>
      <c r="I1202" s="195"/>
      <c r="J1202" s="195"/>
      <c r="K1202" s="195"/>
      <c r="L1202" s="195"/>
      <c r="M1202" s="195"/>
      <c r="N1202" s="195"/>
      <c r="O1202" s="195"/>
      <c r="P1202" s="201">
        <f>LOOKUP(H1202,Sheet1!B:B,Sheet1!C:C)</f>
        <v>3.0963251366928963</v>
      </c>
      <c r="Q1202" s="195"/>
      <c r="R1202" s="195"/>
      <c r="S1202" s="195"/>
      <c r="T1202" s="195"/>
      <c r="U1202" s="195"/>
    </row>
    <row r="1203" spans="1:21" x14ac:dyDescent="0.25">
      <c r="A1203" s="195"/>
      <c r="B1203">
        <f t="shared" si="110"/>
        <v>1200</v>
      </c>
      <c r="C1203" s="195">
        <f t="shared" si="109"/>
        <v>1.8800526414739612E-2</v>
      </c>
      <c r="D1203" s="196">
        <f t="shared" ca="1" si="111"/>
        <v>18.91954329462688</v>
      </c>
      <c r="E1203" s="195"/>
      <c r="F1203" s="195"/>
      <c r="G1203" s="196">
        <f t="shared" si="112"/>
        <v>191.33093525179854</v>
      </c>
      <c r="H1203" s="197">
        <v>53.19</v>
      </c>
      <c r="I1203" s="195"/>
      <c r="J1203" s="195"/>
      <c r="K1203" s="195"/>
      <c r="L1203" s="195"/>
      <c r="M1203" s="195"/>
      <c r="N1203" s="195"/>
      <c r="O1203" s="195"/>
      <c r="P1203" s="201">
        <f>LOOKUP(H1203,Sheet1!B:B,Sheet1!C:C)</f>
        <v>3.0963251366928963</v>
      </c>
      <c r="Q1203" s="195"/>
      <c r="R1203" s="195"/>
      <c r="S1203" s="195"/>
      <c r="T1203" s="195"/>
      <c r="U1203" s="195"/>
    </row>
    <row r="1204" spans="1:21" x14ac:dyDescent="0.25">
      <c r="A1204" s="195"/>
      <c r="B1204">
        <f t="shared" si="110"/>
        <v>1201</v>
      </c>
      <c r="C1204" s="195">
        <f t="shared" si="109"/>
        <v>1.8800526414739612E-2</v>
      </c>
      <c r="D1204" s="196">
        <f t="shared" ca="1" si="111"/>
        <v>18.93834382104162</v>
      </c>
      <c r="E1204" s="195"/>
      <c r="F1204" s="195"/>
      <c r="G1204" s="196">
        <f t="shared" si="112"/>
        <v>191.33093525179854</v>
      </c>
      <c r="H1204" s="197">
        <v>53.19</v>
      </c>
      <c r="I1204" s="195"/>
      <c r="J1204" s="195"/>
      <c r="K1204" s="195"/>
      <c r="L1204" s="195"/>
      <c r="M1204" s="195"/>
      <c r="N1204" s="195"/>
      <c r="O1204" s="195"/>
      <c r="P1204" s="201">
        <f>LOOKUP(H1204,Sheet1!B:B,Sheet1!C:C)</f>
        <v>3.0963251366928963</v>
      </c>
      <c r="Q1204" s="195"/>
      <c r="R1204" s="195"/>
      <c r="S1204" s="195"/>
      <c r="T1204" s="195"/>
      <c r="U1204" s="195"/>
    </row>
    <row r="1205" spans="1:21" x14ac:dyDescent="0.25">
      <c r="A1205" s="195"/>
      <c r="B1205">
        <f t="shared" si="110"/>
        <v>1202</v>
      </c>
      <c r="C1205" s="195">
        <f t="shared" si="109"/>
        <v>1.8800526414739612E-2</v>
      </c>
      <c r="D1205" s="196">
        <f t="shared" ca="1" si="111"/>
        <v>18.95714434745636</v>
      </c>
      <c r="E1205" s="195"/>
      <c r="F1205" s="195"/>
      <c r="G1205" s="196">
        <f t="shared" si="112"/>
        <v>191.33093525179854</v>
      </c>
      <c r="H1205" s="197">
        <v>53.19</v>
      </c>
      <c r="I1205" s="195"/>
      <c r="J1205" s="195"/>
      <c r="K1205" s="195"/>
      <c r="L1205" s="195"/>
      <c r="M1205" s="195"/>
      <c r="N1205" s="195"/>
      <c r="O1205" s="195"/>
      <c r="P1205" s="201">
        <f>LOOKUP(H1205,Sheet1!B:B,Sheet1!C:C)</f>
        <v>3.0963251366928963</v>
      </c>
      <c r="Q1205" s="195"/>
      <c r="R1205" s="195"/>
      <c r="S1205" s="195"/>
      <c r="T1205" s="195"/>
      <c r="U1205" s="195"/>
    </row>
    <row r="1206" spans="1:21" x14ac:dyDescent="0.25">
      <c r="A1206" s="195"/>
      <c r="B1206">
        <f t="shared" si="110"/>
        <v>1203</v>
      </c>
      <c r="C1206" s="195">
        <f t="shared" si="109"/>
        <v>1.8800526414739612E-2</v>
      </c>
      <c r="D1206" s="196">
        <f t="shared" ca="1" si="111"/>
        <v>18.9759448738711</v>
      </c>
      <c r="E1206" s="195"/>
      <c r="F1206" s="195"/>
      <c r="G1206" s="196">
        <f t="shared" si="112"/>
        <v>191.33093525179854</v>
      </c>
      <c r="H1206" s="197">
        <v>53.19</v>
      </c>
      <c r="I1206" s="195"/>
      <c r="J1206" s="195"/>
      <c r="K1206" s="195"/>
      <c r="L1206" s="195"/>
      <c r="M1206" s="195"/>
      <c r="N1206" s="195"/>
      <c r="O1206" s="195"/>
      <c r="P1206" s="201">
        <f>LOOKUP(H1206,Sheet1!B:B,Sheet1!C:C)</f>
        <v>3.0963251366928963</v>
      </c>
      <c r="Q1206" s="195"/>
      <c r="R1206" s="195"/>
      <c r="S1206" s="195"/>
      <c r="T1206" s="195"/>
      <c r="U1206" s="195"/>
    </row>
    <row r="1207" spans="1:21" x14ac:dyDescent="0.25">
      <c r="A1207" s="195"/>
      <c r="B1207">
        <f t="shared" si="110"/>
        <v>1204</v>
      </c>
      <c r="C1207" s="195">
        <f t="shared" si="109"/>
        <v>1.8800526414739612E-2</v>
      </c>
      <c r="D1207" s="196">
        <f t="shared" ca="1" si="111"/>
        <v>18.99474540028584</v>
      </c>
      <c r="E1207" s="195"/>
      <c r="F1207" s="195"/>
      <c r="G1207" s="196">
        <f t="shared" si="112"/>
        <v>191.33093525179854</v>
      </c>
      <c r="H1207" s="197">
        <v>53.19</v>
      </c>
      <c r="I1207" s="195"/>
      <c r="J1207" s="195"/>
      <c r="K1207" s="195"/>
      <c r="L1207" s="195"/>
      <c r="M1207" s="195"/>
      <c r="N1207" s="195"/>
      <c r="O1207" s="195"/>
      <c r="P1207" s="201">
        <f>LOOKUP(H1207,Sheet1!B:B,Sheet1!C:C)</f>
        <v>3.0963251366928963</v>
      </c>
      <c r="Q1207" s="195"/>
      <c r="R1207" s="195"/>
      <c r="S1207" s="195"/>
      <c r="T1207" s="195"/>
      <c r="U1207" s="195"/>
    </row>
    <row r="1208" spans="1:21" x14ac:dyDescent="0.25">
      <c r="A1208" s="195"/>
      <c r="B1208">
        <f t="shared" si="110"/>
        <v>1205</v>
      </c>
      <c r="C1208" s="195">
        <f t="shared" si="109"/>
        <v>1.8800526414739612E-2</v>
      </c>
      <c r="D1208" s="196">
        <f t="shared" ca="1" si="111"/>
        <v>19.01354592670058</v>
      </c>
      <c r="E1208" s="195"/>
      <c r="F1208" s="195"/>
      <c r="G1208" s="196">
        <f t="shared" si="112"/>
        <v>191.33093525179854</v>
      </c>
      <c r="H1208" s="197">
        <v>53.19</v>
      </c>
      <c r="I1208" s="195"/>
      <c r="J1208" s="195"/>
      <c r="K1208" s="195"/>
      <c r="L1208" s="195"/>
      <c r="M1208" s="195"/>
      <c r="N1208" s="195"/>
      <c r="O1208" s="195"/>
      <c r="P1208" s="201">
        <f>LOOKUP(H1208,Sheet1!B:B,Sheet1!C:C)</f>
        <v>3.0963251366928963</v>
      </c>
      <c r="Q1208" s="195"/>
      <c r="R1208" s="195"/>
      <c r="S1208" s="195"/>
      <c r="T1208" s="195"/>
      <c r="U1208" s="195"/>
    </row>
    <row r="1209" spans="1:21" x14ac:dyDescent="0.25">
      <c r="A1209" s="195"/>
      <c r="B1209">
        <f t="shared" si="110"/>
        <v>1206</v>
      </c>
      <c r="C1209" s="195">
        <f t="shared" si="109"/>
        <v>1.8800526414739612E-2</v>
      </c>
      <c r="D1209" s="196">
        <f t="shared" ca="1" si="111"/>
        <v>19.03234645311532</v>
      </c>
      <c r="E1209" s="195"/>
      <c r="F1209" s="195"/>
      <c r="G1209" s="196">
        <f t="shared" si="112"/>
        <v>191.33093525179854</v>
      </c>
      <c r="H1209" s="197">
        <v>53.19</v>
      </c>
      <c r="I1209" s="195"/>
      <c r="J1209" s="195"/>
      <c r="K1209" s="195"/>
      <c r="L1209" s="195"/>
      <c r="M1209" s="195"/>
      <c r="N1209" s="195"/>
      <c r="O1209" s="195"/>
      <c r="P1209" s="201">
        <f>LOOKUP(H1209,Sheet1!B:B,Sheet1!C:C)</f>
        <v>3.0963251366928963</v>
      </c>
      <c r="Q1209" s="195"/>
      <c r="R1209" s="195"/>
      <c r="S1209" s="195"/>
      <c r="T1209" s="195"/>
      <c r="U1209" s="195"/>
    </row>
    <row r="1210" spans="1:21" x14ac:dyDescent="0.25">
      <c r="A1210" s="195"/>
      <c r="B1210">
        <f t="shared" si="110"/>
        <v>1207</v>
      </c>
      <c r="C1210" s="195">
        <f t="shared" si="109"/>
        <v>1.8800526414739612E-2</v>
      </c>
      <c r="D1210" s="196">
        <f t="shared" ca="1" si="111"/>
        <v>19.05114697953006</v>
      </c>
      <c r="E1210" s="195"/>
      <c r="F1210" s="195"/>
      <c r="G1210" s="196">
        <f t="shared" si="112"/>
        <v>191.33093525179854</v>
      </c>
      <c r="H1210" s="197">
        <v>53.19</v>
      </c>
      <c r="I1210" s="195"/>
      <c r="J1210" s="195"/>
      <c r="K1210" s="195"/>
      <c r="L1210" s="195"/>
      <c r="M1210" s="195"/>
      <c r="N1210" s="195"/>
      <c r="O1210" s="195"/>
      <c r="P1210" s="201">
        <f>LOOKUP(H1210,Sheet1!B:B,Sheet1!C:C)</f>
        <v>3.0963251366928963</v>
      </c>
      <c r="Q1210" s="195"/>
      <c r="R1210" s="195"/>
      <c r="S1210" s="195"/>
      <c r="T1210" s="195"/>
      <c r="U1210" s="195"/>
    </row>
    <row r="1211" spans="1:21" x14ac:dyDescent="0.25">
      <c r="A1211" s="195"/>
      <c r="B1211">
        <f t="shared" si="110"/>
        <v>1208</v>
      </c>
      <c r="C1211" s="195">
        <f t="shared" si="109"/>
        <v>1.8800526414739612E-2</v>
      </c>
      <c r="D1211" s="196">
        <f t="shared" ca="1" si="111"/>
        <v>19.0699475059448</v>
      </c>
      <c r="E1211" s="195"/>
      <c r="F1211" s="195"/>
      <c r="G1211" s="196">
        <f t="shared" si="112"/>
        <v>191.33093525179854</v>
      </c>
      <c r="H1211" s="197">
        <v>53.19</v>
      </c>
      <c r="I1211" s="195"/>
      <c r="J1211" s="195"/>
      <c r="K1211" s="195"/>
      <c r="L1211" s="195"/>
      <c r="M1211" s="195"/>
      <c r="N1211" s="195"/>
      <c r="O1211" s="195"/>
      <c r="P1211" s="201">
        <f>LOOKUP(H1211,Sheet1!B:B,Sheet1!C:C)</f>
        <v>3.0963251366928963</v>
      </c>
      <c r="Q1211" s="195"/>
      <c r="R1211" s="195"/>
      <c r="S1211" s="195"/>
      <c r="T1211" s="195"/>
      <c r="U1211" s="195"/>
    </row>
    <row r="1212" spans="1:21" x14ac:dyDescent="0.25">
      <c r="A1212" s="195"/>
      <c r="B1212">
        <f t="shared" si="110"/>
        <v>1209</v>
      </c>
      <c r="C1212" s="195">
        <f t="shared" si="109"/>
        <v>1.8800526414739612E-2</v>
      </c>
      <c r="D1212" s="196">
        <f t="shared" ca="1" si="111"/>
        <v>19.08874803235954</v>
      </c>
      <c r="E1212" s="195"/>
      <c r="F1212" s="195"/>
      <c r="G1212" s="196">
        <f t="shared" si="112"/>
        <v>191.33093525179854</v>
      </c>
      <c r="H1212" s="197">
        <v>53.19</v>
      </c>
      <c r="I1212" s="195"/>
      <c r="J1212" s="195"/>
      <c r="K1212" s="195"/>
      <c r="L1212" s="195"/>
      <c r="M1212" s="195"/>
      <c r="N1212" s="195"/>
      <c r="O1212" s="195"/>
      <c r="P1212" s="201">
        <f>LOOKUP(H1212,Sheet1!B:B,Sheet1!C:C)</f>
        <v>3.0963251366928963</v>
      </c>
      <c r="Q1212" s="195"/>
      <c r="R1212" s="195"/>
      <c r="S1212" s="195"/>
      <c r="T1212" s="195"/>
      <c r="U1212" s="195"/>
    </row>
    <row r="1213" spans="1:21" x14ac:dyDescent="0.25">
      <c r="A1213" s="195"/>
      <c r="B1213">
        <f t="shared" si="110"/>
        <v>1210</v>
      </c>
      <c r="C1213" s="195">
        <f t="shared" si="109"/>
        <v>1.8800526414739612E-2</v>
      </c>
      <c r="D1213" s="196">
        <f t="shared" ca="1" si="111"/>
        <v>19.10754855877428</v>
      </c>
      <c r="E1213" s="195"/>
      <c r="F1213" s="195"/>
      <c r="G1213" s="196">
        <f t="shared" si="112"/>
        <v>191.33093525179854</v>
      </c>
      <c r="H1213" s="197">
        <v>53.19</v>
      </c>
      <c r="I1213" s="195"/>
      <c r="J1213" s="195"/>
      <c r="K1213" s="195"/>
      <c r="L1213" s="195"/>
      <c r="M1213" s="195"/>
      <c r="N1213" s="195"/>
      <c r="O1213" s="195"/>
      <c r="P1213" s="201">
        <f>LOOKUP(H1213,Sheet1!B:B,Sheet1!C:C)</f>
        <v>3.0963251366928963</v>
      </c>
      <c r="Q1213" s="195"/>
      <c r="R1213" s="195"/>
      <c r="S1213" s="195"/>
      <c r="T1213" s="195"/>
      <c r="U1213" s="195"/>
    </row>
    <row r="1214" spans="1:21" x14ac:dyDescent="0.25">
      <c r="A1214" s="195"/>
      <c r="B1214">
        <f t="shared" si="110"/>
        <v>1211</v>
      </c>
      <c r="C1214" s="195">
        <f t="shared" si="109"/>
        <v>1.8800526414739612E-2</v>
      </c>
      <c r="D1214" s="196">
        <f t="shared" ca="1" si="111"/>
        <v>19.12634908518902</v>
      </c>
      <c r="E1214" s="195"/>
      <c r="F1214" s="195"/>
      <c r="G1214" s="196">
        <f t="shared" si="112"/>
        <v>191.33093525179854</v>
      </c>
      <c r="H1214" s="197">
        <v>53.19</v>
      </c>
      <c r="I1214" s="195"/>
      <c r="J1214" s="195"/>
      <c r="K1214" s="195"/>
      <c r="L1214" s="195"/>
      <c r="M1214" s="195"/>
      <c r="N1214" s="195"/>
      <c r="O1214" s="195"/>
      <c r="P1214" s="201">
        <f>LOOKUP(H1214,Sheet1!B:B,Sheet1!C:C)</f>
        <v>3.0963251366928963</v>
      </c>
      <c r="Q1214" s="195"/>
      <c r="R1214" s="195"/>
      <c r="S1214" s="195"/>
      <c r="T1214" s="195"/>
      <c r="U1214" s="195"/>
    </row>
    <row r="1215" spans="1:21" x14ac:dyDescent="0.25">
      <c r="A1215" s="195"/>
      <c r="B1215">
        <f t="shared" si="110"/>
        <v>1212</v>
      </c>
      <c r="C1215" s="195">
        <f t="shared" si="109"/>
        <v>1.8800526414739612E-2</v>
      </c>
      <c r="D1215" s="196">
        <f t="shared" ca="1" si="111"/>
        <v>19.14514961160376</v>
      </c>
      <c r="E1215" s="195"/>
      <c r="F1215" s="195"/>
      <c r="G1215" s="196">
        <f t="shared" si="112"/>
        <v>191.33093525179854</v>
      </c>
      <c r="H1215" s="197">
        <v>53.19</v>
      </c>
      <c r="I1215" s="195"/>
      <c r="J1215" s="195"/>
      <c r="K1215" s="195"/>
      <c r="L1215" s="195"/>
      <c r="M1215" s="195"/>
      <c r="N1215" s="195"/>
      <c r="O1215" s="195"/>
      <c r="P1215" s="201">
        <f>LOOKUP(H1215,Sheet1!B:B,Sheet1!C:C)</f>
        <v>3.0963251366928963</v>
      </c>
      <c r="Q1215" s="195"/>
      <c r="R1215" s="195"/>
      <c r="S1215" s="195"/>
      <c r="T1215" s="195"/>
      <c r="U1215" s="195"/>
    </row>
    <row r="1216" spans="1:21" x14ac:dyDescent="0.25">
      <c r="A1216" s="195"/>
      <c r="B1216">
        <f t="shared" si="110"/>
        <v>1213</v>
      </c>
      <c r="C1216" s="195">
        <f t="shared" si="109"/>
        <v>1.8800526414739612E-2</v>
      </c>
      <c r="D1216" s="196">
        <f t="shared" ca="1" si="111"/>
        <v>19.1639501380185</v>
      </c>
      <c r="E1216" s="195"/>
      <c r="F1216" s="195"/>
      <c r="G1216" s="196">
        <f t="shared" si="112"/>
        <v>191.33093525179854</v>
      </c>
      <c r="H1216" s="197">
        <v>53.19</v>
      </c>
      <c r="I1216" s="195"/>
      <c r="J1216" s="195"/>
      <c r="K1216" s="195"/>
      <c r="L1216" s="195"/>
      <c r="M1216" s="195"/>
      <c r="N1216" s="195"/>
      <c r="O1216" s="195"/>
      <c r="P1216" s="201">
        <f>LOOKUP(H1216,Sheet1!B:B,Sheet1!C:C)</f>
        <v>3.0963251366928963</v>
      </c>
      <c r="Q1216" s="195"/>
      <c r="R1216" s="195"/>
      <c r="S1216" s="195"/>
      <c r="T1216" s="195"/>
      <c r="U1216" s="195"/>
    </row>
    <row r="1217" spans="1:21" x14ac:dyDescent="0.25">
      <c r="A1217" s="195"/>
      <c r="B1217">
        <f t="shared" si="110"/>
        <v>1214</v>
      </c>
      <c r="C1217" s="195">
        <f t="shared" si="109"/>
        <v>1.8800526414739612E-2</v>
      </c>
      <c r="D1217" s="196">
        <f t="shared" ca="1" si="111"/>
        <v>19.18275066443324</v>
      </c>
      <c r="E1217" s="195"/>
      <c r="F1217" s="195"/>
      <c r="G1217" s="196">
        <f t="shared" si="112"/>
        <v>191.33093525179854</v>
      </c>
      <c r="H1217" s="197">
        <v>53.19</v>
      </c>
      <c r="I1217" s="195"/>
      <c r="J1217" s="195"/>
      <c r="K1217" s="195"/>
      <c r="L1217" s="195"/>
      <c r="M1217" s="195"/>
      <c r="N1217" s="195"/>
      <c r="O1217" s="195"/>
      <c r="P1217" s="201">
        <f>LOOKUP(H1217,Sheet1!B:B,Sheet1!C:C)</f>
        <v>3.0963251366928963</v>
      </c>
      <c r="Q1217" s="195"/>
      <c r="R1217" s="195"/>
      <c r="S1217" s="195"/>
      <c r="T1217" s="195"/>
      <c r="U1217" s="195"/>
    </row>
    <row r="1218" spans="1:21" x14ac:dyDescent="0.25">
      <c r="A1218" s="195"/>
      <c r="B1218">
        <f t="shared" si="110"/>
        <v>1215</v>
      </c>
      <c r="C1218" s="195">
        <f t="shared" si="109"/>
        <v>1.8800526414739612E-2</v>
      </c>
      <c r="D1218" s="196">
        <f t="shared" ca="1" si="111"/>
        <v>19.201551190847979</v>
      </c>
      <c r="E1218" s="195"/>
      <c r="F1218" s="195"/>
      <c r="G1218" s="196">
        <f t="shared" si="112"/>
        <v>191.33093525179854</v>
      </c>
      <c r="H1218" s="197">
        <v>53.19</v>
      </c>
      <c r="I1218" s="195"/>
      <c r="J1218" s="195"/>
      <c r="K1218" s="195"/>
      <c r="L1218" s="195"/>
      <c r="M1218" s="195"/>
      <c r="N1218" s="195"/>
      <c r="O1218" s="195"/>
      <c r="P1218" s="201">
        <f>LOOKUP(H1218,Sheet1!B:B,Sheet1!C:C)</f>
        <v>3.0963251366928963</v>
      </c>
      <c r="Q1218" s="195"/>
      <c r="R1218" s="195"/>
      <c r="S1218" s="195"/>
      <c r="T1218" s="195"/>
      <c r="U1218" s="195"/>
    </row>
    <row r="1219" spans="1:21" x14ac:dyDescent="0.25">
      <c r="A1219" s="195"/>
      <c r="B1219">
        <f t="shared" si="110"/>
        <v>1216</v>
      </c>
      <c r="C1219" s="195">
        <f t="shared" si="109"/>
        <v>1.8800526414739612E-2</v>
      </c>
      <c r="D1219" s="196">
        <f t="shared" ca="1" si="111"/>
        <v>19.220351717262719</v>
      </c>
      <c r="E1219" s="195"/>
      <c r="F1219" s="195"/>
      <c r="G1219" s="196">
        <f t="shared" si="112"/>
        <v>191.33093525179854</v>
      </c>
      <c r="H1219" s="197">
        <v>53.19</v>
      </c>
      <c r="I1219" s="195"/>
      <c r="J1219" s="195"/>
      <c r="K1219" s="195"/>
      <c r="L1219" s="195"/>
      <c r="M1219" s="195"/>
      <c r="N1219" s="195"/>
      <c r="O1219" s="195"/>
      <c r="P1219" s="201">
        <f>LOOKUP(H1219,Sheet1!B:B,Sheet1!C:C)</f>
        <v>3.0963251366928963</v>
      </c>
      <c r="Q1219" s="195"/>
      <c r="R1219" s="195"/>
      <c r="S1219" s="195"/>
      <c r="T1219" s="195"/>
      <c r="U1219" s="195"/>
    </row>
    <row r="1220" spans="1:21" x14ac:dyDescent="0.25">
      <c r="A1220" s="195"/>
      <c r="B1220">
        <f t="shared" si="110"/>
        <v>1217</v>
      </c>
      <c r="C1220" s="195">
        <f t="shared" si="109"/>
        <v>1.8800526414739612E-2</v>
      </c>
      <c r="D1220" s="196">
        <f t="shared" ca="1" si="111"/>
        <v>19.239152243677459</v>
      </c>
      <c r="E1220" s="195"/>
      <c r="F1220" s="195"/>
      <c r="G1220" s="196">
        <f t="shared" si="112"/>
        <v>191.33093525179854</v>
      </c>
      <c r="H1220" s="197">
        <v>53.19</v>
      </c>
      <c r="I1220" s="195"/>
      <c r="J1220" s="195"/>
      <c r="K1220" s="195"/>
      <c r="L1220" s="195"/>
      <c r="M1220" s="195"/>
      <c r="N1220" s="195"/>
      <c r="O1220" s="195"/>
      <c r="P1220" s="201">
        <f>LOOKUP(H1220,Sheet1!B:B,Sheet1!C:C)</f>
        <v>3.0963251366928963</v>
      </c>
      <c r="Q1220" s="195"/>
      <c r="R1220" s="195"/>
      <c r="S1220" s="195"/>
      <c r="T1220" s="195"/>
      <c r="U1220" s="195"/>
    </row>
    <row r="1221" spans="1:21" x14ac:dyDescent="0.25">
      <c r="A1221" s="195"/>
      <c r="B1221">
        <f t="shared" si="110"/>
        <v>1218</v>
      </c>
      <c r="C1221" s="195">
        <f t="shared" ref="C1221:C1284" si="113">1/H1221</f>
        <v>1.8800526414739612E-2</v>
      </c>
      <c r="D1221" s="196">
        <f t="shared" ca="1" si="111"/>
        <v>19.257952770092199</v>
      </c>
      <c r="E1221" s="195"/>
      <c r="F1221" s="195"/>
      <c r="G1221" s="196">
        <f t="shared" si="112"/>
        <v>191.33093525179854</v>
      </c>
      <c r="H1221" s="197">
        <v>53.19</v>
      </c>
      <c r="I1221" s="195"/>
      <c r="J1221" s="195"/>
      <c r="K1221" s="195"/>
      <c r="L1221" s="195"/>
      <c r="M1221" s="195"/>
      <c r="N1221" s="195"/>
      <c r="O1221" s="195"/>
      <c r="P1221" s="201">
        <f>LOOKUP(H1221,Sheet1!B:B,Sheet1!C:C)</f>
        <v>3.0963251366928963</v>
      </c>
      <c r="Q1221" s="195"/>
      <c r="R1221" s="195"/>
      <c r="S1221" s="195"/>
      <c r="T1221" s="195"/>
      <c r="U1221" s="195"/>
    </row>
    <row r="1222" spans="1:21" x14ac:dyDescent="0.25">
      <c r="A1222" s="195"/>
      <c r="B1222">
        <f t="shared" ref="B1222:B1285" si="114">B1221+1</f>
        <v>1219</v>
      </c>
      <c r="C1222" s="195">
        <f t="shared" si="113"/>
        <v>1.8800526414739612E-2</v>
      </c>
      <c r="D1222" s="196">
        <f t="shared" ref="D1222:D1285" ca="1" si="115">D1221+C1222</f>
        <v>19.276753296506939</v>
      </c>
      <c r="E1222" s="195"/>
      <c r="F1222" s="195"/>
      <c r="G1222" s="196">
        <f t="shared" si="112"/>
        <v>191.33093525179854</v>
      </c>
      <c r="H1222" s="197">
        <v>53.19</v>
      </c>
      <c r="I1222" s="195"/>
      <c r="J1222" s="195"/>
      <c r="K1222" s="195"/>
      <c r="L1222" s="195"/>
      <c r="M1222" s="195"/>
      <c r="N1222" s="195"/>
      <c r="O1222" s="195"/>
      <c r="P1222" s="201">
        <f>LOOKUP(H1222,Sheet1!B:B,Sheet1!C:C)</f>
        <v>3.0963251366928963</v>
      </c>
      <c r="Q1222" s="195"/>
      <c r="R1222" s="195"/>
      <c r="S1222" s="195"/>
      <c r="T1222" s="195"/>
      <c r="U1222" s="195"/>
    </row>
    <row r="1223" spans="1:21" x14ac:dyDescent="0.25">
      <c r="A1223" s="195"/>
      <c r="B1223">
        <f t="shared" si="114"/>
        <v>1220</v>
      </c>
      <c r="C1223" s="195">
        <f t="shared" si="113"/>
        <v>1.8800526414739612E-2</v>
      </c>
      <c r="D1223" s="196">
        <f t="shared" ca="1" si="115"/>
        <v>19.295553822921679</v>
      </c>
      <c r="E1223" s="195"/>
      <c r="F1223" s="195"/>
      <c r="G1223" s="196">
        <f t="shared" ref="G1223:G1286" si="116">H1223/0.278</f>
        <v>191.33093525179854</v>
      </c>
      <c r="H1223" s="197">
        <v>53.19</v>
      </c>
      <c r="I1223" s="195"/>
      <c r="J1223" s="195"/>
      <c r="K1223" s="195"/>
      <c r="L1223" s="195"/>
      <c r="M1223" s="195"/>
      <c r="N1223" s="195"/>
      <c r="O1223" s="195"/>
      <c r="P1223" s="201">
        <f>LOOKUP(H1223,Sheet1!B:B,Sheet1!C:C)</f>
        <v>3.0963251366928963</v>
      </c>
      <c r="Q1223" s="195"/>
      <c r="R1223" s="195"/>
      <c r="S1223" s="195"/>
      <c r="T1223" s="195"/>
      <c r="U1223" s="195"/>
    </row>
    <row r="1224" spans="1:21" x14ac:dyDescent="0.25">
      <c r="A1224" s="195"/>
      <c r="B1224">
        <f t="shared" si="114"/>
        <v>1221</v>
      </c>
      <c r="C1224" s="195">
        <f t="shared" si="113"/>
        <v>1.8800526414739612E-2</v>
      </c>
      <c r="D1224" s="196">
        <f t="shared" ca="1" si="115"/>
        <v>19.314354349336419</v>
      </c>
      <c r="E1224" s="195"/>
      <c r="F1224" s="195"/>
      <c r="G1224" s="196">
        <f t="shared" si="116"/>
        <v>191.33093525179854</v>
      </c>
      <c r="H1224" s="197">
        <v>53.19</v>
      </c>
      <c r="I1224" s="195"/>
      <c r="J1224" s="195"/>
      <c r="K1224" s="195"/>
      <c r="L1224" s="195"/>
      <c r="M1224" s="195"/>
      <c r="N1224" s="195"/>
      <c r="O1224" s="195"/>
      <c r="P1224" s="201">
        <f>LOOKUP(H1224,Sheet1!B:B,Sheet1!C:C)</f>
        <v>3.0963251366928963</v>
      </c>
      <c r="Q1224" s="195"/>
      <c r="R1224" s="195"/>
      <c r="S1224" s="195"/>
      <c r="T1224" s="195"/>
      <c r="U1224" s="195"/>
    </row>
    <row r="1225" spans="1:21" x14ac:dyDescent="0.25">
      <c r="A1225" s="195"/>
      <c r="B1225">
        <f t="shared" si="114"/>
        <v>1222</v>
      </c>
      <c r="C1225" s="195">
        <f t="shared" si="113"/>
        <v>1.8800526414739612E-2</v>
      </c>
      <c r="D1225" s="196">
        <f t="shared" ca="1" si="115"/>
        <v>19.333154875751159</v>
      </c>
      <c r="E1225" s="195"/>
      <c r="F1225" s="195"/>
      <c r="G1225" s="196">
        <f t="shared" si="116"/>
        <v>191.33093525179854</v>
      </c>
      <c r="H1225" s="197">
        <v>53.19</v>
      </c>
      <c r="I1225" s="195"/>
      <c r="J1225" s="195"/>
      <c r="K1225" s="195"/>
      <c r="L1225" s="195"/>
      <c r="M1225" s="195"/>
      <c r="N1225" s="195"/>
      <c r="O1225" s="195"/>
      <c r="P1225" s="201">
        <f>LOOKUP(H1225,Sheet1!B:B,Sheet1!C:C)</f>
        <v>3.0963251366928963</v>
      </c>
      <c r="Q1225" s="195"/>
      <c r="R1225" s="195"/>
      <c r="S1225" s="195"/>
      <c r="T1225" s="195"/>
      <c r="U1225" s="195"/>
    </row>
    <row r="1226" spans="1:21" x14ac:dyDescent="0.25">
      <c r="A1226" s="195"/>
      <c r="B1226">
        <f t="shared" si="114"/>
        <v>1223</v>
      </c>
      <c r="C1226" s="195">
        <f t="shared" si="113"/>
        <v>1.8800526414739612E-2</v>
      </c>
      <c r="D1226" s="196">
        <f t="shared" ca="1" si="115"/>
        <v>19.351955402165899</v>
      </c>
      <c r="E1226" s="195"/>
      <c r="F1226" s="195"/>
      <c r="G1226" s="196">
        <f t="shared" si="116"/>
        <v>191.33093525179854</v>
      </c>
      <c r="H1226" s="197">
        <v>53.19</v>
      </c>
      <c r="I1226" s="195"/>
      <c r="J1226" s="195"/>
      <c r="K1226" s="195"/>
      <c r="L1226" s="195"/>
      <c r="M1226" s="195"/>
      <c r="N1226" s="195"/>
      <c r="O1226" s="195"/>
      <c r="P1226" s="201">
        <f>LOOKUP(H1226,Sheet1!B:B,Sheet1!C:C)</f>
        <v>3.0963251366928963</v>
      </c>
      <c r="Q1226" s="195"/>
      <c r="R1226" s="195"/>
      <c r="S1226" s="195"/>
      <c r="T1226" s="195"/>
      <c r="U1226" s="195"/>
    </row>
    <row r="1227" spans="1:21" x14ac:dyDescent="0.25">
      <c r="A1227" s="195"/>
      <c r="B1227">
        <f t="shared" si="114"/>
        <v>1224</v>
      </c>
      <c r="C1227" s="195">
        <f t="shared" si="113"/>
        <v>1.8800526414739612E-2</v>
      </c>
      <c r="D1227" s="196">
        <f t="shared" ca="1" si="115"/>
        <v>19.370755928580639</v>
      </c>
      <c r="E1227" s="195"/>
      <c r="F1227" s="195"/>
      <c r="G1227" s="196">
        <f t="shared" si="116"/>
        <v>191.33093525179854</v>
      </c>
      <c r="H1227" s="197">
        <v>53.19</v>
      </c>
      <c r="I1227" s="195"/>
      <c r="J1227" s="195"/>
      <c r="K1227" s="195"/>
      <c r="L1227" s="195"/>
      <c r="M1227" s="195"/>
      <c r="N1227" s="195"/>
      <c r="O1227" s="195"/>
      <c r="P1227" s="201">
        <f>LOOKUP(H1227,Sheet1!B:B,Sheet1!C:C)</f>
        <v>3.0963251366928963</v>
      </c>
      <c r="Q1227" s="195"/>
      <c r="R1227" s="195"/>
      <c r="S1227" s="195"/>
      <c r="T1227" s="195"/>
      <c r="U1227" s="195"/>
    </row>
    <row r="1228" spans="1:21" x14ac:dyDescent="0.25">
      <c r="A1228" s="195"/>
      <c r="B1228">
        <f t="shared" si="114"/>
        <v>1225</v>
      </c>
      <c r="C1228" s="195">
        <f t="shared" si="113"/>
        <v>1.8800526414739612E-2</v>
      </c>
      <c r="D1228" s="196">
        <f t="shared" ca="1" si="115"/>
        <v>19.389556454995379</v>
      </c>
      <c r="E1228" s="195"/>
      <c r="F1228" s="195"/>
      <c r="G1228" s="196">
        <f t="shared" si="116"/>
        <v>191.33093525179854</v>
      </c>
      <c r="H1228" s="197">
        <v>53.19</v>
      </c>
      <c r="I1228" s="195"/>
      <c r="J1228" s="195"/>
      <c r="K1228" s="195"/>
      <c r="L1228" s="195"/>
      <c r="M1228" s="195"/>
      <c r="N1228" s="195"/>
      <c r="O1228" s="195"/>
      <c r="P1228" s="201">
        <f>LOOKUP(H1228,Sheet1!B:B,Sheet1!C:C)</f>
        <v>3.0963251366928963</v>
      </c>
      <c r="Q1228" s="195"/>
      <c r="R1228" s="195"/>
      <c r="S1228" s="195"/>
      <c r="T1228" s="195"/>
      <c r="U1228" s="195"/>
    </row>
    <row r="1229" spans="1:21" x14ac:dyDescent="0.25">
      <c r="A1229" s="195"/>
      <c r="B1229">
        <f t="shared" si="114"/>
        <v>1226</v>
      </c>
      <c r="C1229" s="195">
        <f t="shared" si="113"/>
        <v>1.8800526414739612E-2</v>
      </c>
      <c r="D1229" s="196">
        <f t="shared" ca="1" si="115"/>
        <v>19.408356981410119</v>
      </c>
      <c r="E1229" s="195"/>
      <c r="F1229" s="195"/>
      <c r="G1229" s="196">
        <f t="shared" si="116"/>
        <v>191.33093525179854</v>
      </c>
      <c r="H1229" s="197">
        <v>53.19</v>
      </c>
      <c r="I1229" s="195"/>
      <c r="J1229" s="195"/>
      <c r="K1229" s="195"/>
      <c r="L1229" s="195"/>
      <c r="M1229" s="195"/>
      <c r="N1229" s="195"/>
      <c r="O1229" s="195"/>
      <c r="P1229" s="201">
        <f>LOOKUP(H1229,Sheet1!B:B,Sheet1!C:C)</f>
        <v>3.0963251366928963</v>
      </c>
      <c r="Q1229" s="195"/>
      <c r="R1229" s="195"/>
      <c r="S1229" s="195"/>
      <c r="T1229" s="195"/>
      <c r="U1229" s="195"/>
    </row>
    <row r="1230" spans="1:21" x14ac:dyDescent="0.25">
      <c r="A1230" s="195"/>
      <c r="B1230">
        <f t="shared" si="114"/>
        <v>1227</v>
      </c>
      <c r="C1230" s="195">
        <f t="shared" si="113"/>
        <v>1.8800526414739612E-2</v>
      </c>
      <c r="D1230" s="196">
        <f t="shared" ca="1" si="115"/>
        <v>19.427157507824859</v>
      </c>
      <c r="E1230" s="195"/>
      <c r="F1230" s="195"/>
      <c r="G1230" s="196">
        <f t="shared" si="116"/>
        <v>191.33093525179854</v>
      </c>
      <c r="H1230" s="197">
        <v>53.19</v>
      </c>
      <c r="I1230" s="195"/>
      <c r="J1230" s="195"/>
      <c r="K1230" s="195"/>
      <c r="L1230" s="195"/>
      <c r="M1230" s="195"/>
      <c r="N1230" s="195"/>
      <c r="O1230" s="195"/>
      <c r="P1230" s="201">
        <f>LOOKUP(H1230,Sheet1!B:B,Sheet1!C:C)</f>
        <v>3.0963251366928963</v>
      </c>
      <c r="Q1230" s="195"/>
      <c r="R1230" s="195"/>
      <c r="S1230" s="195"/>
      <c r="T1230" s="195"/>
      <c r="U1230" s="195"/>
    </row>
    <row r="1231" spans="1:21" x14ac:dyDescent="0.25">
      <c r="A1231" s="195"/>
      <c r="B1231">
        <f t="shared" si="114"/>
        <v>1228</v>
      </c>
      <c r="C1231" s="195">
        <f t="shared" si="113"/>
        <v>1.8800526414739612E-2</v>
      </c>
      <c r="D1231" s="196">
        <f t="shared" ca="1" si="115"/>
        <v>19.445958034239599</v>
      </c>
      <c r="E1231" s="195"/>
      <c r="F1231" s="195"/>
      <c r="G1231" s="196">
        <f t="shared" si="116"/>
        <v>191.33093525179854</v>
      </c>
      <c r="H1231" s="197">
        <v>53.19</v>
      </c>
      <c r="I1231" s="195"/>
      <c r="J1231" s="195"/>
      <c r="K1231" s="195"/>
      <c r="L1231" s="195"/>
      <c r="M1231" s="195"/>
      <c r="N1231" s="195"/>
      <c r="O1231" s="195"/>
      <c r="P1231" s="201">
        <f>LOOKUP(H1231,Sheet1!B:B,Sheet1!C:C)</f>
        <v>3.0963251366928963</v>
      </c>
      <c r="Q1231" s="195"/>
      <c r="R1231" s="195"/>
      <c r="S1231" s="195"/>
      <c r="T1231" s="195"/>
      <c r="U1231" s="195"/>
    </row>
    <row r="1232" spans="1:21" x14ac:dyDescent="0.25">
      <c r="A1232" s="195"/>
      <c r="B1232">
        <f t="shared" si="114"/>
        <v>1229</v>
      </c>
      <c r="C1232" s="195">
        <f t="shared" si="113"/>
        <v>1.8800526414739612E-2</v>
      </c>
      <c r="D1232" s="196">
        <f t="shared" ca="1" si="115"/>
        <v>19.464758560654339</v>
      </c>
      <c r="E1232" s="195"/>
      <c r="F1232" s="195"/>
      <c r="G1232" s="196">
        <f t="shared" si="116"/>
        <v>191.33093525179854</v>
      </c>
      <c r="H1232" s="197">
        <v>53.19</v>
      </c>
      <c r="I1232" s="195"/>
      <c r="J1232" s="195"/>
      <c r="K1232" s="195"/>
      <c r="L1232" s="195"/>
      <c r="M1232" s="195"/>
      <c r="N1232" s="195"/>
      <c r="O1232" s="195"/>
      <c r="P1232" s="201">
        <f>LOOKUP(H1232,Sheet1!B:B,Sheet1!C:C)</f>
        <v>3.0963251366928963</v>
      </c>
      <c r="Q1232" s="195"/>
      <c r="R1232" s="195"/>
      <c r="S1232" s="195"/>
      <c r="T1232" s="195"/>
      <c r="U1232" s="195"/>
    </row>
    <row r="1233" spans="1:21" x14ac:dyDescent="0.25">
      <c r="A1233" s="195"/>
      <c r="B1233">
        <f t="shared" si="114"/>
        <v>1230</v>
      </c>
      <c r="C1233" s="195">
        <f t="shared" si="113"/>
        <v>1.8800526414739612E-2</v>
      </c>
      <c r="D1233" s="196">
        <f t="shared" ca="1" si="115"/>
        <v>19.483559087069079</v>
      </c>
      <c r="E1233" s="195"/>
      <c r="F1233" s="195"/>
      <c r="G1233" s="196">
        <f t="shared" si="116"/>
        <v>191.33093525179854</v>
      </c>
      <c r="H1233" s="197">
        <v>53.19</v>
      </c>
      <c r="I1233" s="195"/>
      <c r="J1233" s="195"/>
      <c r="K1233" s="195"/>
      <c r="L1233" s="195"/>
      <c r="M1233" s="195"/>
      <c r="N1233" s="195"/>
      <c r="O1233" s="195"/>
      <c r="P1233" s="201">
        <f>LOOKUP(H1233,Sheet1!B:B,Sheet1!C:C)</f>
        <v>3.0963251366928963</v>
      </c>
      <c r="Q1233" s="195"/>
      <c r="R1233" s="195"/>
      <c r="S1233" s="195"/>
      <c r="T1233" s="195"/>
      <c r="U1233" s="195"/>
    </row>
    <row r="1234" spans="1:21" x14ac:dyDescent="0.25">
      <c r="A1234" s="195"/>
      <c r="B1234">
        <f t="shared" si="114"/>
        <v>1231</v>
      </c>
      <c r="C1234" s="195">
        <f t="shared" si="113"/>
        <v>1.8800526414739612E-2</v>
      </c>
      <c r="D1234" s="196">
        <f t="shared" ca="1" si="115"/>
        <v>19.502359613483819</v>
      </c>
      <c r="E1234" s="195"/>
      <c r="F1234" s="195"/>
      <c r="G1234" s="196">
        <f t="shared" si="116"/>
        <v>191.33093525179854</v>
      </c>
      <c r="H1234" s="197">
        <v>53.19</v>
      </c>
      <c r="I1234" s="195"/>
      <c r="J1234" s="195"/>
      <c r="K1234" s="195"/>
      <c r="L1234" s="195"/>
      <c r="M1234" s="195"/>
      <c r="N1234" s="195"/>
      <c r="O1234" s="195"/>
      <c r="P1234" s="201">
        <f>LOOKUP(H1234,Sheet1!B:B,Sheet1!C:C)</f>
        <v>3.0963251366928963</v>
      </c>
      <c r="Q1234" s="195"/>
      <c r="R1234" s="195"/>
      <c r="S1234" s="195"/>
      <c r="T1234" s="195"/>
      <c r="U1234" s="195"/>
    </row>
    <row r="1235" spans="1:21" x14ac:dyDescent="0.25">
      <c r="A1235" s="195"/>
      <c r="B1235">
        <f t="shared" si="114"/>
        <v>1232</v>
      </c>
      <c r="C1235" s="195">
        <f t="shared" si="113"/>
        <v>1.8800526414739612E-2</v>
      </c>
      <c r="D1235" s="196">
        <f t="shared" ca="1" si="115"/>
        <v>19.521160139898559</v>
      </c>
      <c r="E1235" s="195"/>
      <c r="F1235" s="195"/>
      <c r="G1235" s="196">
        <f t="shared" si="116"/>
        <v>191.33093525179854</v>
      </c>
      <c r="H1235" s="197">
        <v>53.19</v>
      </c>
      <c r="I1235" s="195"/>
      <c r="J1235" s="195"/>
      <c r="K1235" s="195"/>
      <c r="L1235" s="195"/>
      <c r="M1235" s="195"/>
      <c r="N1235" s="195"/>
      <c r="O1235" s="195"/>
      <c r="P1235" s="201">
        <f>LOOKUP(H1235,Sheet1!B:B,Sheet1!C:C)</f>
        <v>3.0963251366928963</v>
      </c>
      <c r="Q1235" s="195"/>
      <c r="R1235" s="195"/>
      <c r="S1235" s="195"/>
      <c r="T1235" s="195"/>
      <c r="U1235" s="195"/>
    </row>
    <row r="1236" spans="1:21" x14ac:dyDescent="0.25">
      <c r="A1236" s="195"/>
      <c r="B1236">
        <f t="shared" si="114"/>
        <v>1233</v>
      </c>
      <c r="C1236" s="195">
        <f t="shared" si="113"/>
        <v>1.8800526414739612E-2</v>
      </c>
      <c r="D1236" s="196">
        <f t="shared" ca="1" si="115"/>
        <v>19.539960666313299</v>
      </c>
      <c r="E1236" s="195"/>
      <c r="F1236" s="195"/>
      <c r="G1236" s="196">
        <f t="shared" si="116"/>
        <v>191.33093525179854</v>
      </c>
      <c r="H1236" s="197">
        <v>53.19</v>
      </c>
      <c r="I1236" s="195"/>
      <c r="J1236" s="195"/>
      <c r="K1236" s="195"/>
      <c r="L1236" s="195"/>
      <c r="M1236" s="195"/>
      <c r="N1236" s="195"/>
      <c r="O1236" s="195"/>
      <c r="P1236" s="201">
        <f>LOOKUP(H1236,Sheet1!B:B,Sheet1!C:C)</f>
        <v>3.0963251366928963</v>
      </c>
      <c r="Q1236" s="195"/>
      <c r="R1236" s="195"/>
      <c r="S1236" s="195"/>
      <c r="T1236" s="195"/>
      <c r="U1236" s="195"/>
    </row>
    <row r="1237" spans="1:21" x14ac:dyDescent="0.25">
      <c r="A1237" s="195"/>
      <c r="B1237">
        <f t="shared" si="114"/>
        <v>1234</v>
      </c>
      <c r="C1237" s="195">
        <f t="shared" si="113"/>
        <v>1.8800526414739612E-2</v>
      </c>
      <c r="D1237" s="196">
        <f t="shared" ca="1" si="115"/>
        <v>19.558761192728038</v>
      </c>
      <c r="E1237" s="195"/>
      <c r="F1237" s="195"/>
      <c r="G1237" s="196">
        <f t="shared" si="116"/>
        <v>191.33093525179854</v>
      </c>
      <c r="H1237" s="197">
        <v>53.19</v>
      </c>
      <c r="I1237" s="195"/>
      <c r="J1237" s="195"/>
      <c r="K1237" s="195"/>
      <c r="L1237" s="195"/>
      <c r="M1237" s="195"/>
      <c r="N1237" s="195"/>
      <c r="O1237" s="195"/>
      <c r="P1237" s="201">
        <f>LOOKUP(H1237,Sheet1!B:B,Sheet1!C:C)</f>
        <v>3.0963251366928963</v>
      </c>
      <c r="Q1237" s="195"/>
      <c r="R1237" s="195"/>
      <c r="S1237" s="195"/>
      <c r="T1237" s="195"/>
      <c r="U1237" s="195"/>
    </row>
    <row r="1238" spans="1:21" x14ac:dyDescent="0.25">
      <c r="A1238" s="195"/>
      <c r="B1238">
        <f t="shared" si="114"/>
        <v>1235</v>
      </c>
      <c r="C1238" s="195">
        <f t="shared" si="113"/>
        <v>1.8800526414739612E-2</v>
      </c>
      <c r="D1238" s="196">
        <f t="shared" ca="1" si="115"/>
        <v>19.577561719142778</v>
      </c>
      <c r="E1238" s="195"/>
      <c r="F1238" s="195"/>
      <c r="G1238" s="196">
        <f t="shared" si="116"/>
        <v>191.33093525179854</v>
      </c>
      <c r="H1238" s="197">
        <v>53.19</v>
      </c>
      <c r="I1238" s="195"/>
      <c r="J1238" s="195"/>
      <c r="K1238" s="195"/>
      <c r="L1238" s="195"/>
      <c r="M1238" s="195"/>
      <c r="N1238" s="195"/>
      <c r="O1238" s="195"/>
      <c r="P1238" s="201">
        <f>LOOKUP(H1238,Sheet1!B:B,Sheet1!C:C)</f>
        <v>3.0963251366928963</v>
      </c>
      <c r="Q1238" s="195"/>
      <c r="R1238" s="195"/>
      <c r="S1238" s="195"/>
      <c r="T1238" s="195"/>
      <c r="U1238" s="195"/>
    </row>
    <row r="1239" spans="1:21" x14ac:dyDescent="0.25">
      <c r="A1239" s="195"/>
      <c r="B1239">
        <f t="shared" si="114"/>
        <v>1236</v>
      </c>
      <c r="C1239" s="195">
        <f t="shared" si="113"/>
        <v>1.8800526414739612E-2</v>
      </c>
      <c r="D1239" s="196">
        <f t="shared" ca="1" si="115"/>
        <v>19.596362245557518</v>
      </c>
      <c r="E1239" s="195"/>
      <c r="F1239" s="195"/>
      <c r="G1239" s="196">
        <f t="shared" si="116"/>
        <v>191.33093525179854</v>
      </c>
      <c r="H1239" s="197">
        <v>53.19</v>
      </c>
      <c r="I1239" s="195"/>
      <c r="J1239" s="195"/>
      <c r="K1239" s="195"/>
      <c r="L1239" s="195"/>
      <c r="M1239" s="195"/>
      <c r="N1239" s="195"/>
      <c r="O1239" s="195"/>
      <c r="P1239" s="201">
        <f>LOOKUP(H1239,Sheet1!B:B,Sheet1!C:C)</f>
        <v>3.0963251366928963</v>
      </c>
      <c r="Q1239" s="195"/>
      <c r="R1239" s="195"/>
      <c r="S1239" s="195"/>
      <c r="T1239" s="195"/>
      <c r="U1239" s="195"/>
    </row>
    <row r="1240" spans="1:21" x14ac:dyDescent="0.25">
      <c r="A1240" s="195"/>
      <c r="B1240">
        <f t="shared" si="114"/>
        <v>1237</v>
      </c>
      <c r="C1240" s="195">
        <f t="shared" si="113"/>
        <v>1.8800526414739612E-2</v>
      </c>
      <c r="D1240" s="196">
        <f t="shared" ca="1" si="115"/>
        <v>19.615162771972258</v>
      </c>
      <c r="E1240" s="195"/>
      <c r="F1240" s="195"/>
      <c r="G1240" s="196">
        <f t="shared" si="116"/>
        <v>191.33093525179854</v>
      </c>
      <c r="H1240" s="197">
        <v>53.19</v>
      </c>
      <c r="I1240" s="195"/>
      <c r="J1240" s="195"/>
      <c r="K1240" s="195"/>
      <c r="L1240" s="195"/>
      <c r="M1240" s="195"/>
      <c r="N1240" s="195"/>
      <c r="O1240" s="195"/>
      <c r="P1240" s="201">
        <f>LOOKUP(H1240,Sheet1!B:B,Sheet1!C:C)</f>
        <v>3.0963251366928963</v>
      </c>
      <c r="Q1240" s="195"/>
      <c r="R1240" s="195"/>
      <c r="S1240" s="195"/>
      <c r="T1240" s="195"/>
      <c r="U1240" s="195"/>
    </row>
    <row r="1241" spans="1:21" x14ac:dyDescent="0.25">
      <c r="A1241" s="195"/>
      <c r="B1241">
        <f t="shared" si="114"/>
        <v>1238</v>
      </c>
      <c r="C1241" s="195">
        <f t="shared" si="113"/>
        <v>1.8800526414739612E-2</v>
      </c>
      <c r="D1241" s="196">
        <f t="shared" ca="1" si="115"/>
        <v>19.633963298386998</v>
      </c>
      <c r="E1241" s="195"/>
      <c r="F1241" s="195"/>
      <c r="G1241" s="196">
        <f t="shared" si="116"/>
        <v>191.33093525179854</v>
      </c>
      <c r="H1241" s="197">
        <v>53.19</v>
      </c>
      <c r="I1241" s="195"/>
      <c r="J1241" s="195"/>
      <c r="K1241" s="195"/>
      <c r="L1241" s="195"/>
      <c r="M1241" s="195"/>
      <c r="N1241" s="195"/>
      <c r="O1241" s="195"/>
      <c r="P1241" s="201">
        <f>LOOKUP(H1241,Sheet1!B:B,Sheet1!C:C)</f>
        <v>3.0963251366928963</v>
      </c>
      <c r="Q1241" s="195"/>
      <c r="R1241" s="195"/>
      <c r="S1241" s="195"/>
      <c r="T1241" s="195"/>
      <c r="U1241" s="195"/>
    </row>
    <row r="1242" spans="1:21" x14ac:dyDescent="0.25">
      <c r="A1242" s="195"/>
      <c r="B1242">
        <f t="shared" si="114"/>
        <v>1239</v>
      </c>
      <c r="C1242" s="195">
        <f t="shared" si="113"/>
        <v>1.8800526414739612E-2</v>
      </c>
      <c r="D1242" s="196">
        <f t="shared" ca="1" si="115"/>
        <v>19.652763824801738</v>
      </c>
      <c r="E1242" s="195"/>
      <c r="F1242" s="195"/>
      <c r="G1242" s="196">
        <f t="shared" si="116"/>
        <v>191.33093525179854</v>
      </c>
      <c r="H1242" s="197">
        <v>53.19</v>
      </c>
      <c r="I1242" s="195"/>
      <c r="J1242" s="195"/>
      <c r="K1242" s="195"/>
      <c r="L1242" s="195"/>
      <c r="M1242" s="195"/>
      <c r="N1242" s="195"/>
      <c r="O1242" s="195"/>
      <c r="P1242" s="201">
        <f>LOOKUP(H1242,Sheet1!B:B,Sheet1!C:C)</f>
        <v>3.0963251366928963</v>
      </c>
      <c r="Q1242" s="195"/>
      <c r="R1242" s="195"/>
      <c r="S1242" s="195"/>
      <c r="T1242" s="195"/>
      <c r="U1242" s="195"/>
    </row>
    <row r="1243" spans="1:21" x14ac:dyDescent="0.25">
      <c r="A1243" s="195"/>
      <c r="B1243">
        <f t="shared" si="114"/>
        <v>1240</v>
      </c>
      <c r="C1243" s="195">
        <f t="shared" si="113"/>
        <v>1.8800526414739612E-2</v>
      </c>
      <c r="D1243" s="196">
        <f t="shared" ca="1" si="115"/>
        <v>19.671564351216478</v>
      </c>
      <c r="E1243" s="195"/>
      <c r="F1243" s="195"/>
      <c r="G1243" s="196">
        <f t="shared" si="116"/>
        <v>191.33093525179854</v>
      </c>
      <c r="H1243" s="197">
        <v>53.19</v>
      </c>
      <c r="I1243" s="195"/>
      <c r="J1243" s="195"/>
      <c r="K1243" s="195"/>
      <c r="L1243" s="195"/>
      <c r="M1243" s="195"/>
      <c r="N1243" s="195"/>
      <c r="O1243" s="195"/>
      <c r="P1243" s="201">
        <f>LOOKUP(H1243,Sheet1!B:B,Sheet1!C:C)</f>
        <v>3.0963251366928963</v>
      </c>
      <c r="Q1243" s="195"/>
      <c r="R1243" s="195"/>
      <c r="S1243" s="195"/>
      <c r="T1243" s="195"/>
      <c r="U1243" s="195"/>
    </row>
    <row r="1244" spans="1:21" x14ac:dyDescent="0.25">
      <c r="A1244" s="195"/>
      <c r="B1244">
        <f t="shared" si="114"/>
        <v>1241</v>
      </c>
      <c r="C1244" s="195">
        <f t="shared" si="113"/>
        <v>1.8800526414739612E-2</v>
      </c>
      <c r="D1244" s="196">
        <f t="shared" ca="1" si="115"/>
        <v>19.690364877631218</v>
      </c>
      <c r="E1244" s="195"/>
      <c r="F1244" s="195"/>
      <c r="G1244" s="196">
        <f t="shared" si="116"/>
        <v>191.33093525179854</v>
      </c>
      <c r="H1244" s="197">
        <v>53.19</v>
      </c>
      <c r="I1244" s="195"/>
      <c r="J1244" s="195"/>
      <c r="K1244" s="195"/>
      <c r="L1244" s="195"/>
      <c r="M1244" s="195"/>
      <c r="N1244" s="195"/>
      <c r="O1244" s="195"/>
      <c r="P1244" s="201">
        <f>LOOKUP(H1244,Sheet1!B:B,Sheet1!C:C)</f>
        <v>3.0963251366928963</v>
      </c>
      <c r="Q1244" s="195"/>
      <c r="R1244" s="195"/>
      <c r="S1244" s="195"/>
      <c r="T1244" s="195"/>
      <c r="U1244" s="195"/>
    </row>
    <row r="1245" spans="1:21" x14ac:dyDescent="0.25">
      <c r="A1245" s="195"/>
      <c r="B1245">
        <f t="shared" si="114"/>
        <v>1242</v>
      </c>
      <c r="C1245" s="195">
        <f t="shared" si="113"/>
        <v>1.8800526414739612E-2</v>
      </c>
      <c r="D1245" s="196">
        <f t="shared" ca="1" si="115"/>
        <v>19.709165404045958</v>
      </c>
      <c r="E1245" s="195"/>
      <c r="F1245" s="195"/>
      <c r="G1245" s="196">
        <f t="shared" si="116"/>
        <v>191.33093525179854</v>
      </c>
      <c r="H1245" s="197">
        <v>53.19</v>
      </c>
      <c r="I1245" s="195"/>
      <c r="J1245" s="195"/>
      <c r="K1245" s="195"/>
      <c r="L1245" s="195"/>
      <c r="M1245" s="195"/>
      <c r="N1245" s="195"/>
      <c r="O1245" s="195"/>
      <c r="P1245" s="201">
        <f>LOOKUP(H1245,Sheet1!B:B,Sheet1!C:C)</f>
        <v>3.0963251366928963</v>
      </c>
      <c r="Q1245" s="195"/>
      <c r="R1245" s="195"/>
      <c r="S1245" s="195"/>
      <c r="T1245" s="195"/>
      <c r="U1245" s="195"/>
    </row>
    <row r="1246" spans="1:21" x14ac:dyDescent="0.25">
      <c r="A1246" s="195"/>
      <c r="B1246">
        <f t="shared" si="114"/>
        <v>1243</v>
      </c>
      <c r="C1246" s="195">
        <f t="shared" si="113"/>
        <v>1.8800526414739612E-2</v>
      </c>
      <c r="D1246" s="196">
        <f t="shared" ca="1" si="115"/>
        <v>19.727965930460698</v>
      </c>
      <c r="E1246" s="195"/>
      <c r="F1246" s="195"/>
      <c r="G1246" s="196">
        <f t="shared" si="116"/>
        <v>191.33093525179854</v>
      </c>
      <c r="H1246" s="197">
        <v>53.19</v>
      </c>
      <c r="I1246" s="195"/>
      <c r="J1246" s="195"/>
      <c r="K1246" s="195"/>
      <c r="L1246" s="195"/>
      <c r="M1246" s="195"/>
      <c r="N1246" s="195"/>
      <c r="O1246" s="195"/>
      <c r="P1246" s="201">
        <f>LOOKUP(H1246,Sheet1!B:B,Sheet1!C:C)</f>
        <v>3.0963251366928963</v>
      </c>
      <c r="Q1246" s="195"/>
      <c r="R1246" s="195"/>
      <c r="S1246" s="195"/>
      <c r="T1246" s="195"/>
      <c r="U1246" s="195"/>
    </row>
    <row r="1247" spans="1:21" x14ac:dyDescent="0.25">
      <c r="A1247" s="195"/>
      <c r="B1247">
        <f t="shared" si="114"/>
        <v>1244</v>
      </c>
      <c r="C1247" s="195">
        <f t="shared" si="113"/>
        <v>1.8800526414739612E-2</v>
      </c>
      <c r="D1247" s="196">
        <f t="shared" ca="1" si="115"/>
        <v>19.746766456875438</v>
      </c>
      <c r="E1247" s="195"/>
      <c r="F1247" s="195"/>
      <c r="G1247" s="196">
        <f t="shared" si="116"/>
        <v>191.33093525179854</v>
      </c>
      <c r="H1247" s="197">
        <v>53.19</v>
      </c>
      <c r="I1247" s="195"/>
      <c r="J1247" s="195"/>
      <c r="K1247" s="195"/>
      <c r="L1247" s="195"/>
      <c r="M1247" s="195"/>
      <c r="N1247" s="195"/>
      <c r="O1247" s="195"/>
      <c r="P1247" s="201">
        <f>LOOKUP(H1247,Sheet1!B:B,Sheet1!C:C)</f>
        <v>3.0963251366928963</v>
      </c>
      <c r="Q1247" s="195"/>
      <c r="R1247" s="195"/>
      <c r="S1247" s="195"/>
      <c r="T1247" s="195"/>
      <c r="U1247" s="195"/>
    </row>
    <row r="1248" spans="1:21" x14ac:dyDescent="0.25">
      <c r="A1248" s="195"/>
      <c r="B1248">
        <f t="shared" si="114"/>
        <v>1245</v>
      </c>
      <c r="C1248" s="195">
        <f t="shared" si="113"/>
        <v>1.8800526414739612E-2</v>
      </c>
      <c r="D1248" s="196">
        <f t="shared" ca="1" si="115"/>
        <v>19.765566983290178</v>
      </c>
      <c r="E1248" s="195"/>
      <c r="F1248" s="195"/>
      <c r="G1248" s="196">
        <f t="shared" si="116"/>
        <v>191.33093525179854</v>
      </c>
      <c r="H1248" s="197">
        <v>53.19</v>
      </c>
      <c r="I1248" s="195"/>
      <c r="J1248" s="195"/>
      <c r="K1248" s="195"/>
      <c r="L1248" s="195"/>
      <c r="M1248" s="195"/>
      <c r="N1248" s="195"/>
      <c r="O1248" s="195"/>
      <c r="P1248" s="201">
        <f>LOOKUP(H1248,Sheet1!B:B,Sheet1!C:C)</f>
        <v>3.0963251366928963</v>
      </c>
      <c r="Q1248" s="195"/>
      <c r="R1248" s="195"/>
      <c r="S1248" s="195"/>
      <c r="T1248" s="195"/>
      <c r="U1248" s="195"/>
    </row>
    <row r="1249" spans="1:21" x14ac:dyDescent="0.25">
      <c r="A1249" s="195"/>
      <c r="B1249">
        <f t="shared" si="114"/>
        <v>1246</v>
      </c>
      <c r="C1249" s="195">
        <f t="shared" si="113"/>
        <v>1.8800526414739612E-2</v>
      </c>
      <c r="D1249" s="196">
        <f t="shared" ca="1" si="115"/>
        <v>19.784367509704918</v>
      </c>
      <c r="E1249" s="195"/>
      <c r="F1249" s="195"/>
      <c r="G1249" s="196">
        <f t="shared" si="116"/>
        <v>191.33093525179854</v>
      </c>
      <c r="H1249" s="197">
        <v>53.19</v>
      </c>
      <c r="I1249" s="195"/>
      <c r="J1249" s="195"/>
      <c r="K1249" s="195"/>
      <c r="L1249" s="195"/>
      <c r="M1249" s="195"/>
      <c r="N1249" s="195"/>
      <c r="O1249" s="195"/>
      <c r="P1249" s="201">
        <f>LOOKUP(H1249,Sheet1!B:B,Sheet1!C:C)</f>
        <v>3.0963251366928963</v>
      </c>
      <c r="Q1249" s="195"/>
      <c r="R1249" s="195"/>
      <c r="S1249" s="195"/>
      <c r="T1249" s="195"/>
      <c r="U1249" s="195"/>
    </row>
    <row r="1250" spans="1:21" x14ac:dyDescent="0.25">
      <c r="A1250" s="195"/>
      <c r="B1250">
        <f t="shared" si="114"/>
        <v>1247</v>
      </c>
      <c r="C1250" s="195">
        <f t="shared" si="113"/>
        <v>1.8800526414739612E-2</v>
      </c>
      <c r="D1250" s="196">
        <f t="shared" ca="1" si="115"/>
        <v>19.803168036119658</v>
      </c>
      <c r="E1250" s="195"/>
      <c r="F1250" s="195"/>
      <c r="G1250" s="196">
        <f t="shared" si="116"/>
        <v>191.33093525179854</v>
      </c>
      <c r="H1250" s="197">
        <v>53.19</v>
      </c>
      <c r="I1250" s="195"/>
      <c r="J1250" s="195"/>
      <c r="K1250" s="195"/>
      <c r="L1250" s="195"/>
      <c r="M1250" s="195"/>
      <c r="N1250" s="195"/>
      <c r="O1250" s="195"/>
      <c r="P1250" s="201">
        <f>LOOKUP(H1250,Sheet1!B:B,Sheet1!C:C)</f>
        <v>3.0963251366928963</v>
      </c>
      <c r="Q1250" s="195"/>
      <c r="R1250" s="195"/>
      <c r="S1250" s="195"/>
      <c r="T1250" s="195"/>
      <c r="U1250" s="195"/>
    </row>
    <row r="1251" spans="1:21" x14ac:dyDescent="0.25">
      <c r="A1251" s="195"/>
      <c r="B1251">
        <f t="shared" si="114"/>
        <v>1248</v>
      </c>
      <c r="C1251" s="195">
        <f t="shared" si="113"/>
        <v>1.8800526414739612E-2</v>
      </c>
      <c r="D1251" s="196">
        <f t="shared" ca="1" si="115"/>
        <v>19.821968562534398</v>
      </c>
      <c r="E1251" s="195"/>
      <c r="F1251" s="195"/>
      <c r="G1251" s="196">
        <f t="shared" si="116"/>
        <v>191.33093525179854</v>
      </c>
      <c r="H1251" s="197">
        <v>53.19</v>
      </c>
      <c r="I1251" s="195"/>
      <c r="J1251" s="195"/>
      <c r="K1251" s="195"/>
      <c r="L1251" s="195"/>
      <c r="M1251" s="195"/>
      <c r="N1251" s="195"/>
      <c r="O1251" s="195"/>
      <c r="P1251" s="201">
        <f>LOOKUP(H1251,Sheet1!B:B,Sheet1!C:C)</f>
        <v>3.0963251366928963</v>
      </c>
      <c r="Q1251" s="195"/>
      <c r="R1251" s="195"/>
      <c r="S1251" s="195"/>
      <c r="T1251" s="195"/>
      <c r="U1251" s="195"/>
    </row>
    <row r="1252" spans="1:21" x14ac:dyDescent="0.25">
      <c r="A1252" s="195"/>
      <c r="B1252">
        <f t="shared" si="114"/>
        <v>1249</v>
      </c>
      <c r="C1252" s="195">
        <f t="shared" si="113"/>
        <v>1.8800526414739612E-2</v>
      </c>
      <c r="D1252" s="196">
        <f t="shared" ca="1" si="115"/>
        <v>19.840769088949138</v>
      </c>
      <c r="E1252" s="195"/>
      <c r="F1252" s="195"/>
      <c r="G1252" s="196">
        <f t="shared" si="116"/>
        <v>191.33093525179854</v>
      </c>
      <c r="H1252" s="197">
        <v>53.19</v>
      </c>
      <c r="I1252" s="195"/>
      <c r="J1252" s="195"/>
      <c r="K1252" s="195"/>
      <c r="L1252" s="195"/>
      <c r="M1252" s="195"/>
      <c r="N1252" s="195"/>
      <c r="O1252" s="195"/>
      <c r="P1252" s="201">
        <f>LOOKUP(H1252,Sheet1!B:B,Sheet1!C:C)</f>
        <v>3.0963251366928963</v>
      </c>
      <c r="Q1252" s="195"/>
      <c r="R1252" s="195"/>
      <c r="S1252" s="195"/>
      <c r="T1252" s="195"/>
      <c r="U1252" s="195"/>
    </row>
    <row r="1253" spans="1:21" x14ac:dyDescent="0.25">
      <c r="A1253" s="195"/>
      <c r="B1253">
        <f t="shared" si="114"/>
        <v>1250</v>
      </c>
      <c r="C1253" s="195">
        <f t="shared" si="113"/>
        <v>1.8800526414739612E-2</v>
      </c>
      <c r="D1253" s="196">
        <f t="shared" ca="1" si="115"/>
        <v>19.859569615363878</v>
      </c>
      <c r="E1253" s="195"/>
      <c r="F1253" s="195"/>
      <c r="G1253" s="196">
        <f t="shared" si="116"/>
        <v>191.33093525179854</v>
      </c>
      <c r="H1253" s="197">
        <v>53.19</v>
      </c>
      <c r="I1253" s="195"/>
      <c r="J1253" s="195"/>
      <c r="K1253" s="195"/>
      <c r="L1253" s="195"/>
      <c r="M1253" s="195"/>
      <c r="N1253" s="195"/>
      <c r="O1253" s="195"/>
      <c r="P1253" s="201">
        <f>LOOKUP(H1253,Sheet1!B:B,Sheet1!C:C)</f>
        <v>3.0963251366928963</v>
      </c>
      <c r="Q1253" s="195"/>
      <c r="R1253" s="195"/>
      <c r="S1253" s="195"/>
      <c r="T1253" s="195"/>
      <c r="U1253" s="195"/>
    </row>
    <row r="1254" spans="1:21" x14ac:dyDescent="0.25">
      <c r="A1254" s="195"/>
      <c r="B1254">
        <f t="shared" si="114"/>
        <v>1251</v>
      </c>
      <c r="C1254" s="195">
        <f t="shared" si="113"/>
        <v>1.8800526414739612E-2</v>
      </c>
      <c r="D1254" s="196">
        <f t="shared" ca="1" si="115"/>
        <v>19.878370141778618</v>
      </c>
      <c r="E1254" s="195"/>
      <c r="F1254" s="195"/>
      <c r="G1254" s="196">
        <f t="shared" si="116"/>
        <v>191.33093525179854</v>
      </c>
      <c r="H1254" s="197">
        <v>53.19</v>
      </c>
      <c r="I1254" s="195"/>
      <c r="J1254" s="195"/>
      <c r="K1254" s="195"/>
      <c r="L1254" s="195"/>
      <c r="M1254" s="195"/>
      <c r="N1254" s="195"/>
      <c r="O1254" s="195"/>
      <c r="P1254" s="201">
        <f>LOOKUP(H1254,Sheet1!B:B,Sheet1!C:C)</f>
        <v>3.0963251366928963</v>
      </c>
      <c r="Q1254" s="195"/>
      <c r="R1254" s="195"/>
      <c r="S1254" s="195"/>
      <c r="T1254" s="195"/>
      <c r="U1254" s="195"/>
    </row>
    <row r="1255" spans="1:21" x14ac:dyDescent="0.25">
      <c r="A1255" s="195"/>
      <c r="B1255">
        <f t="shared" si="114"/>
        <v>1252</v>
      </c>
      <c r="C1255" s="195">
        <f t="shared" si="113"/>
        <v>1.8800526414739612E-2</v>
      </c>
      <c r="D1255" s="196">
        <f t="shared" ca="1" si="115"/>
        <v>19.897170668193358</v>
      </c>
      <c r="E1255" s="195"/>
      <c r="F1255" s="195"/>
      <c r="G1255" s="196">
        <f t="shared" si="116"/>
        <v>191.33093525179854</v>
      </c>
      <c r="H1255" s="197">
        <v>53.19</v>
      </c>
      <c r="I1255" s="195"/>
      <c r="J1255" s="195"/>
      <c r="K1255" s="195"/>
      <c r="L1255" s="195"/>
      <c r="M1255" s="195"/>
      <c r="N1255" s="195"/>
      <c r="O1255" s="195"/>
      <c r="P1255" s="201">
        <f>LOOKUP(H1255,Sheet1!B:B,Sheet1!C:C)</f>
        <v>3.0963251366928963</v>
      </c>
      <c r="Q1255" s="195"/>
      <c r="R1255" s="195"/>
      <c r="S1255" s="195"/>
      <c r="T1255" s="195"/>
      <c r="U1255" s="195"/>
    </row>
    <row r="1256" spans="1:21" x14ac:dyDescent="0.25">
      <c r="A1256" s="195"/>
      <c r="B1256">
        <f t="shared" si="114"/>
        <v>1253</v>
      </c>
      <c r="C1256" s="195">
        <f t="shared" si="113"/>
        <v>1.8800526414739612E-2</v>
      </c>
      <c r="D1256" s="196">
        <f t="shared" ca="1" si="115"/>
        <v>19.915971194608098</v>
      </c>
      <c r="E1256" s="195"/>
      <c r="F1256" s="195"/>
      <c r="G1256" s="196">
        <f t="shared" si="116"/>
        <v>191.33093525179854</v>
      </c>
      <c r="H1256" s="197">
        <v>53.19</v>
      </c>
      <c r="I1256" s="195"/>
      <c r="J1256" s="195"/>
      <c r="K1256" s="195"/>
      <c r="L1256" s="195"/>
      <c r="M1256" s="195"/>
      <c r="N1256" s="195"/>
      <c r="O1256" s="195"/>
      <c r="P1256" s="201">
        <f>LOOKUP(H1256,Sheet1!B:B,Sheet1!C:C)</f>
        <v>3.0963251366928963</v>
      </c>
      <c r="Q1256" s="195"/>
      <c r="R1256" s="195"/>
      <c r="S1256" s="195"/>
      <c r="T1256" s="195"/>
      <c r="U1256" s="195"/>
    </row>
    <row r="1257" spans="1:21" x14ac:dyDescent="0.25">
      <c r="A1257" s="195"/>
      <c r="B1257">
        <f t="shared" si="114"/>
        <v>1254</v>
      </c>
      <c r="C1257" s="195">
        <f t="shared" si="113"/>
        <v>1.8800526414739612E-2</v>
      </c>
      <c r="D1257" s="196">
        <f t="shared" ca="1" si="115"/>
        <v>19.934771721022837</v>
      </c>
      <c r="E1257" s="195"/>
      <c r="F1257" s="195"/>
      <c r="G1257" s="196">
        <f t="shared" si="116"/>
        <v>191.33093525179854</v>
      </c>
      <c r="H1257" s="197">
        <v>53.19</v>
      </c>
      <c r="I1257" s="195"/>
      <c r="J1257" s="195"/>
      <c r="K1257" s="195"/>
      <c r="L1257" s="195"/>
      <c r="M1257" s="195"/>
      <c r="N1257" s="195"/>
      <c r="O1257" s="195"/>
      <c r="P1257" s="201">
        <f>LOOKUP(H1257,Sheet1!B:B,Sheet1!C:C)</f>
        <v>3.0963251366928963</v>
      </c>
      <c r="Q1257" s="195"/>
      <c r="R1257" s="195"/>
      <c r="S1257" s="195"/>
      <c r="T1257" s="195"/>
      <c r="U1257" s="195"/>
    </row>
    <row r="1258" spans="1:21" x14ac:dyDescent="0.25">
      <c r="A1258" s="195"/>
      <c r="B1258">
        <f t="shared" si="114"/>
        <v>1255</v>
      </c>
      <c r="C1258" s="195">
        <f t="shared" si="113"/>
        <v>1.8800526414739612E-2</v>
      </c>
      <c r="D1258" s="196">
        <f t="shared" ca="1" si="115"/>
        <v>19.953572247437577</v>
      </c>
      <c r="E1258" s="195"/>
      <c r="F1258" s="195"/>
      <c r="G1258" s="196">
        <f t="shared" si="116"/>
        <v>191.33093525179854</v>
      </c>
      <c r="H1258" s="197">
        <v>53.19</v>
      </c>
      <c r="I1258" s="195"/>
      <c r="J1258" s="195"/>
      <c r="K1258" s="195"/>
      <c r="L1258" s="195"/>
      <c r="M1258" s="195"/>
      <c r="N1258" s="195"/>
      <c r="O1258" s="195"/>
      <c r="P1258" s="201">
        <f>LOOKUP(H1258,Sheet1!B:B,Sheet1!C:C)</f>
        <v>3.0963251366928963</v>
      </c>
      <c r="Q1258" s="195"/>
      <c r="R1258" s="195"/>
      <c r="S1258" s="195"/>
      <c r="T1258" s="195"/>
      <c r="U1258" s="195"/>
    </row>
    <row r="1259" spans="1:21" x14ac:dyDescent="0.25">
      <c r="A1259" s="195"/>
      <c r="B1259">
        <f t="shared" si="114"/>
        <v>1256</v>
      </c>
      <c r="C1259" s="195">
        <f t="shared" si="113"/>
        <v>1.8800526414739612E-2</v>
      </c>
      <c r="D1259" s="196">
        <f t="shared" ca="1" si="115"/>
        <v>19.972372773852317</v>
      </c>
      <c r="E1259" s="195"/>
      <c r="F1259" s="195"/>
      <c r="G1259" s="196">
        <f t="shared" si="116"/>
        <v>191.33093525179854</v>
      </c>
      <c r="H1259" s="197">
        <v>53.19</v>
      </c>
      <c r="I1259" s="195"/>
      <c r="J1259" s="195"/>
      <c r="K1259" s="195"/>
      <c r="L1259" s="195"/>
      <c r="M1259" s="195"/>
      <c r="N1259" s="195"/>
      <c r="O1259" s="195"/>
      <c r="P1259" s="201">
        <f>LOOKUP(H1259,Sheet1!B:B,Sheet1!C:C)</f>
        <v>3.0963251366928963</v>
      </c>
      <c r="Q1259" s="195"/>
      <c r="R1259" s="195"/>
      <c r="S1259" s="195"/>
      <c r="T1259" s="195"/>
      <c r="U1259" s="195"/>
    </row>
    <row r="1260" spans="1:21" x14ac:dyDescent="0.25">
      <c r="A1260" s="195"/>
      <c r="B1260">
        <f t="shared" si="114"/>
        <v>1257</v>
      </c>
      <c r="C1260" s="195">
        <f t="shared" si="113"/>
        <v>1.8800526414739612E-2</v>
      </c>
      <c r="D1260" s="196">
        <f t="shared" ca="1" si="115"/>
        <v>19.991173300267057</v>
      </c>
      <c r="E1260" s="195"/>
      <c r="F1260" s="195"/>
      <c r="G1260" s="196">
        <f t="shared" si="116"/>
        <v>191.33093525179854</v>
      </c>
      <c r="H1260" s="197">
        <v>53.19</v>
      </c>
      <c r="I1260" s="195"/>
      <c r="J1260" s="195"/>
      <c r="K1260" s="195"/>
      <c r="L1260" s="195"/>
      <c r="M1260" s="195"/>
      <c r="N1260" s="195"/>
      <c r="O1260" s="195"/>
      <c r="P1260" s="201">
        <f>LOOKUP(H1260,Sheet1!B:B,Sheet1!C:C)</f>
        <v>3.0963251366928963</v>
      </c>
      <c r="Q1260" s="195"/>
      <c r="R1260" s="195"/>
      <c r="S1260" s="195"/>
      <c r="T1260" s="195"/>
      <c r="U1260" s="195"/>
    </row>
    <row r="1261" spans="1:21" x14ac:dyDescent="0.25">
      <c r="A1261" s="195"/>
      <c r="B1261">
        <f t="shared" si="114"/>
        <v>1258</v>
      </c>
      <c r="C1261" s="195">
        <f t="shared" si="113"/>
        <v>1.8800526414739612E-2</v>
      </c>
      <c r="D1261" s="196">
        <f t="shared" ca="1" si="115"/>
        <v>20.009973826681797</v>
      </c>
      <c r="E1261" s="195"/>
      <c r="F1261" s="195"/>
      <c r="G1261" s="196">
        <f t="shared" si="116"/>
        <v>191.33093525179854</v>
      </c>
      <c r="H1261" s="197">
        <v>53.19</v>
      </c>
      <c r="I1261" s="195"/>
      <c r="J1261" s="195"/>
      <c r="K1261" s="195"/>
      <c r="L1261" s="195"/>
      <c r="M1261" s="195"/>
      <c r="N1261" s="195"/>
      <c r="O1261" s="195"/>
      <c r="P1261" s="201">
        <f>LOOKUP(H1261,Sheet1!B:B,Sheet1!C:C)</f>
        <v>3.0963251366928963</v>
      </c>
      <c r="Q1261" s="195"/>
      <c r="R1261" s="195"/>
      <c r="S1261" s="195"/>
      <c r="T1261" s="195"/>
      <c r="U1261" s="195"/>
    </row>
    <row r="1262" spans="1:21" x14ac:dyDescent="0.25">
      <c r="A1262" s="195"/>
      <c r="B1262">
        <f t="shared" si="114"/>
        <v>1259</v>
      </c>
      <c r="C1262" s="195">
        <f t="shared" si="113"/>
        <v>1.8800526414739612E-2</v>
      </c>
      <c r="D1262" s="196">
        <f t="shared" ca="1" si="115"/>
        <v>20.028774353096537</v>
      </c>
      <c r="E1262" s="195"/>
      <c r="F1262" s="195"/>
      <c r="G1262" s="196">
        <f t="shared" si="116"/>
        <v>191.33093525179854</v>
      </c>
      <c r="H1262" s="197">
        <v>53.19</v>
      </c>
      <c r="I1262" s="195"/>
      <c r="J1262" s="195"/>
      <c r="K1262" s="195"/>
      <c r="L1262" s="195"/>
      <c r="M1262" s="195"/>
      <c r="N1262" s="195"/>
      <c r="O1262" s="195"/>
      <c r="P1262" s="201">
        <f>LOOKUP(H1262,Sheet1!B:B,Sheet1!C:C)</f>
        <v>3.0963251366928963</v>
      </c>
      <c r="Q1262" s="195"/>
      <c r="R1262" s="195"/>
      <c r="S1262" s="195"/>
      <c r="T1262" s="195"/>
      <c r="U1262" s="195"/>
    </row>
    <row r="1263" spans="1:21" x14ac:dyDescent="0.25">
      <c r="A1263" s="195"/>
      <c r="B1263">
        <f t="shared" si="114"/>
        <v>1260</v>
      </c>
      <c r="C1263" s="195">
        <f t="shared" si="113"/>
        <v>1.8800526414739612E-2</v>
      </c>
      <c r="D1263" s="196">
        <f t="shared" ca="1" si="115"/>
        <v>20.047574879511277</v>
      </c>
      <c r="E1263" s="195"/>
      <c r="F1263" s="195"/>
      <c r="G1263" s="196">
        <f t="shared" si="116"/>
        <v>191.33093525179854</v>
      </c>
      <c r="H1263" s="197">
        <v>53.19</v>
      </c>
      <c r="I1263" s="195"/>
      <c r="J1263" s="195"/>
      <c r="K1263" s="195"/>
      <c r="L1263" s="195"/>
      <c r="M1263" s="195"/>
      <c r="N1263" s="195"/>
      <c r="O1263" s="195"/>
      <c r="P1263" s="201">
        <f>LOOKUP(H1263,Sheet1!B:B,Sheet1!C:C)</f>
        <v>3.0963251366928963</v>
      </c>
      <c r="Q1263" s="195"/>
      <c r="R1263" s="195"/>
      <c r="S1263" s="195"/>
      <c r="T1263" s="195"/>
      <c r="U1263" s="195"/>
    </row>
    <row r="1264" spans="1:21" x14ac:dyDescent="0.25">
      <c r="A1264" s="195"/>
      <c r="B1264">
        <f t="shared" si="114"/>
        <v>1261</v>
      </c>
      <c r="C1264" s="195">
        <f t="shared" si="113"/>
        <v>1.8800526414739612E-2</v>
      </c>
      <c r="D1264" s="196">
        <f t="shared" ca="1" si="115"/>
        <v>20.066375405926017</v>
      </c>
      <c r="E1264" s="195"/>
      <c r="F1264" s="195"/>
      <c r="G1264" s="196">
        <f t="shared" si="116"/>
        <v>191.33093525179854</v>
      </c>
      <c r="H1264" s="197">
        <v>53.19</v>
      </c>
      <c r="I1264" s="195"/>
      <c r="J1264" s="195"/>
      <c r="K1264" s="195"/>
      <c r="L1264" s="195"/>
      <c r="M1264" s="195"/>
      <c r="N1264" s="195"/>
      <c r="O1264" s="195"/>
      <c r="P1264" s="201">
        <f>LOOKUP(H1264,Sheet1!B:B,Sheet1!C:C)</f>
        <v>3.0963251366928963</v>
      </c>
      <c r="Q1264" s="195"/>
      <c r="R1264" s="195"/>
      <c r="S1264" s="195"/>
      <c r="T1264" s="195"/>
      <c r="U1264" s="195"/>
    </row>
    <row r="1265" spans="1:21" x14ac:dyDescent="0.25">
      <c r="A1265" s="195"/>
      <c r="B1265">
        <f t="shared" si="114"/>
        <v>1262</v>
      </c>
      <c r="C1265" s="195">
        <f t="shared" si="113"/>
        <v>1.8800526414739612E-2</v>
      </c>
      <c r="D1265" s="196">
        <f t="shared" ca="1" si="115"/>
        <v>20.085175932340757</v>
      </c>
      <c r="E1265" s="195"/>
      <c r="F1265" s="195"/>
      <c r="G1265" s="196">
        <f t="shared" si="116"/>
        <v>191.33093525179854</v>
      </c>
      <c r="H1265" s="197">
        <v>53.19</v>
      </c>
      <c r="I1265" s="195"/>
      <c r="J1265" s="195"/>
      <c r="K1265" s="195"/>
      <c r="L1265" s="195"/>
      <c r="M1265" s="195"/>
      <c r="N1265" s="195"/>
      <c r="O1265" s="195"/>
      <c r="P1265" s="201">
        <f>LOOKUP(H1265,Sheet1!B:B,Sheet1!C:C)</f>
        <v>3.0963251366928963</v>
      </c>
      <c r="Q1265" s="195"/>
      <c r="R1265" s="195"/>
      <c r="S1265" s="195"/>
      <c r="T1265" s="195"/>
      <c r="U1265" s="195"/>
    </row>
    <row r="1266" spans="1:21" x14ac:dyDescent="0.25">
      <c r="A1266" s="195"/>
      <c r="B1266">
        <f t="shared" si="114"/>
        <v>1263</v>
      </c>
      <c r="C1266" s="195">
        <f t="shared" si="113"/>
        <v>1.8800526414739612E-2</v>
      </c>
      <c r="D1266" s="196">
        <f t="shared" ca="1" si="115"/>
        <v>20.103976458755497</v>
      </c>
      <c r="E1266" s="195"/>
      <c r="F1266" s="195"/>
      <c r="G1266" s="196">
        <f t="shared" si="116"/>
        <v>191.33093525179854</v>
      </c>
      <c r="H1266" s="197">
        <v>53.19</v>
      </c>
      <c r="I1266" s="195"/>
      <c r="J1266" s="195"/>
      <c r="K1266" s="195"/>
      <c r="L1266" s="195"/>
      <c r="M1266" s="195"/>
      <c r="N1266" s="195"/>
      <c r="O1266" s="195"/>
      <c r="P1266" s="201">
        <f>LOOKUP(H1266,Sheet1!B:B,Sheet1!C:C)</f>
        <v>3.0963251366928963</v>
      </c>
      <c r="Q1266" s="195"/>
      <c r="R1266" s="195"/>
      <c r="S1266" s="195"/>
      <c r="T1266" s="195"/>
      <c r="U1266" s="195"/>
    </row>
    <row r="1267" spans="1:21" x14ac:dyDescent="0.25">
      <c r="A1267" s="195"/>
      <c r="B1267">
        <f t="shared" si="114"/>
        <v>1264</v>
      </c>
      <c r="C1267" s="195">
        <f t="shared" si="113"/>
        <v>1.8800526414739612E-2</v>
      </c>
      <c r="D1267" s="196">
        <f t="shared" ca="1" si="115"/>
        <v>20.122776985170237</v>
      </c>
      <c r="E1267" s="195"/>
      <c r="F1267" s="195"/>
      <c r="G1267" s="196">
        <f t="shared" si="116"/>
        <v>191.33093525179854</v>
      </c>
      <c r="H1267" s="197">
        <v>53.19</v>
      </c>
      <c r="I1267" s="195"/>
      <c r="J1267" s="195"/>
      <c r="K1267" s="195"/>
      <c r="L1267" s="195"/>
      <c r="M1267" s="195"/>
      <c r="N1267" s="195"/>
      <c r="O1267" s="195"/>
      <c r="P1267" s="201">
        <f>LOOKUP(H1267,Sheet1!B:B,Sheet1!C:C)</f>
        <v>3.0963251366928963</v>
      </c>
      <c r="Q1267" s="195"/>
      <c r="R1267" s="195"/>
      <c r="S1267" s="195"/>
      <c r="T1267" s="195"/>
      <c r="U1267" s="195"/>
    </row>
    <row r="1268" spans="1:21" x14ac:dyDescent="0.25">
      <c r="A1268" s="195"/>
      <c r="B1268">
        <f t="shared" si="114"/>
        <v>1265</v>
      </c>
      <c r="C1268" s="195">
        <f t="shared" si="113"/>
        <v>1.8800526414739612E-2</v>
      </c>
      <c r="D1268" s="196">
        <f t="shared" ca="1" si="115"/>
        <v>20.141577511584977</v>
      </c>
      <c r="E1268" s="195"/>
      <c r="F1268" s="195"/>
      <c r="G1268" s="196">
        <f t="shared" si="116"/>
        <v>191.33093525179854</v>
      </c>
      <c r="H1268" s="197">
        <v>53.19</v>
      </c>
      <c r="I1268" s="195"/>
      <c r="J1268" s="195"/>
      <c r="K1268" s="195"/>
      <c r="L1268" s="195"/>
      <c r="M1268" s="195"/>
      <c r="N1268" s="195"/>
      <c r="O1268" s="195"/>
      <c r="P1268" s="201">
        <f>LOOKUP(H1268,Sheet1!B:B,Sheet1!C:C)</f>
        <v>3.0963251366928963</v>
      </c>
      <c r="Q1268" s="195"/>
      <c r="R1268" s="195"/>
      <c r="S1268" s="195"/>
      <c r="T1268" s="195"/>
      <c r="U1268" s="195"/>
    </row>
    <row r="1269" spans="1:21" x14ac:dyDescent="0.25">
      <c r="A1269" s="195"/>
      <c r="B1269">
        <f t="shared" si="114"/>
        <v>1266</v>
      </c>
      <c r="C1269" s="195">
        <f t="shared" si="113"/>
        <v>1.8800526414739612E-2</v>
      </c>
      <c r="D1269" s="196">
        <f t="shared" ca="1" si="115"/>
        <v>20.160378037999717</v>
      </c>
      <c r="E1269" s="195"/>
      <c r="F1269" s="195"/>
      <c r="G1269" s="196">
        <f t="shared" si="116"/>
        <v>191.33093525179854</v>
      </c>
      <c r="H1269" s="197">
        <v>53.19</v>
      </c>
      <c r="I1269" s="195"/>
      <c r="J1269" s="195"/>
      <c r="K1269" s="195"/>
      <c r="L1269" s="195"/>
      <c r="M1269" s="195"/>
      <c r="N1269" s="195"/>
      <c r="O1269" s="195"/>
      <c r="P1269" s="201">
        <f>LOOKUP(H1269,Sheet1!B:B,Sheet1!C:C)</f>
        <v>3.0963251366928963</v>
      </c>
      <c r="Q1269" s="195"/>
      <c r="R1269" s="195"/>
      <c r="S1269" s="195"/>
      <c r="T1269" s="195"/>
      <c r="U1269" s="195"/>
    </row>
    <row r="1270" spans="1:21" x14ac:dyDescent="0.25">
      <c r="A1270" s="195"/>
      <c r="B1270">
        <f t="shared" si="114"/>
        <v>1267</v>
      </c>
      <c r="C1270" s="195">
        <f t="shared" si="113"/>
        <v>1.8800526414739612E-2</v>
      </c>
      <c r="D1270" s="196">
        <f t="shared" ca="1" si="115"/>
        <v>20.179178564414457</v>
      </c>
      <c r="E1270" s="195"/>
      <c r="F1270" s="195"/>
      <c r="G1270" s="196">
        <f t="shared" si="116"/>
        <v>191.33093525179854</v>
      </c>
      <c r="H1270" s="197">
        <v>53.19</v>
      </c>
      <c r="I1270" s="195"/>
      <c r="J1270" s="195"/>
      <c r="K1270" s="195"/>
      <c r="L1270" s="195"/>
      <c r="M1270" s="195"/>
      <c r="N1270" s="195"/>
      <c r="O1270" s="195"/>
      <c r="P1270" s="201">
        <f>LOOKUP(H1270,Sheet1!B:B,Sheet1!C:C)</f>
        <v>3.0963251366928963</v>
      </c>
      <c r="Q1270" s="195"/>
      <c r="R1270" s="195"/>
      <c r="S1270" s="195"/>
      <c r="T1270" s="195"/>
      <c r="U1270" s="195"/>
    </row>
    <row r="1271" spans="1:21" x14ac:dyDescent="0.25">
      <c r="A1271" s="195"/>
      <c r="B1271">
        <f t="shared" si="114"/>
        <v>1268</v>
      </c>
      <c r="C1271" s="195">
        <f t="shared" si="113"/>
        <v>1.8800526414739612E-2</v>
      </c>
      <c r="D1271" s="196">
        <f t="shared" ca="1" si="115"/>
        <v>20.197979090829197</v>
      </c>
      <c r="E1271" s="195"/>
      <c r="F1271" s="195"/>
      <c r="G1271" s="196">
        <f t="shared" si="116"/>
        <v>191.33093525179854</v>
      </c>
      <c r="H1271" s="197">
        <v>53.19</v>
      </c>
      <c r="I1271" s="195"/>
      <c r="J1271" s="195"/>
      <c r="K1271" s="195"/>
      <c r="L1271" s="195"/>
      <c r="M1271" s="195"/>
      <c r="N1271" s="195"/>
      <c r="O1271" s="195"/>
      <c r="P1271" s="201">
        <f>LOOKUP(H1271,Sheet1!B:B,Sheet1!C:C)</f>
        <v>3.0963251366928963</v>
      </c>
      <c r="Q1271" s="195"/>
      <c r="R1271" s="195"/>
      <c r="S1271" s="195"/>
      <c r="T1271" s="195"/>
      <c r="U1271" s="195"/>
    </row>
    <row r="1272" spans="1:21" x14ac:dyDescent="0.25">
      <c r="A1272" s="195"/>
      <c r="B1272">
        <f t="shared" si="114"/>
        <v>1269</v>
      </c>
      <c r="C1272" s="195">
        <f t="shared" si="113"/>
        <v>1.8800526414739612E-2</v>
      </c>
      <c r="D1272" s="196">
        <f t="shared" ca="1" si="115"/>
        <v>20.216779617243937</v>
      </c>
      <c r="E1272" s="195"/>
      <c r="F1272" s="195"/>
      <c r="G1272" s="196">
        <f t="shared" si="116"/>
        <v>191.33093525179854</v>
      </c>
      <c r="H1272" s="197">
        <v>53.19</v>
      </c>
      <c r="I1272" s="195"/>
      <c r="J1272" s="195"/>
      <c r="K1272" s="195"/>
      <c r="L1272" s="195"/>
      <c r="M1272" s="195"/>
      <c r="N1272" s="195"/>
      <c r="O1272" s="195"/>
      <c r="P1272" s="201">
        <f>LOOKUP(H1272,Sheet1!B:B,Sheet1!C:C)</f>
        <v>3.0963251366928963</v>
      </c>
      <c r="Q1272" s="195"/>
      <c r="R1272" s="195"/>
      <c r="S1272" s="195"/>
      <c r="T1272" s="195"/>
      <c r="U1272" s="195"/>
    </row>
    <row r="1273" spans="1:21" x14ac:dyDescent="0.25">
      <c r="A1273" s="195"/>
      <c r="B1273">
        <f t="shared" si="114"/>
        <v>1270</v>
      </c>
      <c r="C1273" s="195">
        <f t="shared" si="113"/>
        <v>1.8800526414739612E-2</v>
      </c>
      <c r="D1273" s="196">
        <f t="shared" ca="1" si="115"/>
        <v>20.235580143658677</v>
      </c>
      <c r="E1273" s="195"/>
      <c r="F1273" s="195"/>
      <c r="G1273" s="196">
        <f t="shared" si="116"/>
        <v>191.33093525179854</v>
      </c>
      <c r="H1273" s="197">
        <v>53.19</v>
      </c>
      <c r="I1273" s="195"/>
      <c r="J1273" s="195"/>
      <c r="K1273" s="195"/>
      <c r="L1273" s="195"/>
      <c r="M1273" s="195"/>
      <c r="N1273" s="195"/>
      <c r="O1273" s="195"/>
      <c r="P1273" s="201">
        <f>LOOKUP(H1273,Sheet1!B:B,Sheet1!C:C)</f>
        <v>3.0963251366928963</v>
      </c>
      <c r="Q1273" s="195"/>
      <c r="R1273" s="195"/>
      <c r="S1273" s="195"/>
      <c r="T1273" s="195"/>
      <c r="U1273" s="195"/>
    </row>
    <row r="1274" spans="1:21" x14ac:dyDescent="0.25">
      <c r="A1274" s="195"/>
      <c r="B1274">
        <f t="shared" si="114"/>
        <v>1271</v>
      </c>
      <c r="C1274" s="195">
        <f t="shared" si="113"/>
        <v>1.8800526414739612E-2</v>
      </c>
      <c r="D1274" s="196">
        <f t="shared" ca="1" si="115"/>
        <v>20.254380670073417</v>
      </c>
      <c r="E1274" s="195"/>
      <c r="F1274" s="195"/>
      <c r="G1274" s="196">
        <f t="shared" si="116"/>
        <v>191.33093525179854</v>
      </c>
      <c r="H1274" s="197">
        <v>53.19</v>
      </c>
      <c r="I1274" s="195"/>
      <c r="J1274" s="195"/>
      <c r="K1274" s="195"/>
      <c r="L1274" s="195"/>
      <c r="M1274" s="195"/>
      <c r="N1274" s="195"/>
      <c r="O1274" s="195"/>
      <c r="P1274" s="201">
        <f>LOOKUP(H1274,Sheet1!B:B,Sheet1!C:C)</f>
        <v>3.0963251366928963</v>
      </c>
      <c r="Q1274" s="195"/>
      <c r="R1274" s="195"/>
      <c r="S1274" s="195"/>
      <c r="T1274" s="195"/>
      <c r="U1274" s="195"/>
    </row>
    <row r="1275" spans="1:21" x14ac:dyDescent="0.25">
      <c r="A1275" s="195"/>
      <c r="B1275">
        <f t="shared" si="114"/>
        <v>1272</v>
      </c>
      <c r="C1275" s="195">
        <f t="shared" si="113"/>
        <v>1.8800526414739612E-2</v>
      </c>
      <c r="D1275" s="196">
        <f t="shared" ca="1" si="115"/>
        <v>20.273181196488157</v>
      </c>
      <c r="E1275" s="195"/>
      <c r="F1275" s="195"/>
      <c r="G1275" s="196">
        <f t="shared" si="116"/>
        <v>191.33093525179854</v>
      </c>
      <c r="H1275" s="197">
        <v>53.19</v>
      </c>
      <c r="I1275" s="195"/>
      <c r="J1275" s="195"/>
      <c r="K1275" s="195"/>
      <c r="L1275" s="195"/>
      <c r="M1275" s="195"/>
      <c r="N1275" s="195"/>
      <c r="O1275" s="195"/>
      <c r="P1275" s="201">
        <f>LOOKUP(H1275,Sheet1!B:B,Sheet1!C:C)</f>
        <v>3.0963251366928963</v>
      </c>
      <c r="Q1275" s="195"/>
      <c r="R1275" s="195"/>
      <c r="S1275" s="195"/>
      <c r="T1275" s="195"/>
      <c r="U1275" s="195"/>
    </row>
    <row r="1276" spans="1:21" x14ac:dyDescent="0.25">
      <c r="A1276" s="195"/>
      <c r="B1276">
        <f t="shared" si="114"/>
        <v>1273</v>
      </c>
      <c r="C1276" s="195">
        <f t="shared" si="113"/>
        <v>1.8800526414739612E-2</v>
      </c>
      <c r="D1276" s="196">
        <f t="shared" ca="1" si="115"/>
        <v>20.291981722902896</v>
      </c>
      <c r="E1276" s="195"/>
      <c r="F1276" s="195"/>
      <c r="G1276" s="196">
        <f t="shared" si="116"/>
        <v>191.33093525179854</v>
      </c>
      <c r="H1276" s="197">
        <v>53.19</v>
      </c>
      <c r="I1276" s="195"/>
      <c r="J1276" s="195"/>
      <c r="K1276" s="195"/>
      <c r="L1276" s="195"/>
      <c r="M1276" s="195"/>
      <c r="N1276" s="195"/>
      <c r="O1276" s="195"/>
      <c r="P1276" s="201">
        <f>LOOKUP(H1276,Sheet1!B:B,Sheet1!C:C)</f>
        <v>3.0963251366928963</v>
      </c>
      <c r="Q1276" s="195"/>
      <c r="R1276" s="195"/>
      <c r="S1276" s="195"/>
      <c r="T1276" s="195"/>
      <c r="U1276" s="195"/>
    </row>
    <row r="1277" spans="1:21" x14ac:dyDescent="0.25">
      <c r="A1277" s="195"/>
      <c r="B1277">
        <f t="shared" si="114"/>
        <v>1274</v>
      </c>
      <c r="C1277" s="195">
        <f t="shared" si="113"/>
        <v>1.8800526414739612E-2</v>
      </c>
      <c r="D1277" s="196">
        <f t="shared" ca="1" si="115"/>
        <v>20.310782249317636</v>
      </c>
      <c r="E1277" s="195"/>
      <c r="F1277" s="195"/>
      <c r="G1277" s="196">
        <f t="shared" si="116"/>
        <v>191.33093525179854</v>
      </c>
      <c r="H1277" s="197">
        <v>53.19</v>
      </c>
      <c r="I1277" s="195"/>
      <c r="J1277" s="195"/>
      <c r="K1277" s="195"/>
      <c r="L1277" s="195"/>
      <c r="M1277" s="195"/>
      <c r="N1277" s="195"/>
      <c r="O1277" s="195"/>
      <c r="P1277" s="201">
        <f>LOOKUP(H1277,Sheet1!B:B,Sheet1!C:C)</f>
        <v>3.0963251366928963</v>
      </c>
      <c r="Q1277" s="195"/>
      <c r="R1277" s="195"/>
      <c r="S1277" s="195"/>
      <c r="T1277" s="195"/>
      <c r="U1277" s="195"/>
    </row>
    <row r="1278" spans="1:21" x14ac:dyDescent="0.25">
      <c r="A1278" s="195"/>
      <c r="B1278">
        <f t="shared" si="114"/>
        <v>1275</v>
      </c>
      <c r="C1278" s="195">
        <f t="shared" si="113"/>
        <v>1.8800526414739612E-2</v>
      </c>
      <c r="D1278" s="196">
        <f t="shared" ca="1" si="115"/>
        <v>20.329582775732376</v>
      </c>
      <c r="E1278" s="195"/>
      <c r="F1278" s="195"/>
      <c r="G1278" s="196">
        <f t="shared" si="116"/>
        <v>191.33093525179854</v>
      </c>
      <c r="H1278" s="197">
        <v>53.19</v>
      </c>
      <c r="I1278" s="195"/>
      <c r="J1278" s="195"/>
      <c r="K1278" s="195"/>
      <c r="L1278" s="195"/>
      <c r="M1278" s="195"/>
      <c r="N1278" s="195"/>
      <c r="O1278" s="195"/>
      <c r="P1278" s="201">
        <f>LOOKUP(H1278,Sheet1!B:B,Sheet1!C:C)</f>
        <v>3.0963251366928963</v>
      </c>
      <c r="Q1278" s="195"/>
      <c r="R1278" s="195"/>
      <c r="S1278" s="195"/>
      <c r="T1278" s="195"/>
      <c r="U1278" s="195"/>
    </row>
    <row r="1279" spans="1:21" x14ac:dyDescent="0.25">
      <c r="A1279" s="195"/>
      <c r="B1279">
        <f t="shared" si="114"/>
        <v>1276</v>
      </c>
      <c r="C1279" s="195">
        <f t="shared" si="113"/>
        <v>1.8800526414739612E-2</v>
      </c>
      <c r="D1279" s="196">
        <f t="shared" ca="1" si="115"/>
        <v>20.348383302147116</v>
      </c>
      <c r="E1279" s="195"/>
      <c r="F1279" s="195"/>
      <c r="G1279" s="196">
        <f t="shared" si="116"/>
        <v>191.33093525179854</v>
      </c>
      <c r="H1279" s="197">
        <v>53.19</v>
      </c>
      <c r="I1279" s="195"/>
      <c r="J1279" s="195"/>
      <c r="K1279" s="195"/>
      <c r="L1279" s="195"/>
      <c r="M1279" s="195"/>
      <c r="N1279" s="195"/>
      <c r="O1279" s="195"/>
      <c r="P1279" s="201">
        <f>LOOKUP(H1279,Sheet1!B:B,Sheet1!C:C)</f>
        <v>3.0963251366928963</v>
      </c>
      <c r="Q1279" s="195"/>
      <c r="R1279" s="195"/>
      <c r="S1279" s="195"/>
      <c r="T1279" s="195"/>
      <c r="U1279" s="195"/>
    </row>
    <row r="1280" spans="1:21" x14ac:dyDescent="0.25">
      <c r="A1280" s="195"/>
      <c r="B1280">
        <f t="shared" si="114"/>
        <v>1277</v>
      </c>
      <c r="C1280" s="195">
        <f t="shared" si="113"/>
        <v>1.8800526414739612E-2</v>
      </c>
      <c r="D1280" s="196">
        <f t="shared" ca="1" si="115"/>
        <v>20.367183828561856</v>
      </c>
      <c r="E1280" s="195"/>
      <c r="F1280" s="195"/>
      <c r="G1280" s="196">
        <f t="shared" si="116"/>
        <v>191.33093525179854</v>
      </c>
      <c r="H1280" s="197">
        <v>53.19</v>
      </c>
      <c r="I1280" s="195"/>
      <c r="J1280" s="195"/>
      <c r="K1280" s="195"/>
      <c r="L1280" s="195"/>
      <c r="M1280" s="195"/>
      <c r="N1280" s="195"/>
      <c r="O1280" s="195"/>
      <c r="P1280" s="201">
        <f>LOOKUP(H1280,Sheet1!B:B,Sheet1!C:C)</f>
        <v>3.0963251366928963</v>
      </c>
      <c r="Q1280" s="195"/>
      <c r="R1280" s="195"/>
      <c r="S1280" s="195"/>
      <c r="T1280" s="195"/>
      <c r="U1280" s="195"/>
    </row>
    <row r="1281" spans="1:21" x14ac:dyDescent="0.25">
      <c r="A1281" s="195"/>
      <c r="B1281">
        <f t="shared" si="114"/>
        <v>1278</v>
      </c>
      <c r="C1281" s="195">
        <f t="shared" si="113"/>
        <v>1.8800526414739612E-2</v>
      </c>
      <c r="D1281" s="196">
        <f t="shared" ca="1" si="115"/>
        <v>20.385984354976596</v>
      </c>
      <c r="E1281" s="195"/>
      <c r="F1281" s="195"/>
      <c r="G1281" s="196">
        <f t="shared" si="116"/>
        <v>191.33093525179854</v>
      </c>
      <c r="H1281" s="197">
        <v>53.19</v>
      </c>
      <c r="I1281" s="195"/>
      <c r="J1281" s="195"/>
      <c r="K1281" s="195"/>
      <c r="L1281" s="195"/>
      <c r="M1281" s="195"/>
      <c r="N1281" s="195"/>
      <c r="O1281" s="195"/>
      <c r="P1281" s="201">
        <f>LOOKUP(H1281,Sheet1!B:B,Sheet1!C:C)</f>
        <v>3.0963251366928963</v>
      </c>
      <c r="Q1281" s="195"/>
      <c r="R1281" s="195"/>
      <c r="S1281" s="195"/>
      <c r="T1281" s="195"/>
      <c r="U1281" s="195"/>
    </row>
    <row r="1282" spans="1:21" x14ac:dyDescent="0.25">
      <c r="A1282" s="195"/>
      <c r="B1282">
        <f t="shared" si="114"/>
        <v>1279</v>
      </c>
      <c r="C1282" s="195">
        <f t="shared" si="113"/>
        <v>1.8800526414739612E-2</v>
      </c>
      <c r="D1282" s="196">
        <f t="shared" ca="1" si="115"/>
        <v>20.404784881391336</v>
      </c>
      <c r="E1282" s="195"/>
      <c r="F1282" s="195"/>
      <c r="G1282" s="196">
        <f t="shared" si="116"/>
        <v>191.33093525179854</v>
      </c>
      <c r="H1282" s="197">
        <v>53.19</v>
      </c>
      <c r="I1282" s="195"/>
      <c r="J1282" s="195"/>
      <c r="K1282" s="195"/>
      <c r="L1282" s="195"/>
      <c r="M1282" s="195"/>
      <c r="N1282" s="195"/>
      <c r="O1282" s="195"/>
      <c r="P1282" s="201">
        <f>LOOKUP(H1282,Sheet1!B:B,Sheet1!C:C)</f>
        <v>3.0963251366928963</v>
      </c>
      <c r="Q1282" s="195"/>
      <c r="R1282" s="195"/>
      <c r="S1282" s="195"/>
      <c r="T1282" s="195"/>
      <c r="U1282" s="195"/>
    </row>
    <row r="1283" spans="1:21" x14ac:dyDescent="0.25">
      <c r="A1283" s="195"/>
      <c r="B1283">
        <f t="shared" si="114"/>
        <v>1280</v>
      </c>
      <c r="C1283" s="195">
        <f t="shared" si="113"/>
        <v>1.8800526414739612E-2</v>
      </c>
      <c r="D1283" s="196">
        <f t="shared" ca="1" si="115"/>
        <v>20.423585407806076</v>
      </c>
      <c r="E1283" s="195"/>
      <c r="F1283" s="195"/>
      <c r="G1283" s="196">
        <f t="shared" si="116"/>
        <v>191.33093525179854</v>
      </c>
      <c r="H1283" s="197">
        <v>53.19</v>
      </c>
      <c r="I1283" s="195"/>
      <c r="J1283" s="195"/>
      <c r="K1283" s="195"/>
      <c r="L1283" s="195"/>
      <c r="M1283" s="195"/>
      <c r="N1283" s="195"/>
      <c r="O1283" s="195"/>
      <c r="P1283" s="201">
        <f>LOOKUP(H1283,Sheet1!B:B,Sheet1!C:C)</f>
        <v>3.0963251366928963</v>
      </c>
      <c r="Q1283" s="195"/>
      <c r="R1283" s="195"/>
      <c r="S1283" s="195"/>
      <c r="T1283" s="195"/>
      <c r="U1283" s="195"/>
    </row>
    <row r="1284" spans="1:21" x14ac:dyDescent="0.25">
      <c r="A1284" s="195"/>
      <c r="B1284">
        <f t="shared" si="114"/>
        <v>1281</v>
      </c>
      <c r="C1284" s="195">
        <f t="shared" si="113"/>
        <v>1.8800526414739612E-2</v>
      </c>
      <c r="D1284" s="196">
        <f t="shared" ca="1" si="115"/>
        <v>20.442385934220816</v>
      </c>
      <c r="E1284" s="195"/>
      <c r="F1284" s="195"/>
      <c r="G1284" s="196">
        <f t="shared" si="116"/>
        <v>191.33093525179854</v>
      </c>
      <c r="H1284" s="197">
        <v>53.19</v>
      </c>
      <c r="I1284" s="195"/>
      <c r="J1284" s="195"/>
      <c r="K1284" s="195"/>
      <c r="L1284" s="195"/>
      <c r="M1284" s="195"/>
      <c r="N1284" s="195"/>
      <c r="O1284" s="195"/>
      <c r="P1284" s="201">
        <f>LOOKUP(H1284,Sheet1!B:B,Sheet1!C:C)</f>
        <v>3.0963251366928963</v>
      </c>
      <c r="Q1284" s="195"/>
      <c r="R1284" s="195"/>
      <c r="S1284" s="195"/>
      <c r="T1284" s="195"/>
      <c r="U1284" s="195"/>
    </row>
    <row r="1285" spans="1:21" x14ac:dyDescent="0.25">
      <c r="A1285" s="195"/>
      <c r="B1285">
        <f t="shared" si="114"/>
        <v>1282</v>
      </c>
      <c r="C1285" s="195">
        <f t="shared" ref="C1285:C1348" si="117">1/H1285</f>
        <v>1.8800526414739612E-2</v>
      </c>
      <c r="D1285" s="196">
        <f t="shared" ca="1" si="115"/>
        <v>20.461186460635556</v>
      </c>
      <c r="E1285" s="195"/>
      <c r="F1285" s="195"/>
      <c r="G1285" s="196">
        <f t="shared" si="116"/>
        <v>191.33093525179854</v>
      </c>
      <c r="H1285" s="197">
        <v>53.19</v>
      </c>
      <c r="I1285" s="195"/>
      <c r="J1285" s="195"/>
      <c r="K1285" s="195"/>
      <c r="L1285" s="195"/>
      <c r="M1285" s="195"/>
      <c r="N1285" s="195"/>
      <c r="O1285" s="195"/>
      <c r="P1285" s="201">
        <f>LOOKUP(H1285,Sheet1!B:B,Sheet1!C:C)</f>
        <v>3.0963251366928963</v>
      </c>
      <c r="Q1285" s="195"/>
      <c r="R1285" s="195"/>
      <c r="S1285" s="195"/>
      <c r="T1285" s="195"/>
      <c r="U1285" s="195"/>
    </row>
    <row r="1286" spans="1:21" x14ac:dyDescent="0.25">
      <c r="A1286" s="195"/>
      <c r="B1286">
        <f t="shared" ref="B1286:B1349" si="118">B1285+1</f>
        <v>1283</v>
      </c>
      <c r="C1286" s="195">
        <f t="shared" si="117"/>
        <v>1.8800526414739612E-2</v>
      </c>
      <c r="D1286" s="196">
        <f t="shared" ref="D1286:D1349" ca="1" si="119">D1285+C1286</f>
        <v>20.479986987050296</v>
      </c>
      <c r="E1286" s="195"/>
      <c r="F1286" s="195"/>
      <c r="G1286" s="196">
        <f t="shared" si="116"/>
        <v>191.33093525179854</v>
      </c>
      <c r="H1286" s="197">
        <v>53.19</v>
      </c>
      <c r="I1286" s="195"/>
      <c r="J1286" s="195"/>
      <c r="K1286" s="195"/>
      <c r="L1286" s="195"/>
      <c r="M1286" s="195"/>
      <c r="N1286" s="195"/>
      <c r="O1286" s="195"/>
      <c r="P1286" s="201">
        <f>LOOKUP(H1286,Sheet1!B:B,Sheet1!C:C)</f>
        <v>3.0963251366928963</v>
      </c>
      <c r="Q1286" s="195"/>
      <c r="R1286" s="195"/>
      <c r="S1286" s="195"/>
      <c r="T1286" s="195"/>
      <c r="U1286" s="195"/>
    </row>
    <row r="1287" spans="1:21" x14ac:dyDescent="0.25">
      <c r="A1287" s="195"/>
      <c r="B1287">
        <f t="shared" si="118"/>
        <v>1284</v>
      </c>
      <c r="C1287" s="195">
        <f t="shared" si="117"/>
        <v>1.8800526414739612E-2</v>
      </c>
      <c r="D1287" s="196">
        <f t="shared" ca="1" si="119"/>
        <v>20.498787513465036</v>
      </c>
      <c r="E1287" s="195"/>
      <c r="F1287" s="195"/>
      <c r="G1287" s="196">
        <f t="shared" ref="G1287:G1350" si="120">H1287/0.278</f>
        <v>191.33093525179854</v>
      </c>
      <c r="H1287" s="197">
        <v>53.19</v>
      </c>
      <c r="I1287" s="195"/>
      <c r="J1287" s="195"/>
      <c r="K1287" s="195"/>
      <c r="L1287" s="195"/>
      <c r="M1287" s="195"/>
      <c r="N1287" s="195"/>
      <c r="O1287" s="195"/>
      <c r="P1287" s="201">
        <f>LOOKUP(H1287,Sheet1!B:B,Sheet1!C:C)</f>
        <v>3.0963251366928963</v>
      </c>
      <c r="Q1287" s="195"/>
      <c r="R1287" s="195"/>
      <c r="S1287" s="195"/>
      <c r="T1287" s="195"/>
      <c r="U1287" s="195"/>
    </row>
    <row r="1288" spans="1:21" x14ac:dyDescent="0.25">
      <c r="A1288" s="195"/>
      <c r="B1288">
        <f t="shared" si="118"/>
        <v>1285</v>
      </c>
      <c r="C1288" s="195">
        <f t="shared" si="117"/>
        <v>1.8800526414739612E-2</v>
      </c>
      <c r="D1288" s="196">
        <f t="shared" ca="1" si="119"/>
        <v>20.517588039879776</v>
      </c>
      <c r="E1288" s="195"/>
      <c r="F1288" s="195"/>
      <c r="G1288" s="196">
        <f t="shared" si="120"/>
        <v>191.33093525179854</v>
      </c>
      <c r="H1288" s="197">
        <v>53.19</v>
      </c>
      <c r="I1288" s="195"/>
      <c r="J1288" s="195"/>
      <c r="K1288" s="195"/>
      <c r="L1288" s="195"/>
      <c r="M1288" s="195"/>
      <c r="N1288" s="195"/>
      <c r="O1288" s="195"/>
      <c r="P1288" s="201">
        <f>LOOKUP(H1288,Sheet1!B:B,Sheet1!C:C)</f>
        <v>3.0963251366928963</v>
      </c>
      <c r="Q1288" s="195"/>
      <c r="R1288" s="195"/>
      <c r="S1288" s="195"/>
      <c r="T1288" s="195"/>
      <c r="U1288" s="195"/>
    </row>
    <row r="1289" spans="1:21" x14ac:dyDescent="0.25">
      <c r="A1289" s="195"/>
      <c r="B1289">
        <f t="shared" si="118"/>
        <v>1286</v>
      </c>
      <c r="C1289" s="195">
        <f t="shared" si="117"/>
        <v>1.8800526414739612E-2</v>
      </c>
      <c r="D1289" s="196">
        <f t="shared" ca="1" si="119"/>
        <v>20.536388566294516</v>
      </c>
      <c r="E1289" s="195"/>
      <c r="F1289" s="195"/>
      <c r="G1289" s="196">
        <f t="shared" si="120"/>
        <v>191.33093525179854</v>
      </c>
      <c r="H1289" s="197">
        <v>53.19</v>
      </c>
      <c r="I1289" s="195"/>
      <c r="J1289" s="195"/>
      <c r="K1289" s="195"/>
      <c r="L1289" s="195"/>
      <c r="M1289" s="195"/>
      <c r="N1289" s="195"/>
      <c r="O1289" s="195"/>
      <c r="P1289" s="201">
        <f>LOOKUP(H1289,Sheet1!B:B,Sheet1!C:C)</f>
        <v>3.0963251366928963</v>
      </c>
      <c r="Q1289" s="195"/>
      <c r="R1289" s="195"/>
      <c r="S1289" s="195"/>
      <c r="T1289" s="195"/>
      <c r="U1289" s="195"/>
    </row>
    <row r="1290" spans="1:21" x14ac:dyDescent="0.25">
      <c r="A1290" s="195"/>
      <c r="B1290">
        <f t="shared" si="118"/>
        <v>1287</v>
      </c>
      <c r="C1290" s="195">
        <f t="shared" si="117"/>
        <v>1.8800526414739612E-2</v>
      </c>
      <c r="D1290" s="196">
        <f t="shared" ca="1" si="119"/>
        <v>20.555189092709256</v>
      </c>
      <c r="E1290" s="195"/>
      <c r="F1290" s="195"/>
      <c r="G1290" s="196">
        <f t="shared" si="120"/>
        <v>191.33093525179854</v>
      </c>
      <c r="H1290" s="197">
        <v>53.19</v>
      </c>
      <c r="I1290" s="195"/>
      <c r="J1290" s="195"/>
      <c r="K1290" s="195"/>
      <c r="L1290" s="195"/>
      <c r="M1290" s="195"/>
      <c r="N1290" s="195"/>
      <c r="O1290" s="195"/>
      <c r="P1290" s="201">
        <f>LOOKUP(H1290,Sheet1!B:B,Sheet1!C:C)</f>
        <v>3.0963251366928963</v>
      </c>
      <c r="Q1290" s="195"/>
      <c r="R1290" s="195"/>
      <c r="S1290" s="195"/>
      <c r="T1290" s="195"/>
      <c r="U1290" s="195"/>
    </row>
    <row r="1291" spans="1:21" x14ac:dyDescent="0.25">
      <c r="A1291" s="195"/>
      <c r="B1291">
        <f t="shared" si="118"/>
        <v>1288</v>
      </c>
      <c r="C1291" s="195">
        <f t="shared" si="117"/>
        <v>1.8800526414739612E-2</v>
      </c>
      <c r="D1291" s="196">
        <f t="shared" ca="1" si="119"/>
        <v>20.573989619123996</v>
      </c>
      <c r="E1291" s="195"/>
      <c r="F1291" s="195"/>
      <c r="G1291" s="196">
        <f t="shared" si="120"/>
        <v>191.33093525179854</v>
      </c>
      <c r="H1291" s="197">
        <v>53.19</v>
      </c>
      <c r="I1291" s="195"/>
      <c r="J1291" s="195"/>
      <c r="K1291" s="195"/>
      <c r="L1291" s="195"/>
      <c r="M1291" s="195"/>
      <c r="N1291" s="195"/>
      <c r="O1291" s="195"/>
      <c r="P1291" s="201">
        <f>LOOKUP(H1291,Sheet1!B:B,Sheet1!C:C)</f>
        <v>3.0963251366928963</v>
      </c>
      <c r="Q1291" s="195"/>
      <c r="R1291" s="195"/>
      <c r="S1291" s="195"/>
      <c r="T1291" s="195"/>
      <c r="U1291" s="195"/>
    </row>
    <row r="1292" spans="1:21" x14ac:dyDescent="0.25">
      <c r="A1292" s="195"/>
      <c r="B1292">
        <f t="shared" si="118"/>
        <v>1289</v>
      </c>
      <c r="C1292" s="195">
        <f t="shared" si="117"/>
        <v>1.8800526414739612E-2</v>
      </c>
      <c r="D1292" s="196">
        <f t="shared" ca="1" si="119"/>
        <v>20.592790145538736</v>
      </c>
      <c r="E1292" s="195"/>
      <c r="F1292" s="195"/>
      <c r="G1292" s="196">
        <f t="shared" si="120"/>
        <v>191.33093525179854</v>
      </c>
      <c r="H1292" s="197">
        <v>53.19</v>
      </c>
      <c r="I1292" s="195"/>
      <c r="J1292" s="195"/>
      <c r="K1292" s="195"/>
      <c r="L1292" s="195"/>
      <c r="M1292" s="195"/>
      <c r="N1292" s="195"/>
      <c r="O1292" s="195"/>
      <c r="P1292" s="201">
        <f>LOOKUP(H1292,Sheet1!B:B,Sheet1!C:C)</f>
        <v>3.0963251366928963</v>
      </c>
      <c r="Q1292" s="195"/>
      <c r="R1292" s="195"/>
      <c r="S1292" s="195"/>
      <c r="T1292" s="195"/>
      <c r="U1292" s="195"/>
    </row>
    <row r="1293" spans="1:21" x14ac:dyDescent="0.25">
      <c r="A1293" s="195"/>
      <c r="B1293">
        <f t="shared" si="118"/>
        <v>1290</v>
      </c>
      <c r="C1293" s="195">
        <f t="shared" si="117"/>
        <v>1.8800526414739612E-2</v>
      </c>
      <c r="D1293" s="196">
        <f t="shared" ca="1" si="119"/>
        <v>20.611590671953476</v>
      </c>
      <c r="E1293" s="195"/>
      <c r="F1293" s="195"/>
      <c r="G1293" s="196">
        <f t="shared" si="120"/>
        <v>191.33093525179854</v>
      </c>
      <c r="H1293" s="197">
        <v>53.19</v>
      </c>
      <c r="I1293" s="195"/>
      <c r="J1293" s="195"/>
      <c r="K1293" s="195"/>
      <c r="L1293" s="195"/>
      <c r="M1293" s="195"/>
      <c r="N1293" s="195"/>
      <c r="O1293" s="195"/>
      <c r="P1293" s="201">
        <f>LOOKUP(H1293,Sheet1!B:B,Sheet1!C:C)</f>
        <v>3.0963251366928963</v>
      </c>
      <c r="Q1293" s="195"/>
      <c r="R1293" s="195"/>
      <c r="S1293" s="195"/>
      <c r="T1293" s="195"/>
      <c r="U1293" s="195"/>
    </row>
    <row r="1294" spans="1:21" x14ac:dyDescent="0.25">
      <c r="A1294" s="195"/>
      <c r="B1294">
        <f t="shared" si="118"/>
        <v>1291</v>
      </c>
      <c r="C1294" s="195">
        <f t="shared" si="117"/>
        <v>1.8800526414739612E-2</v>
      </c>
      <c r="D1294" s="196">
        <f t="shared" ca="1" si="119"/>
        <v>20.630391198368216</v>
      </c>
      <c r="E1294" s="195"/>
      <c r="F1294" s="195"/>
      <c r="G1294" s="196">
        <f t="shared" si="120"/>
        <v>191.33093525179854</v>
      </c>
      <c r="H1294" s="197">
        <v>53.19</v>
      </c>
      <c r="I1294" s="195"/>
      <c r="J1294" s="195"/>
      <c r="K1294" s="195"/>
      <c r="L1294" s="195"/>
      <c r="M1294" s="195"/>
      <c r="N1294" s="195"/>
      <c r="O1294" s="195"/>
      <c r="P1294" s="201">
        <f>LOOKUP(H1294,Sheet1!B:B,Sheet1!C:C)</f>
        <v>3.0963251366928963</v>
      </c>
      <c r="Q1294" s="195"/>
      <c r="R1294" s="195"/>
      <c r="S1294" s="195"/>
      <c r="T1294" s="195"/>
      <c r="U1294" s="195"/>
    </row>
    <row r="1295" spans="1:21" x14ac:dyDescent="0.25">
      <c r="A1295" s="195"/>
      <c r="B1295">
        <f t="shared" si="118"/>
        <v>1292</v>
      </c>
      <c r="C1295" s="195">
        <f t="shared" si="117"/>
        <v>1.8800526414739612E-2</v>
      </c>
      <c r="D1295" s="196">
        <f t="shared" ca="1" si="119"/>
        <v>20.649191724782956</v>
      </c>
      <c r="E1295" s="195"/>
      <c r="F1295" s="195"/>
      <c r="G1295" s="196">
        <f t="shared" si="120"/>
        <v>191.33093525179854</v>
      </c>
      <c r="H1295" s="197">
        <v>53.19</v>
      </c>
      <c r="I1295" s="195"/>
      <c r="J1295" s="195"/>
      <c r="K1295" s="195"/>
      <c r="L1295" s="195"/>
      <c r="M1295" s="195"/>
      <c r="N1295" s="195"/>
      <c r="O1295" s="195"/>
      <c r="P1295" s="201">
        <f>LOOKUP(H1295,Sheet1!B:B,Sheet1!C:C)</f>
        <v>3.0963251366928963</v>
      </c>
      <c r="Q1295" s="195"/>
      <c r="R1295" s="195"/>
      <c r="S1295" s="195"/>
      <c r="T1295" s="195"/>
      <c r="U1295" s="195"/>
    </row>
    <row r="1296" spans="1:21" x14ac:dyDescent="0.25">
      <c r="A1296" s="195"/>
      <c r="B1296">
        <f t="shared" si="118"/>
        <v>1293</v>
      </c>
      <c r="C1296" s="195">
        <f t="shared" si="117"/>
        <v>1.8800526414739612E-2</v>
      </c>
      <c r="D1296" s="196">
        <f t="shared" ca="1" si="119"/>
        <v>20.667992251197695</v>
      </c>
      <c r="E1296" s="195"/>
      <c r="F1296" s="195"/>
      <c r="G1296" s="196">
        <f t="shared" si="120"/>
        <v>191.33093525179854</v>
      </c>
      <c r="H1296" s="197">
        <v>53.19</v>
      </c>
      <c r="I1296" s="195"/>
      <c r="J1296" s="195"/>
      <c r="K1296" s="195"/>
      <c r="L1296" s="195"/>
      <c r="M1296" s="195"/>
      <c r="N1296" s="195"/>
      <c r="O1296" s="195"/>
      <c r="P1296" s="201">
        <f>LOOKUP(H1296,Sheet1!B:B,Sheet1!C:C)</f>
        <v>3.0963251366928963</v>
      </c>
      <c r="Q1296" s="195"/>
      <c r="R1296" s="195"/>
      <c r="S1296" s="195"/>
      <c r="T1296" s="195"/>
      <c r="U1296" s="195"/>
    </row>
    <row r="1297" spans="1:21" x14ac:dyDescent="0.25">
      <c r="A1297" s="195"/>
      <c r="B1297">
        <f t="shared" si="118"/>
        <v>1294</v>
      </c>
      <c r="C1297" s="195">
        <f t="shared" si="117"/>
        <v>1.8800526414739612E-2</v>
      </c>
      <c r="D1297" s="196">
        <f t="shared" ca="1" si="119"/>
        <v>20.686792777612435</v>
      </c>
      <c r="E1297" s="195"/>
      <c r="F1297" s="195"/>
      <c r="G1297" s="196">
        <f t="shared" si="120"/>
        <v>191.33093525179854</v>
      </c>
      <c r="H1297" s="197">
        <v>53.19</v>
      </c>
      <c r="I1297" s="195"/>
      <c r="J1297" s="195"/>
      <c r="K1297" s="195"/>
      <c r="L1297" s="195"/>
      <c r="M1297" s="195"/>
      <c r="N1297" s="195"/>
      <c r="O1297" s="195"/>
      <c r="P1297" s="201">
        <f>LOOKUP(H1297,Sheet1!B:B,Sheet1!C:C)</f>
        <v>3.0963251366928963</v>
      </c>
      <c r="Q1297" s="195"/>
      <c r="R1297" s="195"/>
      <c r="S1297" s="195"/>
      <c r="T1297" s="195"/>
      <c r="U1297" s="195"/>
    </row>
    <row r="1298" spans="1:21" x14ac:dyDescent="0.25">
      <c r="A1298" s="195"/>
      <c r="B1298">
        <f t="shared" si="118"/>
        <v>1295</v>
      </c>
      <c r="C1298" s="195">
        <f t="shared" si="117"/>
        <v>1.8800526414739612E-2</v>
      </c>
      <c r="D1298" s="196">
        <f t="shared" ca="1" si="119"/>
        <v>20.705593304027175</v>
      </c>
      <c r="E1298" s="195"/>
      <c r="F1298" s="195"/>
      <c r="G1298" s="196">
        <f t="shared" si="120"/>
        <v>191.33093525179854</v>
      </c>
      <c r="H1298" s="197">
        <v>53.19</v>
      </c>
      <c r="I1298" s="195"/>
      <c r="J1298" s="195"/>
      <c r="K1298" s="195"/>
      <c r="L1298" s="195"/>
      <c r="M1298" s="195"/>
      <c r="N1298" s="195"/>
      <c r="O1298" s="195"/>
      <c r="P1298" s="201">
        <f>LOOKUP(H1298,Sheet1!B:B,Sheet1!C:C)</f>
        <v>3.0963251366928963</v>
      </c>
      <c r="Q1298" s="195"/>
      <c r="R1298" s="195"/>
      <c r="S1298" s="195"/>
      <c r="T1298" s="195"/>
      <c r="U1298" s="195"/>
    </row>
    <row r="1299" spans="1:21" x14ac:dyDescent="0.25">
      <c r="A1299" s="195"/>
      <c r="B1299">
        <f t="shared" si="118"/>
        <v>1296</v>
      </c>
      <c r="C1299" s="195">
        <f t="shared" si="117"/>
        <v>1.8800526414739612E-2</v>
      </c>
      <c r="D1299" s="196">
        <f t="shared" ca="1" si="119"/>
        <v>20.724393830441915</v>
      </c>
      <c r="E1299" s="195"/>
      <c r="F1299" s="195"/>
      <c r="G1299" s="196">
        <f t="shared" si="120"/>
        <v>191.33093525179854</v>
      </c>
      <c r="H1299" s="197">
        <v>53.19</v>
      </c>
      <c r="I1299" s="195"/>
      <c r="J1299" s="195"/>
      <c r="K1299" s="195"/>
      <c r="L1299" s="195"/>
      <c r="M1299" s="195"/>
      <c r="N1299" s="195"/>
      <c r="O1299" s="195"/>
      <c r="P1299" s="201">
        <f>LOOKUP(H1299,Sheet1!B:B,Sheet1!C:C)</f>
        <v>3.0963251366928963</v>
      </c>
      <c r="Q1299" s="195"/>
      <c r="R1299" s="195"/>
      <c r="S1299" s="195"/>
      <c r="T1299" s="195"/>
      <c r="U1299" s="195"/>
    </row>
    <row r="1300" spans="1:21" x14ac:dyDescent="0.25">
      <c r="A1300" s="195"/>
      <c r="B1300">
        <f t="shared" si="118"/>
        <v>1297</v>
      </c>
      <c r="C1300" s="195">
        <f t="shared" si="117"/>
        <v>1.8800526414739612E-2</v>
      </c>
      <c r="D1300" s="196">
        <f t="shared" ca="1" si="119"/>
        <v>20.743194356856655</v>
      </c>
      <c r="E1300" s="195"/>
      <c r="F1300" s="195"/>
      <c r="G1300" s="196">
        <f t="shared" si="120"/>
        <v>191.33093525179854</v>
      </c>
      <c r="H1300" s="197">
        <v>53.19</v>
      </c>
      <c r="I1300" s="195"/>
      <c r="J1300" s="195"/>
      <c r="K1300" s="195"/>
      <c r="L1300" s="195"/>
      <c r="M1300" s="195"/>
      <c r="N1300" s="195"/>
      <c r="O1300" s="195"/>
      <c r="P1300" s="201">
        <f>LOOKUP(H1300,Sheet1!B:B,Sheet1!C:C)</f>
        <v>3.0963251366928963</v>
      </c>
      <c r="Q1300" s="195"/>
      <c r="R1300" s="195"/>
      <c r="S1300" s="195"/>
      <c r="T1300" s="195"/>
      <c r="U1300" s="195"/>
    </row>
    <row r="1301" spans="1:21" x14ac:dyDescent="0.25">
      <c r="A1301" s="195"/>
      <c r="B1301">
        <f t="shared" si="118"/>
        <v>1298</v>
      </c>
      <c r="C1301" s="195">
        <f t="shared" si="117"/>
        <v>1.8800526414739612E-2</v>
      </c>
      <c r="D1301" s="196">
        <f t="shared" ca="1" si="119"/>
        <v>20.761994883271395</v>
      </c>
      <c r="E1301" s="195"/>
      <c r="F1301" s="195"/>
      <c r="G1301" s="196">
        <f t="shared" si="120"/>
        <v>191.33093525179854</v>
      </c>
      <c r="H1301" s="197">
        <v>53.19</v>
      </c>
      <c r="I1301" s="195"/>
      <c r="J1301" s="195"/>
      <c r="K1301" s="195"/>
      <c r="L1301" s="195"/>
      <c r="M1301" s="195"/>
      <c r="N1301" s="195"/>
      <c r="O1301" s="195"/>
      <c r="P1301" s="201">
        <f>LOOKUP(H1301,Sheet1!B:B,Sheet1!C:C)</f>
        <v>3.0963251366928963</v>
      </c>
      <c r="Q1301" s="195"/>
      <c r="R1301" s="195"/>
      <c r="S1301" s="195"/>
      <c r="T1301" s="195"/>
      <c r="U1301" s="195"/>
    </row>
    <row r="1302" spans="1:21" x14ac:dyDescent="0.25">
      <c r="A1302" s="195"/>
      <c r="B1302">
        <f t="shared" si="118"/>
        <v>1299</v>
      </c>
      <c r="C1302" s="195">
        <f t="shared" si="117"/>
        <v>1.8800526414739612E-2</v>
      </c>
      <c r="D1302" s="196">
        <f t="shared" ca="1" si="119"/>
        <v>20.780795409686135</v>
      </c>
      <c r="E1302" s="195"/>
      <c r="F1302" s="195"/>
      <c r="G1302" s="196">
        <f t="shared" si="120"/>
        <v>191.33093525179854</v>
      </c>
      <c r="H1302" s="197">
        <v>53.19</v>
      </c>
      <c r="I1302" s="195"/>
      <c r="J1302" s="195"/>
      <c r="K1302" s="195"/>
      <c r="L1302" s="195"/>
      <c r="M1302" s="195"/>
      <c r="N1302" s="195"/>
      <c r="O1302" s="195"/>
      <c r="P1302" s="201">
        <f>LOOKUP(H1302,Sheet1!B:B,Sheet1!C:C)</f>
        <v>3.0963251366928963</v>
      </c>
      <c r="Q1302" s="195"/>
      <c r="R1302" s="195"/>
      <c r="S1302" s="195"/>
      <c r="T1302" s="195"/>
      <c r="U1302" s="195"/>
    </row>
    <row r="1303" spans="1:21" x14ac:dyDescent="0.25">
      <c r="A1303" s="195"/>
      <c r="B1303">
        <f t="shared" si="118"/>
        <v>1300</v>
      </c>
      <c r="C1303" s="195">
        <f t="shared" si="117"/>
        <v>1.8800526414739612E-2</v>
      </c>
      <c r="D1303" s="196">
        <f t="shared" ca="1" si="119"/>
        <v>20.799595936100875</v>
      </c>
      <c r="E1303" s="195"/>
      <c r="F1303" s="195"/>
      <c r="G1303" s="196">
        <f t="shared" si="120"/>
        <v>191.33093525179854</v>
      </c>
      <c r="H1303" s="197">
        <v>53.19</v>
      </c>
      <c r="I1303" s="195"/>
      <c r="J1303" s="195"/>
      <c r="K1303" s="195"/>
      <c r="L1303" s="195"/>
      <c r="M1303" s="195"/>
      <c r="N1303" s="195"/>
      <c r="O1303" s="195"/>
      <c r="P1303" s="201">
        <f>LOOKUP(H1303,Sheet1!B:B,Sheet1!C:C)</f>
        <v>3.0963251366928963</v>
      </c>
      <c r="Q1303" s="195"/>
      <c r="R1303" s="195"/>
      <c r="S1303" s="195"/>
      <c r="T1303" s="195"/>
      <c r="U1303" s="195"/>
    </row>
    <row r="1304" spans="1:21" x14ac:dyDescent="0.25">
      <c r="A1304" s="195"/>
      <c r="B1304">
        <f t="shared" si="118"/>
        <v>1301</v>
      </c>
      <c r="C1304" s="195">
        <f t="shared" si="117"/>
        <v>1.8800526414739612E-2</v>
      </c>
      <c r="D1304" s="196">
        <f t="shared" ca="1" si="119"/>
        <v>20.818396462515615</v>
      </c>
      <c r="E1304" s="195"/>
      <c r="F1304" s="195"/>
      <c r="G1304" s="196">
        <f t="shared" si="120"/>
        <v>191.33093525179854</v>
      </c>
      <c r="H1304" s="197">
        <v>53.19</v>
      </c>
      <c r="I1304" s="195"/>
      <c r="J1304" s="195"/>
      <c r="K1304" s="195"/>
      <c r="L1304" s="195"/>
      <c r="M1304" s="195"/>
      <c r="N1304" s="195"/>
      <c r="O1304" s="195"/>
      <c r="P1304" s="201">
        <f>LOOKUP(H1304,Sheet1!B:B,Sheet1!C:C)</f>
        <v>3.0963251366928963</v>
      </c>
      <c r="Q1304" s="195"/>
      <c r="R1304" s="195"/>
      <c r="S1304" s="195"/>
      <c r="T1304" s="195"/>
      <c r="U1304" s="195"/>
    </row>
    <row r="1305" spans="1:21" x14ac:dyDescent="0.25">
      <c r="A1305" s="195"/>
      <c r="B1305">
        <f t="shared" si="118"/>
        <v>1302</v>
      </c>
      <c r="C1305" s="195">
        <f t="shared" si="117"/>
        <v>1.8800526414739612E-2</v>
      </c>
      <c r="D1305" s="196">
        <f t="shared" ca="1" si="119"/>
        <v>20.837196988930355</v>
      </c>
      <c r="E1305" s="195"/>
      <c r="F1305" s="195"/>
      <c r="G1305" s="196">
        <f t="shared" si="120"/>
        <v>191.33093525179854</v>
      </c>
      <c r="H1305" s="197">
        <v>53.19</v>
      </c>
      <c r="I1305" s="195"/>
      <c r="J1305" s="195"/>
      <c r="K1305" s="195"/>
      <c r="L1305" s="195"/>
      <c r="M1305" s="195"/>
      <c r="N1305" s="195"/>
      <c r="O1305" s="195"/>
      <c r="P1305" s="201">
        <f>LOOKUP(H1305,Sheet1!B:B,Sheet1!C:C)</f>
        <v>3.0963251366928963</v>
      </c>
      <c r="Q1305" s="195"/>
      <c r="R1305" s="195"/>
      <c r="S1305" s="195"/>
      <c r="T1305" s="195"/>
      <c r="U1305" s="195"/>
    </row>
    <row r="1306" spans="1:21" x14ac:dyDescent="0.25">
      <c r="A1306" s="195"/>
      <c r="B1306">
        <f t="shared" si="118"/>
        <v>1303</v>
      </c>
      <c r="C1306" s="195">
        <f t="shared" si="117"/>
        <v>1.8800526414739612E-2</v>
      </c>
      <c r="D1306" s="196">
        <f t="shared" ca="1" si="119"/>
        <v>20.855997515345095</v>
      </c>
      <c r="E1306" s="195"/>
      <c r="F1306" s="195"/>
      <c r="G1306" s="196">
        <f t="shared" si="120"/>
        <v>191.33093525179854</v>
      </c>
      <c r="H1306" s="197">
        <v>53.19</v>
      </c>
      <c r="I1306" s="195"/>
      <c r="J1306" s="195"/>
      <c r="K1306" s="195"/>
      <c r="L1306" s="195"/>
      <c r="M1306" s="195"/>
      <c r="N1306" s="195"/>
      <c r="O1306" s="195"/>
      <c r="P1306" s="201">
        <f>LOOKUP(H1306,Sheet1!B:B,Sheet1!C:C)</f>
        <v>3.0963251366928963</v>
      </c>
      <c r="Q1306" s="195"/>
      <c r="R1306" s="195"/>
      <c r="S1306" s="195"/>
      <c r="T1306" s="195"/>
      <c r="U1306" s="195"/>
    </row>
    <row r="1307" spans="1:21" x14ac:dyDescent="0.25">
      <c r="A1307" s="195"/>
      <c r="B1307">
        <f t="shared" si="118"/>
        <v>1304</v>
      </c>
      <c r="C1307" s="195">
        <f t="shared" si="117"/>
        <v>1.8800526414739612E-2</v>
      </c>
      <c r="D1307" s="196">
        <f t="shared" ca="1" si="119"/>
        <v>20.874798041759835</v>
      </c>
      <c r="E1307" s="195"/>
      <c r="F1307" s="195"/>
      <c r="G1307" s="196">
        <f t="shared" si="120"/>
        <v>191.33093525179854</v>
      </c>
      <c r="H1307" s="197">
        <v>53.19</v>
      </c>
      <c r="I1307" s="195"/>
      <c r="J1307" s="195"/>
      <c r="K1307" s="195"/>
      <c r="L1307" s="195"/>
      <c r="M1307" s="195"/>
      <c r="N1307" s="195"/>
      <c r="O1307" s="195"/>
      <c r="P1307" s="201">
        <f>LOOKUP(H1307,Sheet1!B:B,Sheet1!C:C)</f>
        <v>3.0963251366928963</v>
      </c>
      <c r="Q1307" s="195"/>
      <c r="R1307" s="195"/>
      <c r="S1307" s="195"/>
      <c r="T1307" s="195"/>
      <c r="U1307" s="195"/>
    </row>
    <row r="1308" spans="1:21" x14ac:dyDescent="0.25">
      <c r="A1308" s="195"/>
      <c r="B1308">
        <f t="shared" si="118"/>
        <v>1305</v>
      </c>
      <c r="C1308" s="195">
        <f t="shared" si="117"/>
        <v>1.8800526414739612E-2</v>
      </c>
      <c r="D1308" s="196">
        <f t="shared" ca="1" si="119"/>
        <v>20.893598568174575</v>
      </c>
      <c r="E1308" s="195"/>
      <c r="F1308" s="195"/>
      <c r="G1308" s="196">
        <f t="shared" si="120"/>
        <v>191.33093525179854</v>
      </c>
      <c r="H1308" s="197">
        <v>53.19</v>
      </c>
      <c r="I1308" s="195"/>
      <c r="J1308" s="195"/>
      <c r="K1308" s="195"/>
      <c r="L1308" s="195"/>
      <c r="M1308" s="195"/>
      <c r="N1308" s="195"/>
      <c r="O1308" s="195"/>
      <c r="P1308" s="201">
        <f>LOOKUP(H1308,Sheet1!B:B,Sheet1!C:C)</f>
        <v>3.0963251366928963</v>
      </c>
      <c r="Q1308" s="195"/>
      <c r="R1308" s="195"/>
      <c r="S1308" s="195"/>
      <c r="T1308" s="195"/>
      <c r="U1308" s="195"/>
    </row>
    <row r="1309" spans="1:21" x14ac:dyDescent="0.25">
      <c r="A1309" s="195"/>
      <c r="B1309">
        <f t="shared" si="118"/>
        <v>1306</v>
      </c>
      <c r="C1309" s="195">
        <f t="shared" si="117"/>
        <v>1.8800526414739612E-2</v>
      </c>
      <c r="D1309" s="196">
        <f t="shared" ca="1" si="119"/>
        <v>20.912399094589315</v>
      </c>
      <c r="E1309" s="195"/>
      <c r="F1309" s="195"/>
      <c r="G1309" s="196">
        <f t="shared" si="120"/>
        <v>191.33093525179854</v>
      </c>
      <c r="H1309" s="197">
        <v>53.19</v>
      </c>
      <c r="I1309" s="195"/>
      <c r="J1309" s="195"/>
      <c r="K1309" s="195"/>
      <c r="L1309" s="195"/>
      <c r="M1309" s="195"/>
      <c r="N1309" s="195"/>
      <c r="O1309" s="195"/>
      <c r="P1309" s="201">
        <f>LOOKUP(H1309,Sheet1!B:B,Sheet1!C:C)</f>
        <v>3.0963251366928963</v>
      </c>
      <c r="Q1309" s="195"/>
      <c r="R1309" s="195"/>
      <c r="S1309" s="195"/>
      <c r="T1309" s="195"/>
      <c r="U1309" s="195"/>
    </row>
    <row r="1310" spans="1:21" x14ac:dyDescent="0.25">
      <c r="A1310" s="195"/>
      <c r="B1310">
        <f t="shared" si="118"/>
        <v>1307</v>
      </c>
      <c r="C1310" s="195">
        <f t="shared" si="117"/>
        <v>1.8800526414739612E-2</v>
      </c>
      <c r="D1310" s="196">
        <f t="shared" ca="1" si="119"/>
        <v>20.931199621004055</v>
      </c>
      <c r="E1310" s="195"/>
      <c r="F1310" s="195"/>
      <c r="G1310" s="196">
        <f t="shared" si="120"/>
        <v>191.33093525179854</v>
      </c>
      <c r="H1310" s="197">
        <v>53.19</v>
      </c>
      <c r="I1310" s="195"/>
      <c r="J1310" s="195"/>
      <c r="K1310" s="195"/>
      <c r="L1310" s="195"/>
      <c r="M1310" s="195"/>
      <c r="N1310" s="195"/>
      <c r="O1310" s="195"/>
      <c r="P1310" s="201">
        <f>LOOKUP(H1310,Sheet1!B:B,Sheet1!C:C)</f>
        <v>3.0963251366928963</v>
      </c>
      <c r="Q1310" s="195"/>
      <c r="R1310" s="195"/>
      <c r="S1310" s="195"/>
      <c r="T1310" s="195"/>
      <c r="U1310" s="195"/>
    </row>
    <row r="1311" spans="1:21" x14ac:dyDescent="0.25">
      <c r="A1311" s="195"/>
      <c r="B1311">
        <f t="shared" si="118"/>
        <v>1308</v>
      </c>
      <c r="C1311" s="195">
        <f t="shared" si="117"/>
        <v>1.8800526414739612E-2</v>
      </c>
      <c r="D1311" s="196">
        <f t="shared" ca="1" si="119"/>
        <v>20.950000147418795</v>
      </c>
      <c r="E1311" s="195"/>
      <c r="F1311" s="195"/>
      <c r="G1311" s="196">
        <f t="shared" si="120"/>
        <v>191.33093525179854</v>
      </c>
      <c r="H1311" s="197">
        <v>53.19</v>
      </c>
      <c r="I1311" s="195"/>
      <c r="J1311" s="195"/>
      <c r="K1311" s="195"/>
      <c r="L1311" s="195"/>
      <c r="M1311" s="195"/>
      <c r="N1311" s="195"/>
      <c r="O1311" s="195"/>
      <c r="P1311" s="201">
        <f>LOOKUP(H1311,Sheet1!B:B,Sheet1!C:C)</f>
        <v>3.0963251366928963</v>
      </c>
      <c r="Q1311" s="195"/>
      <c r="R1311" s="195"/>
      <c r="S1311" s="195"/>
      <c r="T1311" s="195"/>
      <c r="U1311" s="195"/>
    </row>
    <row r="1312" spans="1:21" x14ac:dyDescent="0.25">
      <c r="A1312" s="195"/>
      <c r="B1312">
        <f t="shared" si="118"/>
        <v>1309</v>
      </c>
      <c r="C1312" s="195">
        <f t="shared" si="117"/>
        <v>1.8800526414739612E-2</v>
      </c>
      <c r="D1312" s="196">
        <f t="shared" ca="1" si="119"/>
        <v>20.968800673833535</v>
      </c>
      <c r="E1312" s="195"/>
      <c r="F1312" s="195"/>
      <c r="G1312" s="196">
        <f t="shared" si="120"/>
        <v>191.33093525179854</v>
      </c>
      <c r="H1312" s="197">
        <v>53.19</v>
      </c>
      <c r="I1312" s="195"/>
      <c r="J1312" s="195"/>
      <c r="K1312" s="195"/>
      <c r="L1312" s="195"/>
      <c r="M1312" s="195"/>
      <c r="N1312" s="195"/>
      <c r="O1312" s="195"/>
      <c r="P1312" s="201">
        <f>LOOKUP(H1312,Sheet1!B:B,Sheet1!C:C)</f>
        <v>3.0963251366928963</v>
      </c>
      <c r="Q1312" s="195"/>
      <c r="R1312" s="195"/>
      <c r="S1312" s="195"/>
      <c r="T1312" s="195"/>
      <c r="U1312" s="195"/>
    </row>
    <row r="1313" spans="1:21" x14ac:dyDescent="0.25">
      <c r="A1313" s="195"/>
      <c r="B1313">
        <f t="shared" si="118"/>
        <v>1310</v>
      </c>
      <c r="C1313" s="195">
        <f t="shared" si="117"/>
        <v>1.8800526414739612E-2</v>
      </c>
      <c r="D1313" s="196">
        <f t="shared" ca="1" si="119"/>
        <v>20.987601200248275</v>
      </c>
      <c r="E1313" s="195"/>
      <c r="F1313" s="195"/>
      <c r="G1313" s="196">
        <f t="shared" si="120"/>
        <v>191.33093525179854</v>
      </c>
      <c r="H1313" s="197">
        <v>53.19</v>
      </c>
      <c r="I1313" s="195"/>
      <c r="J1313" s="195"/>
      <c r="K1313" s="195"/>
      <c r="L1313" s="195"/>
      <c r="M1313" s="195"/>
      <c r="N1313" s="195"/>
      <c r="O1313" s="195"/>
      <c r="P1313" s="201">
        <f>LOOKUP(H1313,Sheet1!B:B,Sheet1!C:C)</f>
        <v>3.0963251366928963</v>
      </c>
      <c r="Q1313" s="195"/>
      <c r="R1313" s="195"/>
      <c r="S1313" s="195"/>
      <c r="T1313" s="195"/>
      <c r="U1313" s="195"/>
    </row>
    <row r="1314" spans="1:21" x14ac:dyDescent="0.25">
      <c r="A1314" s="195"/>
      <c r="B1314">
        <f t="shared" si="118"/>
        <v>1311</v>
      </c>
      <c r="C1314" s="195">
        <f t="shared" si="117"/>
        <v>1.8800526414739612E-2</v>
      </c>
      <c r="D1314" s="196">
        <f t="shared" ca="1" si="119"/>
        <v>21.006401726663015</v>
      </c>
      <c r="E1314" s="195"/>
      <c r="F1314" s="195"/>
      <c r="G1314" s="196">
        <f t="shared" si="120"/>
        <v>191.33093525179854</v>
      </c>
      <c r="H1314" s="197">
        <v>53.19</v>
      </c>
      <c r="I1314" s="195"/>
      <c r="J1314" s="195"/>
      <c r="K1314" s="195"/>
      <c r="L1314" s="195"/>
      <c r="M1314" s="195"/>
      <c r="N1314" s="195"/>
      <c r="O1314" s="195"/>
      <c r="P1314" s="201">
        <f>LOOKUP(H1314,Sheet1!B:B,Sheet1!C:C)</f>
        <v>3.0963251366928963</v>
      </c>
      <c r="Q1314" s="195"/>
      <c r="R1314" s="195"/>
      <c r="S1314" s="195"/>
      <c r="T1314" s="195"/>
      <c r="U1314" s="195"/>
    </row>
    <row r="1315" spans="1:21" x14ac:dyDescent="0.25">
      <c r="A1315" s="195"/>
      <c r="B1315">
        <f t="shared" si="118"/>
        <v>1312</v>
      </c>
      <c r="C1315" s="195">
        <f t="shared" si="117"/>
        <v>1.8800526414739612E-2</v>
      </c>
      <c r="D1315" s="196">
        <f t="shared" ca="1" si="119"/>
        <v>21.025202253077754</v>
      </c>
      <c r="E1315" s="195"/>
      <c r="F1315" s="195"/>
      <c r="G1315" s="196">
        <f t="shared" si="120"/>
        <v>191.33093525179854</v>
      </c>
      <c r="H1315" s="197">
        <v>53.19</v>
      </c>
      <c r="I1315" s="195"/>
      <c r="J1315" s="195"/>
      <c r="K1315" s="195"/>
      <c r="L1315" s="195"/>
      <c r="M1315" s="195"/>
      <c r="N1315" s="195"/>
      <c r="O1315" s="195"/>
      <c r="P1315" s="201">
        <f>LOOKUP(H1315,Sheet1!B:B,Sheet1!C:C)</f>
        <v>3.0963251366928963</v>
      </c>
      <c r="Q1315" s="195"/>
      <c r="R1315" s="195"/>
      <c r="S1315" s="195"/>
      <c r="T1315" s="195"/>
      <c r="U1315" s="195"/>
    </row>
    <row r="1316" spans="1:21" x14ac:dyDescent="0.25">
      <c r="A1316" s="195"/>
      <c r="B1316">
        <f t="shared" si="118"/>
        <v>1313</v>
      </c>
      <c r="C1316" s="195">
        <f t="shared" si="117"/>
        <v>1.8800526414739612E-2</v>
      </c>
      <c r="D1316" s="196">
        <f t="shared" ca="1" si="119"/>
        <v>21.044002779492494</v>
      </c>
      <c r="E1316" s="195"/>
      <c r="F1316" s="195"/>
      <c r="G1316" s="196">
        <f t="shared" si="120"/>
        <v>191.33093525179854</v>
      </c>
      <c r="H1316" s="197">
        <v>53.19</v>
      </c>
      <c r="I1316" s="195"/>
      <c r="J1316" s="195"/>
      <c r="K1316" s="195"/>
      <c r="L1316" s="195"/>
      <c r="M1316" s="195"/>
      <c r="N1316" s="195"/>
      <c r="O1316" s="195"/>
      <c r="P1316" s="201">
        <f>LOOKUP(H1316,Sheet1!B:B,Sheet1!C:C)</f>
        <v>3.0963251366928963</v>
      </c>
      <c r="Q1316" s="195"/>
      <c r="R1316" s="195"/>
      <c r="S1316" s="195"/>
      <c r="T1316" s="195"/>
      <c r="U1316" s="195"/>
    </row>
    <row r="1317" spans="1:21" x14ac:dyDescent="0.25">
      <c r="A1317" s="195"/>
      <c r="B1317">
        <f t="shared" si="118"/>
        <v>1314</v>
      </c>
      <c r="C1317" s="195">
        <f t="shared" si="117"/>
        <v>1.8800526414739612E-2</v>
      </c>
      <c r="D1317" s="196">
        <f t="shared" ca="1" si="119"/>
        <v>21.062803305907234</v>
      </c>
      <c r="E1317" s="195"/>
      <c r="F1317" s="195"/>
      <c r="G1317" s="196">
        <f t="shared" si="120"/>
        <v>191.33093525179854</v>
      </c>
      <c r="H1317" s="197">
        <v>53.19</v>
      </c>
      <c r="I1317" s="195"/>
      <c r="J1317" s="195"/>
      <c r="K1317" s="195"/>
      <c r="L1317" s="195"/>
      <c r="M1317" s="195"/>
      <c r="N1317" s="195"/>
      <c r="O1317" s="195"/>
      <c r="P1317" s="201">
        <f>LOOKUP(H1317,Sheet1!B:B,Sheet1!C:C)</f>
        <v>3.0963251366928963</v>
      </c>
      <c r="Q1317" s="195"/>
      <c r="R1317" s="195"/>
      <c r="S1317" s="195"/>
      <c r="T1317" s="195"/>
      <c r="U1317" s="195"/>
    </row>
    <row r="1318" spans="1:21" x14ac:dyDescent="0.25">
      <c r="A1318" s="195"/>
      <c r="B1318">
        <f t="shared" si="118"/>
        <v>1315</v>
      </c>
      <c r="C1318" s="195">
        <f t="shared" si="117"/>
        <v>1.8800526414739612E-2</v>
      </c>
      <c r="D1318" s="196">
        <f t="shared" ca="1" si="119"/>
        <v>21.081603832321974</v>
      </c>
      <c r="E1318" s="195"/>
      <c r="F1318" s="195"/>
      <c r="G1318" s="196">
        <f t="shared" si="120"/>
        <v>191.33093525179854</v>
      </c>
      <c r="H1318" s="197">
        <v>53.19</v>
      </c>
      <c r="I1318" s="195"/>
      <c r="J1318" s="195"/>
      <c r="K1318" s="195"/>
      <c r="L1318" s="195"/>
      <c r="M1318" s="195"/>
      <c r="N1318" s="195"/>
      <c r="O1318" s="195"/>
      <c r="P1318" s="201">
        <f>LOOKUP(H1318,Sheet1!B:B,Sheet1!C:C)</f>
        <v>3.0963251366928963</v>
      </c>
      <c r="Q1318" s="195"/>
      <c r="R1318" s="195"/>
      <c r="S1318" s="195"/>
      <c r="T1318" s="195"/>
      <c r="U1318" s="195"/>
    </row>
    <row r="1319" spans="1:21" x14ac:dyDescent="0.25">
      <c r="A1319" s="195"/>
      <c r="B1319">
        <f t="shared" si="118"/>
        <v>1316</v>
      </c>
      <c r="C1319" s="195">
        <f t="shared" si="117"/>
        <v>1.8800526414739612E-2</v>
      </c>
      <c r="D1319" s="196">
        <f t="shared" ca="1" si="119"/>
        <v>21.100404358736714</v>
      </c>
      <c r="E1319" s="195"/>
      <c r="F1319" s="195"/>
      <c r="G1319" s="196">
        <f t="shared" si="120"/>
        <v>191.33093525179854</v>
      </c>
      <c r="H1319" s="197">
        <v>53.19</v>
      </c>
      <c r="I1319" s="195"/>
      <c r="J1319" s="195"/>
      <c r="K1319" s="195"/>
      <c r="L1319" s="195"/>
      <c r="M1319" s="195"/>
      <c r="N1319" s="195"/>
      <c r="O1319" s="195"/>
      <c r="P1319" s="201">
        <f>LOOKUP(H1319,Sheet1!B:B,Sheet1!C:C)</f>
        <v>3.0963251366928963</v>
      </c>
      <c r="Q1319" s="195"/>
      <c r="R1319" s="195"/>
      <c r="S1319" s="195"/>
      <c r="T1319" s="195"/>
      <c r="U1319" s="195"/>
    </row>
    <row r="1320" spans="1:21" x14ac:dyDescent="0.25">
      <c r="A1320" s="195"/>
      <c r="B1320">
        <f t="shared" si="118"/>
        <v>1317</v>
      </c>
      <c r="C1320" s="195">
        <f t="shared" si="117"/>
        <v>1.8800526414739612E-2</v>
      </c>
      <c r="D1320" s="196">
        <f t="shared" ca="1" si="119"/>
        <v>21.119204885151454</v>
      </c>
      <c r="E1320" s="195"/>
      <c r="F1320" s="195"/>
      <c r="G1320" s="196">
        <f t="shared" si="120"/>
        <v>191.33093525179854</v>
      </c>
      <c r="H1320" s="197">
        <v>53.19</v>
      </c>
      <c r="I1320" s="195"/>
      <c r="J1320" s="195"/>
      <c r="K1320" s="195"/>
      <c r="L1320" s="195"/>
      <c r="M1320" s="195"/>
      <c r="N1320" s="195"/>
      <c r="O1320" s="195"/>
      <c r="P1320" s="201">
        <f>LOOKUP(H1320,Sheet1!B:B,Sheet1!C:C)</f>
        <v>3.0963251366928963</v>
      </c>
      <c r="Q1320" s="195"/>
      <c r="R1320" s="195"/>
      <c r="S1320" s="195"/>
      <c r="T1320" s="195"/>
      <c r="U1320" s="195"/>
    </row>
    <row r="1321" spans="1:21" x14ac:dyDescent="0.25">
      <c r="A1321" s="195"/>
      <c r="B1321">
        <f t="shared" si="118"/>
        <v>1318</v>
      </c>
      <c r="C1321" s="195">
        <f t="shared" si="117"/>
        <v>1.8800526414739612E-2</v>
      </c>
      <c r="D1321" s="196">
        <f t="shared" ca="1" si="119"/>
        <v>21.138005411566194</v>
      </c>
      <c r="E1321" s="195"/>
      <c r="F1321" s="195"/>
      <c r="G1321" s="196">
        <f t="shared" si="120"/>
        <v>191.33093525179854</v>
      </c>
      <c r="H1321" s="197">
        <v>53.19</v>
      </c>
      <c r="I1321" s="195"/>
      <c r="J1321" s="195"/>
      <c r="K1321" s="195"/>
      <c r="L1321" s="195"/>
      <c r="M1321" s="195"/>
      <c r="N1321" s="195"/>
      <c r="O1321" s="195"/>
      <c r="P1321" s="201">
        <f>LOOKUP(H1321,Sheet1!B:B,Sheet1!C:C)</f>
        <v>3.0963251366928963</v>
      </c>
      <c r="Q1321" s="195"/>
      <c r="R1321" s="195"/>
      <c r="S1321" s="195"/>
      <c r="T1321" s="195"/>
      <c r="U1321" s="195"/>
    </row>
    <row r="1322" spans="1:21" x14ac:dyDescent="0.25">
      <c r="A1322" s="195"/>
      <c r="B1322">
        <f t="shared" si="118"/>
        <v>1319</v>
      </c>
      <c r="C1322" s="195">
        <f t="shared" si="117"/>
        <v>1.8800526414739612E-2</v>
      </c>
      <c r="D1322" s="196">
        <f t="shared" ca="1" si="119"/>
        <v>21.156805937980934</v>
      </c>
      <c r="E1322" s="195"/>
      <c r="F1322" s="195"/>
      <c r="G1322" s="196">
        <f t="shared" si="120"/>
        <v>191.33093525179854</v>
      </c>
      <c r="H1322" s="197">
        <v>53.19</v>
      </c>
      <c r="I1322" s="195"/>
      <c r="J1322" s="195"/>
      <c r="K1322" s="195"/>
      <c r="L1322" s="195"/>
      <c r="M1322" s="195"/>
      <c r="N1322" s="195"/>
      <c r="O1322" s="195"/>
      <c r="P1322" s="201">
        <f>LOOKUP(H1322,Sheet1!B:B,Sheet1!C:C)</f>
        <v>3.0963251366928963</v>
      </c>
      <c r="Q1322" s="195"/>
      <c r="R1322" s="195"/>
      <c r="S1322" s="195"/>
      <c r="T1322" s="195"/>
      <c r="U1322" s="195"/>
    </row>
    <row r="1323" spans="1:21" x14ac:dyDescent="0.25">
      <c r="A1323" s="195"/>
      <c r="B1323">
        <f t="shared" si="118"/>
        <v>1320</v>
      </c>
      <c r="C1323" s="195">
        <f t="shared" si="117"/>
        <v>1.8800526414739612E-2</v>
      </c>
      <c r="D1323" s="196">
        <f t="shared" ca="1" si="119"/>
        <v>21.175606464395674</v>
      </c>
      <c r="E1323" s="195"/>
      <c r="F1323" s="195"/>
      <c r="G1323" s="196">
        <f t="shared" si="120"/>
        <v>191.33093525179854</v>
      </c>
      <c r="H1323" s="197">
        <v>53.19</v>
      </c>
      <c r="I1323" s="195"/>
      <c r="J1323" s="195"/>
      <c r="K1323" s="195"/>
      <c r="L1323" s="195"/>
      <c r="M1323" s="195"/>
      <c r="N1323" s="195"/>
      <c r="O1323" s="195"/>
      <c r="P1323" s="201">
        <f>LOOKUP(H1323,Sheet1!B:B,Sheet1!C:C)</f>
        <v>3.0963251366928963</v>
      </c>
      <c r="Q1323" s="195"/>
      <c r="R1323" s="195"/>
      <c r="S1323" s="195"/>
      <c r="T1323" s="195"/>
      <c r="U1323" s="195"/>
    </row>
    <row r="1324" spans="1:21" x14ac:dyDescent="0.25">
      <c r="A1324" s="195"/>
      <c r="B1324">
        <f t="shared" si="118"/>
        <v>1321</v>
      </c>
      <c r="C1324" s="195">
        <f t="shared" si="117"/>
        <v>1.8800526414739612E-2</v>
      </c>
      <c r="D1324" s="196">
        <f t="shared" ca="1" si="119"/>
        <v>21.194406990810414</v>
      </c>
      <c r="E1324" s="195"/>
      <c r="F1324" s="195"/>
      <c r="G1324" s="196">
        <f t="shared" si="120"/>
        <v>191.33093525179854</v>
      </c>
      <c r="H1324" s="197">
        <v>53.19</v>
      </c>
      <c r="I1324" s="195"/>
      <c r="J1324" s="195"/>
      <c r="K1324" s="195"/>
      <c r="L1324" s="195"/>
      <c r="M1324" s="195"/>
      <c r="N1324" s="195"/>
      <c r="O1324" s="195"/>
      <c r="P1324" s="201">
        <f>LOOKUP(H1324,Sheet1!B:B,Sheet1!C:C)</f>
        <v>3.0963251366928963</v>
      </c>
      <c r="Q1324" s="195"/>
      <c r="R1324" s="195"/>
      <c r="S1324" s="195"/>
      <c r="T1324" s="195"/>
      <c r="U1324" s="195"/>
    </row>
    <row r="1325" spans="1:21" x14ac:dyDescent="0.25">
      <c r="A1325" s="195"/>
      <c r="B1325">
        <f t="shared" si="118"/>
        <v>1322</v>
      </c>
      <c r="C1325" s="195">
        <f t="shared" si="117"/>
        <v>1.8800526414739612E-2</v>
      </c>
      <c r="D1325" s="196">
        <f t="shared" ca="1" si="119"/>
        <v>21.213207517225154</v>
      </c>
      <c r="E1325" s="195"/>
      <c r="F1325" s="195"/>
      <c r="G1325" s="196">
        <f t="shared" si="120"/>
        <v>191.33093525179854</v>
      </c>
      <c r="H1325" s="197">
        <v>53.19</v>
      </c>
      <c r="I1325" s="195"/>
      <c r="J1325" s="195"/>
      <c r="K1325" s="195"/>
      <c r="L1325" s="195"/>
      <c r="M1325" s="195"/>
      <c r="N1325" s="195"/>
      <c r="O1325" s="195"/>
      <c r="P1325" s="201">
        <f>LOOKUP(H1325,Sheet1!B:B,Sheet1!C:C)</f>
        <v>3.0963251366928963</v>
      </c>
      <c r="Q1325" s="195"/>
      <c r="R1325" s="195"/>
      <c r="S1325" s="195"/>
      <c r="T1325" s="195"/>
      <c r="U1325" s="195"/>
    </row>
    <row r="1326" spans="1:21" x14ac:dyDescent="0.25">
      <c r="A1326" s="195"/>
      <c r="B1326">
        <f t="shared" si="118"/>
        <v>1323</v>
      </c>
      <c r="C1326" s="195">
        <f t="shared" si="117"/>
        <v>1.8800526414739612E-2</v>
      </c>
      <c r="D1326" s="196">
        <f t="shared" ca="1" si="119"/>
        <v>21.232008043639894</v>
      </c>
      <c r="E1326" s="195"/>
      <c r="F1326" s="195"/>
      <c r="G1326" s="196">
        <f t="shared" si="120"/>
        <v>191.33093525179854</v>
      </c>
      <c r="H1326" s="197">
        <v>53.19</v>
      </c>
      <c r="I1326" s="195"/>
      <c r="J1326" s="195"/>
      <c r="K1326" s="195"/>
      <c r="L1326" s="195"/>
      <c r="M1326" s="195"/>
      <c r="N1326" s="195"/>
      <c r="O1326" s="195"/>
      <c r="P1326" s="201">
        <f>LOOKUP(H1326,Sheet1!B:B,Sheet1!C:C)</f>
        <v>3.0963251366928963</v>
      </c>
      <c r="Q1326" s="195"/>
      <c r="R1326" s="195"/>
      <c r="S1326" s="195"/>
      <c r="T1326" s="195"/>
      <c r="U1326" s="195"/>
    </row>
    <row r="1327" spans="1:21" x14ac:dyDescent="0.25">
      <c r="A1327" s="195"/>
      <c r="B1327">
        <f t="shared" si="118"/>
        <v>1324</v>
      </c>
      <c r="C1327" s="195">
        <f t="shared" si="117"/>
        <v>1.8800526414739612E-2</v>
      </c>
      <c r="D1327" s="196">
        <f t="shared" ca="1" si="119"/>
        <v>21.250808570054634</v>
      </c>
      <c r="E1327" s="195"/>
      <c r="F1327" s="195"/>
      <c r="G1327" s="196">
        <f t="shared" si="120"/>
        <v>191.33093525179854</v>
      </c>
      <c r="H1327" s="197">
        <v>53.19</v>
      </c>
      <c r="I1327" s="195"/>
      <c r="J1327" s="195"/>
      <c r="K1327" s="195"/>
      <c r="L1327" s="195"/>
      <c r="M1327" s="195"/>
      <c r="N1327" s="195"/>
      <c r="O1327" s="195"/>
      <c r="P1327" s="201">
        <f>LOOKUP(H1327,Sheet1!B:B,Sheet1!C:C)</f>
        <v>3.0963251366928963</v>
      </c>
      <c r="Q1327" s="195"/>
      <c r="R1327" s="195"/>
      <c r="S1327" s="195"/>
      <c r="T1327" s="195"/>
      <c r="U1327" s="195"/>
    </row>
    <row r="1328" spans="1:21" x14ac:dyDescent="0.25">
      <c r="A1328" s="195"/>
      <c r="B1328">
        <f t="shared" si="118"/>
        <v>1325</v>
      </c>
      <c r="C1328" s="195">
        <f t="shared" si="117"/>
        <v>1.8800526414739612E-2</v>
      </c>
      <c r="D1328" s="196">
        <f t="shared" ca="1" si="119"/>
        <v>21.269609096469374</v>
      </c>
      <c r="E1328" s="195"/>
      <c r="F1328" s="195"/>
      <c r="G1328" s="196">
        <f t="shared" si="120"/>
        <v>191.33093525179854</v>
      </c>
      <c r="H1328" s="197">
        <v>53.19</v>
      </c>
      <c r="I1328" s="195"/>
      <c r="J1328" s="195"/>
      <c r="K1328" s="195"/>
      <c r="L1328" s="195"/>
      <c r="M1328" s="195"/>
      <c r="N1328" s="195"/>
      <c r="O1328" s="195"/>
      <c r="P1328" s="201">
        <f>LOOKUP(H1328,Sheet1!B:B,Sheet1!C:C)</f>
        <v>3.0963251366928963</v>
      </c>
      <c r="Q1328" s="195"/>
      <c r="R1328" s="195"/>
      <c r="S1328" s="195"/>
      <c r="T1328" s="195"/>
      <c r="U1328" s="195"/>
    </row>
    <row r="1329" spans="1:21" x14ac:dyDescent="0.25">
      <c r="A1329" s="195"/>
      <c r="B1329">
        <f t="shared" si="118"/>
        <v>1326</v>
      </c>
      <c r="C1329" s="195">
        <f t="shared" si="117"/>
        <v>1.8800526414739612E-2</v>
      </c>
      <c r="D1329" s="196">
        <f t="shared" ca="1" si="119"/>
        <v>21.288409622884114</v>
      </c>
      <c r="E1329" s="195"/>
      <c r="F1329" s="195"/>
      <c r="G1329" s="196">
        <f t="shared" si="120"/>
        <v>191.33093525179854</v>
      </c>
      <c r="H1329" s="197">
        <v>53.19</v>
      </c>
      <c r="I1329" s="195"/>
      <c r="J1329" s="195"/>
      <c r="K1329" s="195"/>
      <c r="L1329" s="195"/>
      <c r="M1329" s="195"/>
      <c r="N1329" s="195"/>
      <c r="O1329" s="195"/>
      <c r="P1329" s="201">
        <f>LOOKUP(H1329,Sheet1!B:B,Sheet1!C:C)</f>
        <v>3.0963251366928963</v>
      </c>
      <c r="Q1329" s="195"/>
      <c r="R1329" s="195"/>
      <c r="S1329" s="195"/>
      <c r="T1329" s="195"/>
      <c r="U1329" s="195"/>
    </row>
    <row r="1330" spans="1:21" x14ac:dyDescent="0.25">
      <c r="A1330" s="195"/>
      <c r="B1330">
        <f t="shared" si="118"/>
        <v>1327</v>
      </c>
      <c r="C1330" s="195">
        <f t="shared" si="117"/>
        <v>1.8800526414739612E-2</v>
      </c>
      <c r="D1330" s="196">
        <f t="shared" ca="1" si="119"/>
        <v>21.307210149298854</v>
      </c>
      <c r="E1330" s="195"/>
      <c r="F1330" s="195"/>
      <c r="G1330" s="196">
        <f t="shared" si="120"/>
        <v>191.33093525179854</v>
      </c>
      <c r="H1330" s="197">
        <v>53.19</v>
      </c>
      <c r="I1330" s="195"/>
      <c r="J1330" s="195"/>
      <c r="K1330" s="195"/>
      <c r="L1330" s="195"/>
      <c r="M1330" s="195"/>
      <c r="N1330" s="195"/>
      <c r="O1330" s="195"/>
      <c r="P1330" s="201">
        <f>LOOKUP(H1330,Sheet1!B:B,Sheet1!C:C)</f>
        <v>3.0963251366928963</v>
      </c>
      <c r="Q1330" s="195"/>
      <c r="R1330" s="195"/>
      <c r="S1330" s="195"/>
      <c r="T1330" s="195"/>
      <c r="U1330" s="195"/>
    </row>
    <row r="1331" spans="1:21" x14ac:dyDescent="0.25">
      <c r="A1331" s="195"/>
      <c r="B1331">
        <f t="shared" si="118"/>
        <v>1328</v>
      </c>
      <c r="C1331" s="195">
        <f t="shared" si="117"/>
        <v>1.8800526414739612E-2</v>
      </c>
      <c r="D1331" s="196">
        <f t="shared" ca="1" si="119"/>
        <v>21.326010675713594</v>
      </c>
      <c r="E1331" s="195"/>
      <c r="F1331" s="195"/>
      <c r="G1331" s="196">
        <f t="shared" si="120"/>
        <v>191.33093525179854</v>
      </c>
      <c r="H1331" s="197">
        <v>53.19</v>
      </c>
      <c r="I1331" s="195"/>
      <c r="J1331" s="195"/>
      <c r="K1331" s="195"/>
      <c r="L1331" s="195"/>
      <c r="M1331" s="195"/>
      <c r="N1331" s="195"/>
      <c r="O1331" s="195"/>
      <c r="P1331" s="201">
        <f>LOOKUP(H1331,Sheet1!B:B,Sheet1!C:C)</f>
        <v>3.0963251366928963</v>
      </c>
      <c r="Q1331" s="195"/>
      <c r="R1331" s="195"/>
      <c r="S1331" s="195"/>
      <c r="T1331" s="195"/>
      <c r="U1331" s="195"/>
    </row>
    <row r="1332" spans="1:21" x14ac:dyDescent="0.25">
      <c r="A1332" s="195"/>
      <c r="B1332">
        <f t="shared" si="118"/>
        <v>1329</v>
      </c>
      <c r="C1332" s="195">
        <f t="shared" si="117"/>
        <v>1.8800526414739612E-2</v>
      </c>
      <c r="D1332" s="196">
        <f t="shared" ca="1" si="119"/>
        <v>21.344811202128334</v>
      </c>
      <c r="E1332" s="195"/>
      <c r="F1332" s="195"/>
      <c r="G1332" s="196">
        <f t="shared" si="120"/>
        <v>191.33093525179854</v>
      </c>
      <c r="H1332" s="197">
        <v>53.19</v>
      </c>
      <c r="I1332" s="195"/>
      <c r="J1332" s="195"/>
      <c r="K1332" s="195"/>
      <c r="L1332" s="195"/>
      <c r="M1332" s="195"/>
      <c r="N1332" s="195"/>
      <c r="O1332" s="195"/>
      <c r="P1332" s="201">
        <f>LOOKUP(H1332,Sheet1!B:B,Sheet1!C:C)</f>
        <v>3.0963251366928963</v>
      </c>
      <c r="Q1332" s="195"/>
      <c r="R1332" s="195"/>
      <c r="S1332" s="195"/>
      <c r="T1332" s="195"/>
      <c r="U1332" s="195"/>
    </row>
    <row r="1333" spans="1:21" x14ac:dyDescent="0.25">
      <c r="A1333" s="195"/>
      <c r="B1333">
        <f t="shared" si="118"/>
        <v>1330</v>
      </c>
      <c r="C1333" s="195">
        <f t="shared" si="117"/>
        <v>1.8800526414739612E-2</v>
      </c>
      <c r="D1333" s="196">
        <f t="shared" ca="1" si="119"/>
        <v>21.363611728543074</v>
      </c>
      <c r="E1333" s="195"/>
      <c r="F1333" s="195"/>
      <c r="G1333" s="196">
        <f t="shared" si="120"/>
        <v>191.33093525179854</v>
      </c>
      <c r="H1333" s="197">
        <v>53.19</v>
      </c>
      <c r="I1333" s="195"/>
      <c r="J1333" s="195"/>
      <c r="K1333" s="195"/>
      <c r="L1333" s="195"/>
      <c r="M1333" s="195"/>
      <c r="N1333" s="195"/>
      <c r="O1333" s="195"/>
      <c r="P1333" s="201">
        <f>LOOKUP(H1333,Sheet1!B:B,Sheet1!C:C)</f>
        <v>3.0963251366928963</v>
      </c>
      <c r="Q1333" s="195"/>
      <c r="R1333" s="195"/>
      <c r="S1333" s="195"/>
      <c r="T1333" s="195"/>
      <c r="U1333" s="195"/>
    </row>
    <row r="1334" spans="1:21" x14ac:dyDescent="0.25">
      <c r="A1334" s="195"/>
      <c r="B1334">
        <f t="shared" si="118"/>
        <v>1331</v>
      </c>
      <c r="C1334" s="195">
        <f t="shared" si="117"/>
        <v>1.8800526414739612E-2</v>
      </c>
      <c r="D1334" s="196">
        <f t="shared" ca="1" si="119"/>
        <v>21.382412254957814</v>
      </c>
      <c r="E1334" s="195"/>
      <c r="F1334" s="195"/>
      <c r="G1334" s="196">
        <f t="shared" si="120"/>
        <v>191.33093525179854</v>
      </c>
      <c r="H1334" s="197">
        <v>53.19</v>
      </c>
      <c r="I1334" s="195"/>
      <c r="J1334" s="195"/>
      <c r="K1334" s="195"/>
      <c r="L1334" s="195"/>
      <c r="M1334" s="195"/>
      <c r="N1334" s="195"/>
      <c r="O1334" s="195"/>
      <c r="P1334" s="201">
        <f>LOOKUP(H1334,Sheet1!B:B,Sheet1!C:C)</f>
        <v>3.0963251366928963</v>
      </c>
      <c r="Q1334" s="195"/>
      <c r="R1334" s="195"/>
      <c r="S1334" s="195"/>
      <c r="T1334" s="195"/>
      <c r="U1334" s="195"/>
    </row>
    <row r="1335" spans="1:21" x14ac:dyDescent="0.25">
      <c r="A1335" s="195"/>
      <c r="B1335">
        <f t="shared" si="118"/>
        <v>1332</v>
      </c>
      <c r="C1335" s="195">
        <f t="shared" si="117"/>
        <v>1.8800526414739612E-2</v>
      </c>
      <c r="D1335" s="196">
        <f t="shared" ca="1" si="119"/>
        <v>21.401212781372553</v>
      </c>
      <c r="E1335" s="195"/>
      <c r="F1335" s="195"/>
      <c r="G1335" s="196">
        <f t="shared" si="120"/>
        <v>191.33093525179854</v>
      </c>
      <c r="H1335" s="197">
        <v>53.19</v>
      </c>
      <c r="I1335" s="195"/>
      <c r="J1335" s="195"/>
      <c r="K1335" s="195"/>
      <c r="L1335" s="195"/>
      <c r="M1335" s="195"/>
      <c r="N1335" s="195"/>
      <c r="O1335" s="195"/>
      <c r="P1335" s="201">
        <f>LOOKUP(H1335,Sheet1!B:B,Sheet1!C:C)</f>
        <v>3.0963251366928963</v>
      </c>
      <c r="Q1335" s="195"/>
      <c r="R1335" s="195"/>
      <c r="S1335" s="195"/>
      <c r="T1335" s="195"/>
      <c r="U1335" s="195"/>
    </row>
    <row r="1336" spans="1:21" x14ac:dyDescent="0.25">
      <c r="A1336" s="195"/>
      <c r="B1336">
        <f t="shared" si="118"/>
        <v>1333</v>
      </c>
      <c r="C1336" s="195">
        <f t="shared" si="117"/>
        <v>1.8800526414739612E-2</v>
      </c>
      <c r="D1336" s="196">
        <f t="shared" ca="1" si="119"/>
        <v>21.420013307787293</v>
      </c>
      <c r="E1336" s="195"/>
      <c r="F1336" s="195"/>
      <c r="G1336" s="196">
        <f t="shared" si="120"/>
        <v>191.33093525179854</v>
      </c>
      <c r="H1336" s="197">
        <v>53.19</v>
      </c>
      <c r="I1336" s="195"/>
      <c r="J1336" s="195"/>
      <c r="K1336" s="195"/>
      <c r="L1336" s="195"/>
      <c r="M1336" s="195"/>
      <c r="N1336" s="195"/>
      <c r="O1336" s="195"/>
      <c r="P1336" s="201">
        <f>LOOKUP(H1336,Sheet1!B:B,Sheet1!C:C)</f>
        <v>3.0963251366928963</v>
      </c>
      <c r="Q1336" s="195"/>
      <c r="R1336" s="195"/>
      <c r="S1336" s="195"/>
      <c r="T1336" s="195"/>
      <c r="U1336" s="195"/>
    </row>
    <row r="1337" spans="1:21" x14ac:dyDescent="0.25">
      <c r="A1337" s="195"/>
      <c r="B1337">
        <f t="shared" si="118"/>
        <v>1334</v>
      </c>
      <c r="C1337" s="195">
        <f t="shared" si="117"/>
        <v>1.8800526414739612E-2</v>
      </c>
      <c r="D1337" s="196">
        <f t="shared" ca="1" si="119"/>
        <v>21.438813834202033</v>
      </c>
      <c r="E1337" s="195"/>
      <c r="F1337" s="195"/>
      <c r="G1337" s="196">
        <f t="shared" si="120"/>
        <v>191.33093525179854</v>
      </c>
      <c r="H1337" s="197">
        <v>53.19</v>
      </c>
      <c r="I1337" s="195"/>
      <c r="J1337" s="195"/>
      <c r="K1337" s="195"/>
      <c r="L1337" s="195"/>
      <c r="M1337" s="195"/>
      <c r="N1337" s="195"/>
      <c r="O1337" s="195"/>
      <c r="P1337" s="201">
        <f>LOOKUP(H1337,Sheet1!B:B,Sheet1!C:C)</f>
        <v>3.0963251366928963</v>
      </c>
      <c r="Q1337" s="195"/>
      <c r="R1337" s="195"/>
      <c r="S1337" s="195"/>
      <c r="T1337" s="195"/>
      <c r="U1337" s="195"/>
    </row>
    <row r="1338" spans="1:21" x14ac:dyDescent="0.25">
      <c r="A1338" s="195"/>
      <c r="B1338">
        <f t="shared" si="118"/>
        <v>1335</v>
      </c>
      <c r="C1338" s="195">
        <f t="shared" si="117"/>
        <v>1.8800526414739612E-2</v>
      </c>
      <c r="D1338" s="196">
        <f t="shared" ca="1" si="119"/>
        <v>21.457614360616773</v>
      </c>
      <c r="E1338" s="195"/>
      <c r="F1338" s="195"/>
      <c r="G1338" s="196">
        <f t="shared" si="120"/>
        <v>191.33093525179854</v>
      </c>
      <c r="H1338" s="197">
        <v>53.19</v>
      </c>
      <c r="I1338" s="195"/>
      <c r="J1338" s="195"/>
      <c r="K1338" s="195"/>
      <c r="L1338" s="195"/>
      <c r="M1338" s="195"/>
      <c r="N1338" s="195"/>
      <c r="O1338" s="195"/>
      <c r="P1338" s="201">
        <f>LOOKUP(H1338,Sheet1!B:B,Sheet1!C:C)</f>
        <v>3.0963251366928963</v>
      </c>
      <c r="Q1338" s="195"/>
      <c r="R1338" s="195"/>
      <c r="S1338" s="195"/>
      <c r="T1338" s="195"/>
      <c r="U1338" s="195"/>
    </row>
    <row r="1339" spans="1:21" x14ac:dyDescent="0.25">
      <c r="A1339" s="195"/>
      <c r="B1339">
        <f t="shared" si="118"/>
        <v>1336</v>
      </c>
      <c r="C1339" s="195">
        <f t="shared" si="117"/>
        <v>1.8800526414739612E-2</v>
      </c>
      <c r="D1339" s="196">
        <f t="shared" ca="1" si="119"/>
        <v>21.476414887031513</v>
      </c>
      <c r="E1339" s="195"/>
      <c r="F1339" s="195"/>
      <c r="G1339" s="196">
        <f t="shared" si="120"/>
        <v>191.33093525179854</v>
      </c>
      <c r="H1339" s="197">
        <v>53.19</v>
      </c>
      <c r="I1339" s="195"/>
      <c r="J1339" s="195"/>
      <c r="K1339" s="195"/>
      <c r="L1339" s="195"/>
      <c r="M1339" s="195"/>
      <c r="N1339" s="195"/>
      <c r="O1339" s="195"/>
      <c r="P1339" s="201">
        <f>LOOKUP(H1339,Sheet1!B:B,Sheet1!C:C)</f>
        <v>3.0963251366928963</v>
      </c>
      <c r="Q1339" s="195"/>
      <c r="R1339" s="195"/>
      <c r="S1339" s="195"/>
      <c r="T1339" s="195"/>
      <c r="U1339" s="195"/>
    </row>
    <row r="1340" spans="1:21" x14ac:dyDescent="0.25">
      <c r="A1340" s="195"/>
      <c r="B1340">
        <f t="shared" si="118"/>
        <v>1337</v>
      </c>
      <c r="C1340" s="195">
        <f t="shared" si="117"/>
        <v>1.8800526414739612E-2</v>
      </c>
      <c r="D1340" s="196">
        <f t="shared" ca="1" si="119"/>
        <v>21.495215413446253</v>
      </c>
      <c r="E1340" s="195"/>
      <c r="F1340" s="195"/>
      <c r="G1340" s="196">
        <f t="shared" si="120"/>
        <v>191.33093525179854</v>
      </c>
      <c r="H1340" s="197">
        <v>53.19</v>
      </c>
      <c r="I1340" s="195"/>
      <c r="J1340" s="195"/>
      <c r="K1340" s="195"/>
      <c r="L1340" s="195"/>
      <c r="M1340" s="195"/>
      <c r="N1340" s="195"/>
      <c r="O1340" s="195"/>
      <c r="P1340" s="201">
        <f>LOOKUP(H1340,Sheet1!B:B,Sheet1!C:C)</f>
        <v>3.0963251366928963</v>
      </c>
      <c r="Q1340" s="195"/>
      <c r="R1340" s="195"/>
      <c r="S1340" s="195"/>
      <c r="T1340" s="195"/>
      <c r="U1340" s="195"/>
    </row>
    <row r="1341" spans="1:21" x14ac:dyDescent="0.25">
      <c r="A1341" s="195"/>
      <c r="B1341">
        <f t="shared" si="118"/>
        <v>1338</v>
      </c>
      <c r="C1341" s="195">
        <f t="shared" si="117"/>
        <v>1.8800526414739612E-2</v>
      </c>
      <c r="D1341" s="196">
        <f t="shared" ca="1" si="119"/>
        <v>21.514015939860993</v>
      </c>
      <c r="E1341" s="195"/>
      <c r="F1341" s="195"/>
      <c r="G1341" s="196">
        <f t="shared" si="120"/>
        <v>191.33093525179854</v>
      </c>
      <c r="H1341" s="197">
        <v>53.19</v>
      </c>
      <c r="I1341" s="195"/>
      <c r="J1341" s="195"/>
      <c r="K1341" s="195"/>
      <c r="L1341" s="195"/>
      <c r="M1341" s="195"/>
      <c r="N1341" s="195"/>
      <c r="O1341" s="195"/>
      <c r="P1341" s="201">
        <f>LOOKUP(H1341,Sheet1!B:B,Sheet1!C:C)</f>
        <v>3.0963251366928963</v>
      </c>
      <c r="Q1341" s="195"/>
      <c r="R1341" s="195"/>
      <c r="S1341" s="195"/>
      <c r="T1341" s="195"/>
      <c r="U1341" s="195"/>
    </row>
    <row r="1342" spans="1:21" x14ac:dyDescent="0.25">
      <c r="A1342" s="195"/>
      <c r="B1342">
        <f t="shared" si="118"/>
        <v>1339</v>
      </c>
      <c r="C1342" s="195">
        <f t="shared" si="117"/>
        <v>1.8800526414739612E-2</v>
      </c>
      <c r="D1342" s="196">
        <f t="shared" ca="1" si="119"/>
        <v>21.532816466275733</v>
      </c>
      <c r="E1342" s="195"/>
      <c r="F1342" s="195"/>
      <c r="G1342" s="196">
        <f t="shared" si="120"/>
        <v>191.33093525179854</v>
      </c>
      <c r="H1342" s="197">
        <v>53.19</v>
      </c>
      <c r="I1342" s="195"/>
      <c r="J1342" s="195"/>
      <c r="K1342" s="195"/>
      <c r="L1342" s="195"/>
      <c r="M1342" s="195"/>
      <c r="N1342" s="195"/>
      <c r="O1342" s="195"/>
      <c r="P1342" s="201">
        <f>LOOKUP(H1342,Sheet1!B:B,Sheet1!C:C)</f>
        <v>3.0963251366928963</v>
      </c>
      <c r="Q1342" s="195"/>
      <c r="R1342" s="195"/>
      <c r="S1342" s="195"/>
      <c r="T1342" s="195"/>
      <c r="U1342" s="195"/>
    </row>
    <row r="1343" spans="1:21" x14ac:dyDescent="0.25">
      <c r="A1343" s="195"/>
      <c r="B1343">
        <f t="shared" si="118"/>
        <v>1340</v>
      </c>
      <c r="C1343" s="195">
        <f t="shared" si="117"/>
        <v>1.8800526414739612E-2</v>
      </c>
      <c r="D1343" s="196">
        <f t="shared" ca="1" si="119"/>
        <v>21.551616992690473</v>
      </c>
      <c r="E1343" s="195"/>
      <c r="F1343" s="195"/>
      <c r="G1343" s="196">
        <f t="shared" si="120"/>
        <v>191.33093525179854</v>
      </c>
      <c r="H1343" s="197">
        <v>53.19</v>
      </c>
      <c r="I1343" s="195"/>
      <c r="J1343" s="195"/>
      <c r="K1343" s="195"/>
      <c r="L1343" s="195"/>
      <c r="M1343" s="195"/>
      <c r="N1343" s="195"/>
      <c r="O1343" s="195"/>
      <c r="P1343" s="201">
        <f>LOOKUP(H1343,Sheet1!B:B,Sheet1!C:C)</f>
        <v>3.0963251366928963</v>
      </c>
      <c r="Q1343" s="195"/>
      <c r="R1343" s="195"/>
      <c r="S1343" s="195"/>
      <c r="T1343" s="195"/>
      <c r="U1343" s="195"/>
    </row>
    <row r="1344" spans="1:21" x14ac:dyDescent="0.25">
      <c r="A1344" s="195"/>
      <c r="B1344">
        <f t="shared" si="118"/>
        <v>1341</v>
      </c>
      <c r="C1344" s="195">
        <f t="shared" si="117"/>
        <v>1.8800526414739612E-2</v>
      </c>
      <c r="D1344" s="196">
        <f t="shared" ca="1" si="119"/>
        <v>21.570417519105213</v>
      </c>
      <c r="E1344" s="195"/>
      <c r="F1344" s="195"/>
      <c r="G1344" s="196">
        <f t="shared" si="120"/>
        <v>191.33093525179854</v>
      </c>
      <c r="H1344" s="197">
        <v>53.19</v>
      </c>
      <c r="I1344" s="195"/>
      <c r="J1344" s="195"/>
      <c r="K1344" s="195"/>
      <c r="L1344" s="195"/>
      <c r="M1344" s="195"/>
      <c r="N1344" s="195"/>
      <c r="O1344" s="195"/>
      <c r="P1344" s="201">
        <f>LOOKUP(H1344,Sheet1!B:B,Sheet1!C:C)</f>
        <v>3.0963251366928963</v>
      </c>
      <c r="Q1344" s="195"/>
      <c r="R1344" s="195"/>
      <c r="S1344" s="195"/>
      <c r="T1344" s="195"/>
      <c r="U1344" s="195"/>
    </row>
    <row r="1345" spans="1:21" x14ac:dyDescent="0.25">
      <c r="A1345" s="195"/>
      <c r="B1345">
        <f t="shared" si="118"/>
        <v>1342</v>
      </c>
      <c r="C1345" s="195">
        <f t="shared" si="117"/>
        <v>1.8800526414739612E-2</v>
      </c>
      <c r="D1345" s="196">
        <f t="shared" ca="1" si="119"/>
        <v>21.589218045519953</v>
      </c>
      <c r="E1345" s="195"/>
      <c r="F1345" s="195"/>
      <c r="G1345" s="196">
        <f t="shared" si="120"/>
        <v>191.33093525179854</v>
      </c>
      <c r="H1345" s="197">
        <v>53.19</v>
      </c>
      <c r="I1345" s="195"/>
      <c r="J1345" s="195"/>
      <c r="K1345" s="195"/>
      <c r="L1345" s="195"/>
      <c r="M1345" s="195"/>
      <c r="N1345" s="195"/>
      <c r="O1345" s="195"/>
      <c r="P1345" s="201">
        <f>LOOKUP(H1345,Sheet1!B:B,Sheet1!C:C)</f>
        <v>3.0963251366928963</v>
      </c>
      <c r="Q1345" s="195"/>
      <c r="R1345" s="195"/>
      <c r="S1345" s="195"/>
      <c r="T1345" s="195"/>
      <c r="U1345" s="195"/>
    </row>
    <row r="1346" spans="1:21" x14ac:dyDescent="0.25">
      <c r="A1346" s="195"/>
      <c r="B1346">
        <f t="shared" si="118"/>
        <v>1343</v>
      </c>
      <c r="C1346" s="195">
        <f t="shared" si="117"/>
        <v>1.8800526414739612E-2</v>
      </c>
      <c r="D1346" s="196">
        <f t="shared" ca="1" si="119"/>
        <v>21.608018571934693</v>
      </c>
      <c r="E1346" s="195"/>
      <c r="F1346" s="195"/>
      <c r="G1346" s="196">
        <f t="shared" si="120"/>
        <v>191.33093525179854</v>
      </c>
      <c r="H1346" s="197">
        <v>53.19</v>
      </c>
      <c r="I1346" s="195"/>
      <c r="J1346" s="195"/>
      <c r="K1346" s="195"/>
      <c r="L1346" s="195"/>
      <c r="M1346" s="195"/>
      <c r="N1346" s="195"/>
      <c r="O1346" s="195"/>
      <c r="P1346" s="201">
        <f>LOOKUP(H1346,Sheet1!B:B,Sheet1!C:C)</f>
        <v>3.0963251366928963</v>
      </c>
      <c r="Q1346" s="195"/>
      <c r="R1346" s="195"/>
      <c r="S1346" s="195"/>
      <c r="T1346" s="195"/>
      <c r="U1346" s="195"/>
    </row>
    <row r="1347" spans="1:21" x14ac:dyDescent="0.25">
      <c r="A1347" s="195"/>
      <c r="B1347">
        <f t="shared" si="118"/>
        <v>1344</v>
      </c>
      <c r="C1347" s="195">
        <f t="shared" si="117"/>
        <v>1.8800526414739612E-2</v>
      </c>
      <c r="D1347" s="196">
        <f t="shared" ca="1" si="119"/>
        <v>21.626819098349433</v>
      </c>
      <c r="E1347" s="195"/>
      <c r="F1347" s="195"/>
      <c r="G1347" s="196">
        <f t="shared" si="120"/>
        <v>191.33093525179854</v>
      </c>
      <c r="H1347" s="197">
        <v>53.19</v>
      </c>
      <c r="I1347" s="195"/>
      <c r="J1347" s="195"/>
      <c r="K1347" s="195"/>
      <c r="L1347" s="195"/>
      <c r="M1347" s="195"/>
      <c r="N1347" s="195"/>
      <c r="O1347" s="195"/>
      <c r="P1347" s="201">
        <f>LOOKUP(H1347,Sheet1!B:B,Sheet1!C:C)</f>
        <v>3.0963251366928963</v>
      </c>
      <c r="Q1347" s="195"/>
      <c r="R1347" s="195"/>
      <c r="S1347" s="195"/>
      <c r="T1347" s="195"/>
      <c r="U1347" s="195"/>
    </row>
    <row r="1348" spans="1:21" x14ac:dyDescent="0.25">
      <c r="A1348" s="195"/>
      <c r="B1348">
        <f t="shared" si="118"/>
        <v>1345</v>
      </c>
      <c r="C1348" s="195">
        <f t="shared" si="117"/>
        <v>1.8800526414739612E-2</v>
      </c>
      <c r="D1348" s="196">
        <f t="shared" ca="1" si="119"/>
        <v>21.645619624764173</v>
      </c>
      <c r="E1348" s="195"/>
      <c r="F1348" s="195"/>
      <c r="G1348" s="196">
        <f t="shared" si="120"/>
        <v>191.33093525179854</v>
      </c>
      <c r="H1348" s="197">
        <v>53.19</v>
      </c>
      <c r="I1348" s="195"/>
      <c r="J1348" s="195"/>
      <c r="K1348" s="195"/>
      <c r="L1348" s="195"/>
      <c r="M1348" s="195"/>
      <c r="N1348" s="195"/>
      <c r="O1348" s="195"/>
      <c r="P1348" s="201">
        <f>LOOKUP(H1348,Sheet1!B:B,Sheet1!C:C)</f>
        <v>3.0963251366928963</v>
      </c>
      <c r="Q1348" s="195"/>
      <c r="R1348" s="195"/>
      <c r="S1348" s="195"/>
      <c r="T1348" s="195"/>
      <c r="U1348" s="195"/>
    </row>
    <row r="1349" spans="1:21" x14ac:dyDescent="0.25">
      <c r="A1349" s="195"/>
      <c r="B1349">
        <f t="shared" si="118"/>
        <v>1346</v>
      </c>
      <c r="C1349" s="195">
        <f t="shared" ref="C1349:C1412" si="121">1/H1349</f>
        <v>1.8800526414739612E-2</v>
      </c>
      <c r="D1349" s="196">
        <f t="shared" ca="1" si="119"/>
        <v>21.664420151178913</v>
      </c>
      <c r="E1349" s="195"/>
      <c r="F1349" s="195"/>
      <c r="G1349" s="196">
        <f t="shared" si="120"/>
        <v>191.33093525179854</v>
      </c>
      <c r="H1349" s="197">
        <v>53.19</v>
      </c>
      <c r="I1349" s="195"/>
      <c r="J1349" s="195"/>
      <c r="K1349" s="195"/>
      <c r="L1349" s="195"/>
      <c r="M1349" s="195"/>
      <c r="N1349" s="195"/>
      <c r="O1349" s="195"/>
      <c r="P1349" s="201">
        <f>LOOKUP(H1349,Sheet1!B:B,Sheet1!C:C)</f>
        <v>3.0963251366928963</v>
      </c>
      <c r="Q1349" s="195"/>
      <c r="R1349" s="195"/>
      <c r="S1349" s="195"/>
      <c r="T1349" s="195"/>
      <c r="U1349" s="195"/>
    </row>
    <row r="1350" spans="1:21" x14ac:dyDescent="0.25">
      <c r="A1350" s="195"/>
      <c r="B1350">
        <f t="shared" ref="B1350:B1413" si="122">B1349+1</f>
        <v>1347</v>
      </c>
      <c r="C1350" s="195">
        <f t="shared" si="121"/>
        <v>1.8800526414739612E-2</v>
      </c>
      <c r="D1350" s="196">
        <f t="shared" ref="D1350:D1413" ca="1" si="123">D1349+C1350</f>
        <v>21.683220677593653</v>
      </c>
      <c r="E1350" s="195"/>
      <c r="F1350" s="195"/>
      <c r="G1350" s="196">
        <f t="shared" si="120"/>
        <v>191.33093525179854</v>
      </c>
      <c r="H1350" s="197">
        <v>53.19</v>
      </c>
      <c r="I1350" s="195"/>
      <c r="J1350" s="195"/>
      <c r="K1350" s="195"/>
      <c r="L1350" s="195"/>
      <c r="M1350" s="195"/>
      <c r="N1350" s="195"/>
      <c r="O1350" s="195"/>
      <c r="P1350" s="201">
        <f>LOOKUP(H1350,Sheet1!B:B,Sheet1!C:C)</f>
        <v>3.0963251366928963</v>
      </c>
      <c r="Q1350" s="195"/>
      <c r="R1350" s="195"/>
      <c r="S1350" s="195"/>
      <c r="T1350" s="195"/>
      <c r="U1350" s="195"/>
    </row>
    <row r="1351" spans="1:21" x14ac:dyDescent="0.25">
      <c r="A1351" s="195"/>
      <c r="B1351">
        <f t="shared" si="122"/>
        <v>1348</v>
      </c>
      <c r="C1351" s="195">
        <f t="shared" si="121"/>
        <v>1.8800526414739612E-2</v>
      </c>
      <c r="D1351" s="196">
        <f t="shared" ca="1" si="123"/>
        <v>21.702021204008393</v>
      </c>
      <c r="E1351" s="195"/>
      <c r="F1351" s="195"/>
      <c r="G1351" s="196">
        <f t="shared" ref="G1351:G1414" si="124">H1351/0.278</f>
        <v>191.33093525179854</v>
      </c>
      <c r="H1351" s="197">
        <v>53.19</v>
      </c>
      <c r="I1351" s="195"/>
      <c r="J1351" s="195"/>
      <c r="K1351" s="195"/>
      <c r="L1351" s="195"/>
      <c r="M1351" s="195"/>
      <c r="N1351" s="195"/>
      <c r="O1351" s="195"/>
      <c r="P1351" s="201">
        <f>LOOKUP(H1351,Sheet1!B:B,Sheet1!C:C)</f>
        <v>3.0963251366928963</v>
      </c>
      <c r="Q1351" s="195"/>
      <c r="R1351" s="195"/>
      <c r="S1351" s="195"/>
      <c r="T1351" s="195"/>
      <c r="U1351" s="195"/>
    </row>
    <row r="1352" spans="1:21" x14ac:dyDescent="0.25">
      <c r="A1352" s="195"/>
      <c r="B1352">
        <f t="shared" si="122"/>
        <v>1349</v>
      </c>
      <c r="C1352" s="195">
        <f t="shared" si="121"/>
        <v>1.8800526414739612E-2</v>
      </c>
      <c r="D1352" s="196">
        <f t="shared" ca="1" si="123"/>
        <v>21.720821730423133</v>
      </c>
      <c r="E1352" s="195"/>
      <c r="F1352" s="195"/>
      <c r="G1352" s="196">
        <f t="shared" si="124"/>
        <v>191.33093525179854</v>
      </c>
      <c r="H1352" s="197">
        <v>53.19</v>
      </c>
      <c r="I1352" s="195"/>
      <c r="J1352" s="195"/>
      <c r="K1352" s="195"/>
      <c r="L1352" s="195"/>
      <c r="M1352" s="195"/>
      <c r="N1352" s="195"/>
      <c r="O1352" s="195"/>
      <c r="P1352" s="201">
        <f>LOOKUP(H1352,Sheet1!B:B,Sheet1!C:C)</f>
        <v>3.0963251366928963</v>
      </c>
      <c r="Q1352" s="195"/>
      <c r="R1352" s="195"/>
      <c r="S1352" s="195"/>
      <c r="T1352" s="195"/>
      <c r="U1352" s="195"/>
    </row>
    <row r="1353" spans="1:21" x14ac:dyDescent="0.25">
      <c r="A1353" s="195"/>
      <c r="B1353">
        <f t="shared" si="122"/>
        <v>1350</v>
      </c>
      <c r="C1353" s="195">
        <f t="shared" si="121"/>
        <v>1.8800526414739612E-2</v>
      </c>
      <c r="D1353" s="196">
        <f t="shared" ca="1" si="123"/>
        <v>21.739622256837873</v>
      </c>
      <c r="E1353" s="195"/>
      <c r="F1353" s="195"/>
      <c r="G1353" s="196">
        <f t="shared" si="124"/>
        <v>191.33093525179854</v>
      </c>
      <c r="H1353" s="197">
        <v>53.19</v>
      </c>
      <c r="I1353" s="195"/>
      <c r="J1353" s="195"/>
      <c r="K1353" s="195"/>
      <c r="L1353" s="195"/>
      <c r="M1353" s="195"/>
      <c r="N1353" s="195"/>
      <c r="O1353" s="195"/>
      <c r="P1353" s="201">
        <f>LOOKUP(H1353,Sheet1!B:B,Sheet1!C:C)</f>
        <v>3.0963251366928963</v>
      </c>
      <c r="Q1353" s="195"/>
      <c r="R1353" s="195"/>
      <c r="S1353" s="195"/>
      <c r="T1353" s="195"/>
      <c r="U1353" s="195"/>
    </row>
    <row r="1354" spans="1:21" x14ac:dyDescent="0.25">
      <c r="A1354" s="195"/>
      <c r="B1354">
        <f t="shared" si="122"/>
        <v>1351</v>
      </c>
      <c r="C1354" s="195">
        <f t="shared" si="121"/>
        <v>1.8800526414739612E-2</v>
      </c>
      <c r="D1354" s="196">
        <f t="shared" ca="1" si="123"/>
        <v>21.758422783252612</v>
      </c>
      <c r="E1354" s="195"/>
      <c r="F1354" s="195"/>
      <c r="G1354" s="196">
        <f t="shared" si="124"/>
        <v>191.33093525179854</v>
      </c>
      <c r="H1354" s="197">
        <v>53.19</v>
      </c>
      <c r="I1354" s="195"/>
      <c r="J1354" s="195"/>
      <c r="K1354" s="195"/>
      <c r="L1354" s="195"/>
      <c r="M1354" s="195"/>
      <c r="N1354" s="195"/>
      <c r="O1354" s="195"/>
      <c r="P1354" s="201">
        <f>LOOKUP(H1354,Sheet1!B:B,Sheet1!C:C)</f>
        <v>3.0963251366928963</v>
      </c>
      <c r="Q1354" s="195"/>
      <c r="R1354" s="195"/>
      <c r="S1354" s="195"/>
      <c r="T1354" s="195"/>
      <c r="U1354" s="195"/>
    </row>
    <row r="1355" spans="1:21" x14ac:dyDescent="0.25">
      <c r="A1355" s="195"/>
      <c r="B1355">
        <f t="shared" si="122"/>
        <v>1352</v>
      </c>
      <c r="C1355" s="195">
        <f t="shared" si="121"/>
        <v>1.8800526414739612E-2</v>
      </c>
      <c r="D1355" s="196">
        <f t="shared" ca="1" si="123"/>
        <v>21.777223309667352</v>
      </c>
      <c r="E1355" s="195"/>
      <c r="F1355" s="195"/>
      <c r="G1355" s="196">
        <f t="shared" si="124"/>
        <v>191.33093525179854</v>
      </c>
      <c r="H1355" s="197">
        <v>53.19</v>
      </c>
      <c r="I1355" s="195"/>
      <c r="J1355" s="195"/>
      <c r="K1355" s="195"/>
      <c r="L1355" s="195"/>
      <c r="M1355" s="195"/>
      <c r="N1355" s="195"/>
      <c r="O1355" s="195"/>
      <c r="P1355" s="201">
        <f>LOOKUP(H1355,Sheet1!B:B,Sheet1!C:C)</f>
        <v>3.0963251366928963</v>
      </c>
      <c r="Q1355" s="195"/>
      <c r="R1355" s="195"/>
      <c r="S1355" s="195"/>
      <c r="T1355" s="195"/>
      <c r="U1355" s="195"/>
    </row>
    <row r="1356" spans="1:21" x14ac:dyDescent="0.25">
      <c r="A1356" s="195"/>
      <c r="B1356">
        <f t="shared" si="122"/>
        <v>1353</v>
      </c>
      <c r="C1356" s="195">
        <f t="shared" si="121"/>
        <v>1.8800526414739612E-2</v>
      </c>
      <c r="D1356" s="196">
        <f t="shared" ca="1" si="123"/>
        <v>21.796023836082092</v>
      </c>
      <c r="E1356" s="195"/>
      <c r="F1356" s="195"/>
      <c r="G1356" s="196">
        <f t="shared" si="124"/>
        <v>191.33093525179854</v>
      </c>
      <c r="H1356" s="197">
        <v>53.19</v>
      </c>
      <c r="I1356" s="195"/>
      <c r="J1356" s="195"/>
      <c r="K1356" s="195"/>
      <c r="L1356" s="195"/>
      <c r="M1356" s="195"/>
      <c r="N1356" s="195"/>
      <c r="O1356" s="195"/>
      <c r="P1356" s="201">
        <f>LOOKUP(H1356,Sheet1!B:B,Sheet1!C:C)</f>
        <v>3.0963251366928963</v>
      </c>
      <c r="Q1356" s="195"/>
      <c r="R1356" s="195"/>
      <c r="S1356" s="195"/>
      <c r="T1356" s="195"/>
      <c r="U1356" s="195"/>
    </row>
    <row r="1357" spans="1:21" x14ac:dyDescent="0.25">
      <c r="A1357" s="195"/>
      <c r="B1357">
        <f t="shared" si="122"/>
        <v>1354</v>
      </c>
      <c r="C1357" s="195">
        <f t="shared" si="121"/>
        <v>1.8800526414739612E-2</v>
      </c>
      <c r="D1357" s="196">
        <f t="shared" ca="1" si="123"/>
        <v>21.814824362496832</v>
      </c>
      <c r="E1357" s="195"/>
      <c r="F1357" s="195"/>
      <c r="G1357" s="196">
        <f t="shared" si="124"/>
        <v>191.33093525179854</v>
      </c>
      <c r="H1357" s="197">
        <v>53.19</v>
      </c>
      <c r="I1357" s="195"/>
      <c r="J1357" s="195"/>
      <c r="K1357" s="195"/>
      <c r="L1357" s="195"/>
      <c r="M1357" s="195"/>
      <c r="N1357" s="195"/>
      <c r="O1357" s="195"/>
      <c r="P1357" s="201">
        <f>LOOKUP(H1357,Sheet1!B:B,Sheet1!C:C)</f>
        <v>3.0963251366928963</v>
      </c>
      <c r="Q1357" s="195"/>
      <c r="R1357" s="195"/>
      <c r="S1357" s="195"/>
      <c r="T1357" s="195"/>
      <c r="U1357" s="195"/>
    </row>
    <row r="1358" spans="1:21" x14ac:dyDescent="0.25">
      <c r="A1358" s="195"/>
      <c r="B1358">
        <f t="shared" si="122"/>
        <v>1355</v>
      </c>
      <c r="C1358" s="195">
        <f t="shared" si="121"/>
        <v>1.8800526414739612E-2</v>
      </c>
      <c r="D1358" s="196">
        <f t="shared" ca="1" si="123"/>
        <v>21.833624888911572</v>
      </c>
      <c r="E1358" s="195"/>
      <c r="F1358" s="195"/>
      <c r="G1358" s="196">
        <f t="shared" si="124"/>
        <v>191.33093525179854</v>
      </c>
      <c r="H1358" s="197">
        <v>53.19</v>
      </c>
      <c r="I1358" s="195"/>
      <c r="J1358" s="195"/>
      <c r="K1358" s="195"/>
      <c r="L1358" s="195"/>
      <c r="M1358" s="195"/>
      <c r="N1358" s="195"/>
      <c r="O1358" s="195"/>
      <c r="P1358" s="201">
        <f>LOOKUP(H1358,Sheet1!B:B,Sheet1!C:C)</f>
        <v>3.0963251366928963</v>
      </c>
      <c r="Q1358" s="195"/>
      <c r="R1358" s="195"/>
      <c r="S1358" s="195"/>
      <c r="T1358" s="195"/>
      <c r="U1358" s="195"/>
    </row>
    <row r="1359" spans="1:21" x14ac:dyDescent="0.25">
      <c r="A1359" s="195"/>
      <c r="B1359">
        <f t="shared" si="122"/>
        <v>1356</v>
      </c>
      <c r="C1359" s="195">
        <f t="shared" si="121"/>
        <v>1.8800526414739612E-2</v>
      </c>
      <c r="D1359" s="196">
        <f t="shared" ca="1" si="123"/>
        <v>21.852425415326312</v>
      </c>
      <c r="E1359" s="195"/>
      <c r="F1359" s="195"/>
      <c r="G1359" s="196">
        <f t="shared" si="124"/>
        <v>191.33093525179854</v>
      </c>
      <c r="H1359" s="197">
        <v>53.19</v>
      </c>
      <c r="I1359" s="195"/>
      <c r="J1359" s="195"/>
      <c r="K1359" s="195"/>
      <c r="L1359" s="195"/>
      <c r="M1359" s="195"/>
      <c r="N1359" s="195"/>
      <c r="O1359" s="195"/>
      <c r="P1359" s="201">
        <f>LOOKUP(H1359,Sheet1!B:B,Sheet1!C:C)</f>
        <v>3.0963251366928963</v>
      </c>
      <c r="Q1359" s="195"/>
      <c r="R1359" s="195"/>
      <c r="S1359" s="195"/>
      <c r="T1359" s="195"/>
      <c r="U1359" s="195"/>
    </row>
    <row r="1360" spans="1:21" x14ac:dyDescent="0.25">
      <c r="A1360" s="195"/>
      <c r="B1360">
        <f t="shared" si="122"/>
        <v>1357</v>
      </c>
      <c r="C1360" s="195">
        <f t="shared" si="121"/>
        <v>1.8800526414739612E-2</v>
      </c>
      <c r="D1360" s="196">
        <f t="shared" ca="1" si="123"/>
        <v>21.871225941741052</v>
      </c>
      <c r="E1360" s="195"/>
      <c r="F1360" s="195"/>
      <c r="G1360" s="196">
        <f t="shared" si="124"/>
        <v>191.33093525179854</v>
      </c>
      <c r="H1360" s="197">
        <v>53.19</v>
      </c>
      <c r="I1360" s="195"/>
      <c r="J1360" s="195"/>
      <c r="K1360" s="195"/>
      <c r="L1360" s="195"/>
      <c r="M1360" s="195"/>
      <c r="N1360" s="195"/>
      <c r="O1360" s="195"/>
      <c r="P1360" s="201">
        <f>LOOKUP(H1360,Sheet1!B:B,Sheet1!C:C)</f>
        <v>3.0963251366928963</v>
      </c>
      <c r="Q1360" s="195"/>
      <c r="R1360" s="195"/>
      <c r="S1360" s="195"/>
      <c r="T1360" s="195"/>
      <c r="U1360" s="195"/>
    </row>
    <row r="1361" spans="1:21" x14ac:dyDescent="0.25">
      <c r="A1361" s="195"/>
      <c r="B1361">
        <f t="shared" si="122"/>
        <v>1358</v>
      </c>
      <c r="C1361" s="195">
        <f t="shared" si="121"/>
        <v>1.8800526414739612E-2</v>
      </c>
      <c r="D1361" s="196">
        <f t="shared" ca="1" si="123"/>
        <v>21.890026468155792</v>
      </c>
      <c r="E1361" s="195"/>
      <c r="F1361" s="195"/>
      <c r="G1361" s="196">
        <f t="shared" si="124"/>
        <v>191.33093525179854</v>
      </c>
      <c r="H1361" s="197">
        <v>53.19</v>
      </c>
      <c r="I1361" s="195"/>
      <c r="J1361" s="195"/>
      <c r="K1361" s="195"/>
      <c r="L1361" s="195"/>
      <c r="M1361" s="195"/>
      <c r="N1361" s="195"/>
      <c r="O1361" s="195"/>
      <c r="P1361" s="201">
        <f>LOOKUP(H1361,Sheet1!B:B,Sheet1!C:C)</f>
        <v>3.0963251366928963</v>
      </c>
      <c r="Q1361" s="195"/>
      <c r="R1361" s="195"/>
      <c r="S1361" s="195"/>
      <c r="T1361" s="195"/>
      <c r="U1361" s="195"/>
    </row>
    <row r="1362" spans="1:21" x14ac:dyDescent="0.25">
      <c r="A1362" s="195"/>
      <c r="B1362">
        <f t="shared" si="122"/>
        <v>1359</v>
      </c>
      <c r="C1362" s="195">
        <f t="shared" si="121"/>
        <v>1.8800526414739612E-2</v>
      </c>
      <c r="D1362" s="196">
        <f t="shared" ca="1" si="123"/>
        <v>21.908826994570532</v>
      </c>
      <c r="E1362" s="195"/>
      <c r="F1362" s="195"/>
      <c r="G1362" s="196">
        <f t="shared" si="124"/>
        <v>191.33093525179854</v>
      </c>
      <c r="H1362" s="197">
        <v>53.19</v>
      </c>
      <c r="I1362" s="195"/>
      <c r="J1362" s="195"/>
      <c r="K1362" s="195"/>
      <c r="L1362" s="195"/>
      <c r="M1362" s="195"/>
      <c r="N1362" s="195"/>
      <c r="O1362" s="195"/>
      <c r="P1362" s="201">
        <f>LOOKUP(H1362,Sheet1!B:B,Sheet1!C:C)</f>
        <v>3.0963251366928963</v>
      </c>
      <c r="Q1362" s="195"/>
      <c r="R1362" s="195"/>
      <c r="S1362" s="195"/>
      <c r="T1362" s="195"/>
      <c r="U1362" s="195"/>
    </row>
    <row r="1363" spans="1:21" x14ac:dyDescent="0.25">
      <c r="A1363" s="195"/>
      <c r="B1363">
        <f t="shared" si="122"/>
        <v>1360</v>
      </c>
      <c r="C1363" s="195">
        <f t="shared" si="121"/>
        <v>1.8800526414739612E-2</v>
      </c>
      <c r="D1363" s="196">
        <f t="shared" ca="1" si="123"/>
        <v>21.927627520985272</v>
      </c>
      <c r="E1363" s="195"/>
      <c r="F1363" s="195"/>
      <c r="G1363" s="196">
        <f t="shared" si="124"/>
        <v>191.33093525179854</v>
      </c>
      <c r="H1363" s="197">
        <v>53.19</v>
      </c>
      <c r="I1363" s="195"/>
      <c r="J1363" s="195"/>
      <c r="K1363" s="195"/>
      <c r="L1363" s="195"/>
      <c r="M1363" s="195"/>
      <c r="N1363" s="195"/>
      <c r="O1363" s="195"/>
      <c r="P1363" s="201">
        <f>LOOKUP(H1363,Sheet1!B:B,Sheet1!C:C)</f>
        <v>3.0963251366928963</v>
      </c>
      <c r="Q1363" s="195"/>
      <c r="R1363" s="195"/>
      <c r="S1363" s="195"/>
      <c r="T1363" s="195"/>
      <c r="U1363" s="195"/>
    </row>
    <row r="1364" spans="1:21" x14ac:dyDescent="0.25">
      <c r="A1364" s="195"/>
      <c r="B1364">
        <f t="shared" si="122"/>
        <v>1361</v>
      </c>
      <c r="C1364" s="195">
        <f t="shared" si="121"/>
        <v>1.8800526414739612E-2</v>
      </c>
      <c r="D1364" s="196">
        <f t="shared" ca="1" si="123"/>
        <v>21.946428047400012</v>
      </c>
      <c r="E1364" s="195"/>
      <c r="F1364" s="195"/>
      <c r="G1364" s="196">
        <f t="shared" si="124"/>
        <v>191.33093525179854</v>
      </c>
      <c r="H1364" s="197">
        <v>53.19</v>
      </c>
      <c r="I1364" s="195"/>
      <c r="J1364" s="195"/>
      <c r="K1364" s="195"/>
      <c r="L1364" s="195"/>
      <c r="M1364" s="195"/>
      <c r="N1364" s="195"/>
      <c r="O1364" s="195"/>
      <c r="P1364" s="201">
        <f>LOOKUP(H1364,Sheet1!B:B,Sheet1!C:C)</f>
        <v>3.0963251366928963</v>
      </c>
      <c r="Q1364" s="195"/>
      <c r="R1364" s="195"/>
      <c r="S1364" s="195"/>
      <c r="T1364" s="195"/>
      <c r="U1364" s="195"/>
    </row>
    <row r="1365" spans="1:21" x14ac:dyDescent="0.25">
      <c r="A1365" s="195"/>
      <c r="B1365">
        <f t="shared" si="122"/>
        <v>1362</v>
      </c>
      <c r="C1365" s="195">
        <f t="shared" si="121"/>
        <v>1.8800526414739612E-2</v>
      </c>
      <c r="D1365" s="196">
        <f t="shared" ca="1" si="123"/>
        <v>21.965228573814752</v>
      </c>
      <c r="E1365" s="195"/>
      <c r="F1365" s="195"/>
      <c r="G1365" s="196">
        <f t="shared" si="124"/>
        <v>191.33093525179854</v>
      </c>
      <c r="H1365" s="197">
        <v>53.19</v>
      </c>
      <c r="I1365" s="195"/>
      <c r="J1365" s="195"/>
      <c r="K1365" s="195"/>
      <c r="L1365" s="195"/>
      <c r="M1365" s="195"/>
      <c r="N1365" s="195"/>
      <c r="O1365" s="195"/>
      <c r="P1365" s="201">
        <f>LOOKUP(H1365,Sheet1!B:B,Sheet1!C:C)</f>
        <v>3.0963251366928963</v>
      </c>
      <c r="Q1365" s="195"/>
      <c r="R1365" s="195"/>
      <c r="S1365" s="195"/>
      <c r="T1365" s="195"/>
      <c r="U1365" s="195"/>
    </row>
    <row r="1366" spans="1:21" x14ac:dyDescent="0.25">
      <c r="A1366" s="195"/>
      <c r="B1366">
        <f t="shared" si="122"/>
        <v>1363</v>
      </c>
      <c r="C1366" s="195">
        <f t="shared" si="121"/>
        <v>1.8800526414739612E-2</v>
      </c>
      <c r="D1366" s="196">
        <f t="shared" ca="1" si="123"/>
        <v>21.984029100229492</v>
      </c>
      <c r="E1366" s="195"/>
      <c r="F1366" s="195"/>
      <c r="G1366" s="196">
        <f t="shared" si="124"/>
        <v>191.33093525179854</v>
      </c>
      <c r="H1366" s="197">
        <v>53.19</v>
      </c>
      <c r="I1366" s="195"/>
      <c r="J1366" s="195"/>
      <c r="K1366" s="195"/>
      <c r="L1366" s="195"/>
      <c r="M1366" s="195"/>
      <c r="N1366" s="195"/>
      <c r="O1366" s="195"/>
      <c r="P1366" s="201">
        <f>LOOKUP(H1366,Sheet1!B:B,Sheet1!C:C)</f>
        <v>3.0963251366928963</v>
      </c>
      <c r="Q1366" s="195"/>
      <c r="R1366" s="195"/>
      <c r="S1366" s="195"/>
      <c r="T1366" s="195"/>
      <c r="U1366" s="195"/>
    </row>
    <row r="1367" spans="1:21" x14ac:dyDescent="0.25">
      <c r="A1367" s="195"/>
      <c r="B1367">
        <f t="shared" si="122"/>
        <v>1364</v>
      </c>
      <c r="C1367" s="195">
        <f t="shared" si="121"/>
        <v>1.8800526414739612E-2</v>
      </c>
      <c r="D1367" s="196">
        <f t="shared" ca="1" si="123"/>
        <v>22.002829626644232</v>
      </c>
      <c r="E1367" s="195"/>
      <c r="F1367" s="195"/>
      <c r="G1367" s="196">
        <f t="shared" si="124"/>
        <v>191.33093525179854</v>
      </c>
      <c r="H1367" s="197">
        <v>53.19</v>
      </c>
      <c r="I1367" s="195"/>
      <c r="J1367" s="195"/>
      <c r="K1367" s="195"/>
      <c r="L1367" s="195"/>
      <c r="M1367" s="195"/>
      <c r="N1367" s="195"/>
      <c r="O1367" s="195"/>
      <c r="P1367" s="201">
        <f>LOOKUP(H1367,Sheet1!B:B,Sheet1!C:C)</f>
        <v>3.0963251366928963</v>
      </c>
      <c r="Q1367" s="195"/>
      <c r="R1367" s="195"/>
      <c r="S1367" s="195"/>
      <c r="T1367" s="195"/>
      <c r="U1367" s="195"/>
    </row>
    <row r="1368" spans="1:21" x14ac:dyDescent="0.25">
      <c r="A1368" s="195"/>
      <c r="B1368">
        <f t="shared" si="122"/>
        <v>1365</v>
      </c>
      <c r="C1368" s="195">
        <f t="shared" si="121"/>
        <v>1.8800526414739612E-2</v>
      </c>
      <c r="D1368" s="196">
        <f t="shared" ca="1" si="123"/>
        <v>22.021630153058972</v>
      </c>
      <c r="E1368" s="195"/>
      <c r="F1368" s="195"/>
      <c r="G1368" s="196">
        <f t="shared" si="124"/>
        <v>191.33093525179854</v>
      </c>
      <c r="H1368" s="197">
        <v>53.19</v>
      </c>
      <c r="I1368" s="195"/>
      <c r="J1368" s="195"/>
      <c r="K1368" s="195"/>
      <c r="L1368" s="195"/>
      <c r="M1368" s="195"/>
      <c r="N1368" s="195"/>
      <c r="O1368" s="195"/>
      <c r="P1368" s="201">
        <f>LOOKUP(H1368,Sheet1!B:B,Sheet1!C:C)</f>
        <v>3.0963251366928963</v>
      </c>
      <c r="Q1368" s="195"/>
      <c r="R1368" s="195"/>
      <c r="S1368" s="195"/>
      <c r="T1368" s="195"/>
      <c r="U1368" s="195"/>
    </row>
    <row r="1369" spans="1:21" x14ac:dyDescent="0.25">
      <c r="A1369" s="195"/>
      <c r="B1369">
        <f t="shared" si="122"/>
        <v>1366</v>
      </c>
      <c r="C1369" s="195">
        <f t="shared" si="121"/>
        <v>1.8800526414739612E-2</v>
      </c>
      <c r="D1369" s="196">
        <f t="shared" ca="1" si="123"/>
        <v>22.040430679473712</v>
      </c>
      <c r="E1369" s="195"/>
      <c r="F1369" s="195"/>
      <c r="G1369" s="196">
        <f t="shared" si="124"/>
        <v>191.33093525179854</v>
      </c>
      <c r="H1369" s="197">
        <v>53.19</v>
      </c>
      <c r="I1369" s="195"/>
      <c r="J1369" s="195"/>
      <c r="K1369" s="195"/>
      <c r="L1369" s="195"/>
      <c r="M1369" s="195"/>
      <c r="N1369" s="195"/>
      <c r="O1369" s="195"/>
      <c r="P1369" s="201">
        <f>LOOKUP(H1369,Sheet1!B:B,Sheet1!C:C)</f>
        <v>3.0963251366928963</v>
      </c>
      <c r="Q1369" s="195"/>
      <c r="R1369" s="195"/>
      <c r="S1369" s="195"/>
      <c r="T1369" s="195"/>
      <c r="U1369" s="195"/>
    </row>
    <row r="1370" spans="1:21" x14ac:dyDescent="0.25">
      <c r="A1370" s="195"/>
      <c r="B1370">
        <f t="shared" si="122"/>
        <v>1367</v>
      </c>
      <c r="C1370" s="195">
        <f t="shared" si="121"/>
        <v>1.8800526414739612E-2</v>
      </c>
      <c r="D1370" s="196">
        <f t="shared" ca="1" si="123"/>
        <v>22.059231205888452</v>
      </c>
      <c r="E1370" s="195"/>
      <c r="F1370" s="195"/>
      <c r="G1370" s="196">
        <f t="shared" si="124"/>
        <v>191.33093525179854</v>
      </c>
      <c r="H1370" s="197">
        <v>53.19</v>
      </c>
      <c r="I1370" s="195"/>
      <c r="J1370" s="195"/>
      <c r="K1370" s="195"/>
      <c r="L1370" s="195"/>
      <c r="M1370" s="195"/>
      <c r="N1370" s="195"/>
      <c r="O1370" s="195"/>
      <c r="P1370" s="201">
        <f>LOOKUP(H1370,Sheet1!B:B,Sheet1!C:C)</f>
        <v>3.0963251366928963</v>
      </c>
      <c r="Q1370" s="195"/>
      <c r="R1370" s="195"/>
      <c r="S1370" s="195"/>
      <c r="T1370" s="195"/>
      <c r="U1370" s="195"/>
    </row>
    <row r="1371" spans="1:21" x14ac:dyDescent="0.25">
      <c r="A1371" s="195"/>
      <c r="B1371">
        <f t="shared" si="122"/>
        <v>1368</v>
      </c>
      <c r="C1371" s="195">
        <f t="shared" si="121"/>
        <v>1.8800526414739612E-2</v>
      </c>
      <c r="D1371" s="196">
        <f t="shared" ca="1" si="123"/>
        <v>22.078031732303192</v>
      </c>
      <c r="E1371" s="195"/>
      <c r="F1371" s="195"/>
      <c r="G1371" s="196">
        <f t="shared" si="124"/>
        <v>191.33093525179854</v>
      </c>
      <c r="H1371" s="197">
        <v>53.19</v>
      </c>
      <c r="I1371" s="195"/>
      <c r="J1371" s="195"/>
      <c r="K1371" s="195"/>
      <c r="L1371" s="195"/>
      <c r="M1371" s="195"/>
      <c r="N1371" s="195"/>
      <c r="O1371" s="195"/>
      <c r="P1371" s="201">
        <f>LOOKUP(H1371,Sheet1!B:B,Sheet1!C:C)</f>
        <v>3.0963251366928963</v>
      </c>
      <c r="Q1371" s="195"/>
      <c r="R1371" s="195"/>
      <c r="S1371" s="195"/>
      <c r="T1371" s="195"/>
      <c r="U1371" s="195"/>
    </row>
    <row r="1372" spans="1:21" x14ac:dyDescent="0.25">
      <c r="A1372" s="195"/>
      <c r="B1372">
        <f t="shared" si="122"/>
        <v>1369</v>
      </c>
      <c r="C1372" s="195">
        <f t="shared" si="121"/>
        <v>1.8800526414739612E-2</v>
      </c>
      <c r="D1372" s="196">
        <f t="shared" ca="1" si="123"/>
        <v>22.096832258717932</v>
      </c>
      <c r="E1372" s="195"/>
      <c r="F1372" s="195"/>
      <c r="G1372" s="196">
        <f t="shared" si="124"/>
        <v>191.33093525179854</v>
      </c>
      <c r="H1372" s="197">
        <v>53.19</v>
      </c>
      <c r="I1372" s="195"/>
      <c r="J1372" s="195"/>
      <c r="K1372" s="195"/>
      <c r="L1372" s="195"/>
      <c r="M1372" s="195"/>
      <c r="N1372" s="195"/>
      <c r="O1372" s="195"/>
      <c r="P1372" s="201">
        <f>LOOKUP(H1372,Sheet1!B:B,Sheet1!C:C)</f>
        <v>3.0963251366928963</v>
      </c>
      <c r="Q1372" s="195"/>
      <c r="R1372" s="195"/>
      <c r="S1372" s="195"/>
      <c r="T1372" s="195"/>
      <c r="U1372" s="195"/>
    </row>
    <row r="1373" spans="1:21" x14ac:dyDescent="0.25">
      <c r="A1373" s="195"/>
      <c r="B1373">
        <f t="shared" si="122"/>
        <v>1370</v>
      </c>
      <c r="C1373" s="195">
        <f t="shared" si="121"/>
        <v>1.8800526414739612E-2</v>
      </c>
      <c r="D1373" s="196">
        <f t="shared" ca="1" si="123"/>
        <v>22.115632785132672</v>
      </c>
      <c r="E1373" s="195"/>
      <c r="F1373" s="195"/>
      <c r="G1373" s="196">
        <f t="shared" si="124"/>
        <v>191.33093525179854</v>
      </c>
      <c r="H1373" s="197">
        <v>53.19</v>
      </c>
      <c r="I1373" s="195"/>
      <c r="J1373" s="195"/>
      <c r="K1373" s="195"/>
      <c r="L1373" s="195"/>
      <c r="M1373" s="195"/>
      <c r="N1373" s="195"/>
      <c r="O1373" s="195"/>
      <c r="P1373" s="201">
        <f>LOOKUP(H1373,Sheet1!B:B,Sheet1!C:C)</f>
        <v>3.0963251366928963</v>
      </c>
      <c r="Q1373" s="195"/>
      <c r="R1373" s="195"/>
      <c r="S1373" s="195"/>
      <c r="T1373" s="195"/>
      <c r="U1373" s="195"/>
    </row>
    <row r="1374" spans="1:21" x14ac:dyDescent="0.25">
      <c r="A1374" s="195"/>
      <c r="B1374">
        <f t="shared" si="122"/>
        <v>1371</v>
      </c>
      <c r="C1374" s="195">
        <f t="shared" si="121"/>
        <v>1.8800526414739612E-2</v>
      </c>
      <c r="D1374" s="196">
        <f t="shared" ca="1" si="123"/>
        <v>22.134433311547411</v>
      </c>
      <c r="E1374" s="195"/>
      <c r="F1374" s="195"/>
      <c r="G1374" s="196">
        <f t="shared" si="124"/>
        <v>191.33093525179854</v>
      </c>
      <c r="H1374" s="197">
        <v>53.19</v>
      </c>
      <c r="I1374" s="195"/>
      <c r="J1374" s="195"/>
      <c r="K1374" s="195"/>
      <c r="L1374" s="195"/>
      <c r="M1374" s="195"/>
      <c r="N1374" s="195"/>
      <c r="O1374" s="195"/>
      <c r="P1374" s="201">
        <f>LOOKUP(H1374,Sheet1!B:B,Sheet1!C:C)</f>
        <v>3.0963251366928963</v>
      </c>
      <c r="Q1374" s="195"/>
      <c r="R1374" s="195"/>
      <c r="S1374" s="195"/>
      <c r="T1374" s="195"/>
      <c r="U1374" s="195"/>
    </row>
    <row r="1375" spans="1:21" x14ac:dyDescent="0.25">
      <c r="A1375" s="195"/>
      <c r="B1375">
        <f t="shared" si="122"/>
        <v>1372</v>
      </c>
      <c r="C1375" s="195">
        <f t="shared" si="121"/>
        <v>1.8800526414739612E-2</v>
      </c>
      <c r="D1375" s="196">
        <f t="shared" ca="1" si="123"/>
        <v>22.153233837962151</v>
      </c>
      <c r="E1375" s="195"/>
      <c r="F1375" s="195"/>
      <c r="G1375" s="196">
        <f t="shared" si="124"/>
        <v>191.33093525179854</v>
      </c>
      <c r="H1375" s="197">
        <v>53.19</v>
      </c>
      <c r="I1375" s="195"/>
      <c r="J1375" s="195"/>
      <c r="K1375" s="195"/>
      <c r="L1375" s="195"/>
      <c r="M1375" s="195"/>
      <c r="N1375" s="195"/>
      <c r="O1375" s="195"/>
      <c r="P1375" s="201">
        <f>LOOKUP(H1375,Sheet1!B:B,Sheet1!C:C)</f>
        <v>3.0963251366928963</v>
      </c>
      <c r="Q1375" s="195"/>
      <c r="R1375" s="195"/>
      <c r="S1375" s="195"/>
      <c r="T1375" s="195"/>
      <c r="U1375" s="195"/>
    </row>
    <row r="1376" spans="1:21" x14ac:dyDescent="0.25">
      <c r="A1376" s="195"/>
      <c r="B1376">
        <f t="shared" si="122"/>
        <v>1373</v>
      </c>
      <c r="C1376" s="195">
        <f t="shared" si="121"/>
        <v>1.8800526414739612E-2</v>
      </c>
      <c r="D1376" s="196">
        <f t="shared" ca="1" si="123"/>
        <v>22.172034364376891</v>
      </c>
      <c r="E1376" s="195"/>
      <c r="F1376" s="195"/>
      <c r="G1376" s="196">
        <f t="shared" si="124"/>
        <v>191.33093525179854</v>
      </c>
      <c r="H1376" s="197">
        <v>53.19</v>
      </c>
      <c r="I1376" s="195"/>
      <c r="J1376" s="195"/>
      <c r="K1376" s="195"/>
      <c r="L1376" s="195"/>
      <c r="M1376" s="195"/>
      <c r="N1376" s="195"/>
      <c r="O1376" s="195"/>
      <c r="P1376" s="201">
        <f>LOOKUP(H1376,Sheet1!B:B,Sheet1!C:C)</f>
        <v>3.0963251366928963</v>
      </c>
      <c r="Q1376" s="195"/>
      <c r="R1376" s="195"/>
      <c r="S1376" s="195"/>
      <c r="T1376" s="195"/>
      <c r="U1376" s="195"/>
    </row>
    <row r="1377" spans="1:21" x14ac:dyDescent="0.25">
      <c r="A1377" s="195"/>
      <c r="B1377">
        <f t="shared" si="122"/>
        <v>1374</v>
      </c>
      <c r="C1377" s="195">
        <f t="shared" si="121"/>
        <v>1.8800526414739612E-2</v>
      </c>
      <c r="D1377" s="196">
        <f t="shared" ca="1" si="123"/>
        <v>22.190834890791631</v>
      </c>
      <c r="E1377" s="195"/>
      <c r="F1377" s="195"/>
      <c r="G1377" s="196">
        <f t="shared" si="124"/>
        <v>191.33093525179854</v>
      </c>
      <c r="H1377" s="197">
        <v>53.19</v>
      </c>
      <c r="I1377" s="195"/>
      <c r="J1377" s="195"/>
      <c r="K1377" s="195"/>
      <c r="L1377" s="195"/>
      <c r="M1377" s="195"/>
      <c r="N1377" s="195"/>
      <c r="O1377" s="195"/>
      <c r="P1377" s="201">
        <f>LOOKUP(H1377,Sheet1!B:B,Sheet1!C:C)</f>
        <v>3.0963251366928963</v>
      </c>
      <c r="Q1377" s="195"/>
      <c r="R1377" s="195"/>
      <c r="S1377" s="195"/>
      <c r="T1377" s="195"/>
      <c r="U1377" s="195"/>
    </row>
    <row r="1378" spans="1:21" x14ac:dyDescent="0.25">
      <c r="A1378" s="195"/>
      <c r="B1378">
        <f t="shared" si="122"/>
        <v>1375</v>
      </c>
      <c r="C1378" s="195">
        <f t="shared" si="121"/>
        <v>1.8800526414739612E-2</v>
      </c>
      <c r="D1378" s="196">
        <f t="shared" ca="1" si="123"/>
        <v>22.209635417206371</v>
      </c>
      <c r="E1378" s="195"/>
      <c r="F1378" s="195"/>
      <c r="G1378" s="196">
        <f t="shared" si="124"/>
        <v>191.33093525179854</v>
      </c>
      <c r="H1378" s="197">
        <v>53.19</v>
      </c>
      <c r="I1378" s="195"/>
      <c r="J1378" s="195"/>
      <c r="K1378" s="195"/>
      <c r="L1378" s="195"/>
      <c r="M1378" s="195"/>
      <c r="N1378" s="195"/>
      <c r="O1378" s="195"/>
      <c r="P1378" s="201">
        <f>LOOKUP(H1378,Sheet1!B:B,Sheet1!C:C)</f>
        <v>3.0963251366928963</v>
      </c>
      <c r="Q1378" s="195"/>
      <c r="R1378" s="195"/>
      <c r="S1378" s="195"/>
      <c r="T1378" s="195"/>
      <c r="U1378" s="195"/>
    </row>
    <row r="1379" spans="1:21" x14ac:dyDescent="0.25">
      <c r="A1379" s="195"/>
      <c r="B1379">
        <f t="shared" si="122"/>
        <v>1376</v>
      </c>
      <c r="C1379" s="195">
        <f t="shared" si="121"/>
        <v>1.8800526414739612E-2</v>
      </c>
      <c r="D1379" s="196">
        <f t="shared" ca="1" si="123"/>
        <v>22.228435943621111</v>
      </c>
      <c r="E1379" s="195"/>
      <c r="F1379" s="195"/>
      <c r="G1379" s="196">
        <f t="shared" si="124"/>
        <v>191.33093525179854</v>
      </c>
      <c r="H1379" s="197">
        <v>53.19</v>
      </c>
      <c r="I1379" s="195"/>
      <c r="J1379" s="195"/>
      <c r="K1379" s="195"/>
      <c r="L1379" s="195"/>
      <c r="M1379" s="195"/>
      <c r="N1379" s="195"/>
      <c r="O1379" s="195"/>
      <c r="P1379" s="201">
        <f>LOOKUP(H1379,Sheet1!B:B,Sheet1!C:C)</f>
        <v>3.0963251366928963</v>
      </c>
      <c r="Q1379" s="195"/>
      <c r="R1379" s="195"/>
      <c r="S1379" s="195"/>
      <c r="T1379" s="195"/>
      <c r="U1379" s="195"/>
    </row>
    <row r="1380" spans="1:21" x14ac:dyDescent="0.25">
      <c r="A1380" s="195"/>
      <c r="B1380">
        <f t="shared" si="122"/>
        <v>1377</v>
      </c>
      <c r="C1380" s="195">
        <f t="shared" si="121"/>
        <v>1.8800526414739612E-2</v>
      </c>
      <c r="D1380" s="196">
        <f t="shared" ca="1" si="123"/>
        <v>22.247236470035851</v>
      </c>
      <c r="E1380" s="195"/>
      <c r="F1380" s="195"/>
      <c r="G1380" s="196">
        <f t="shared" si="124"/>
        <v>191.33093525179854</v>
      </c>
      <c r="H1380" s="197">
        <v>53.19</v>
      </c>
      <c r="I1380" s="195"/>
      <c r="J1380" s="195"/>
      <c r="K1380" s="195"/>
      <c r="L1380" s="195"/>
      <c r="M1380" s="195"/>
      <c r="N1380" s="195"/>
      <c r="O1380" s="195"/>
      <c r="P1380" s="201">
        <f>LOOKUP(H1380,Sheet1!B:B,Sheet1!C:C)</f>
        <v>3.0963251366928963</v>
      </c>
      <c r="Q1380" s="195"/>
      <c r="R1380" s="195"/>
      <c r="S1380" s="195"/>
      <c r="T1380" s="195"/>
      <c r="U1380" s="195"/>
    </row>
    <row r="1381" spans="1:21" x14ac:dyDescent="0.25">
      <c r="A1381" s="195"/>
      <c r="B1381">
        <f t="shared" si="122"/>
        <v>1378</v>
      </c>
      <c r="C1381" s="195">
        <f t="shared" si="121"/>
        <v>1.8800526414739612E-2</v>
      </c>
      <c r="D1381" s="196">
        <f t="shared" ca="1" si="123"/>
        <v>22.266036996450591</v>
      </c>
      <c r="E1381" s="195"/>
      <c r="F1381" s="195"/>
      <c r="G1381" s="196">
        <f t="shared" si="124"/>
        <v>191.33093525179854</v>
      </c>
      <c r="H1381" s="197">
        <v>53.19</v>
      </c>
      <c r="I1381" s="195"/>
      <c r="J1381" s="195"/>
      <c r="K1381" s="195"/>
      <c r="L1381" s="195"/>
      <c r="M1381" s="195"/>
      <c r="N1381" s="195"/>
      <c r="O1381" s="195"/>
      <c r="P1381" s="201">
        <f>LOOKUP(H1381,Sheet1!B:B,Sheet1!C:C)</f>
        <v>3.0963251366928963</v>
      </c>
      <c r="Q1381" s="195"/>
      <c r="R1381" s="195"/>
      <c r="S1381" s="195"/>
      <c r="T1381" s="195"/>
      <c r="U1381" s="195"/>
    </row>
    <row r="1382" spans="1:21" x14ac:dyDescent="0.25">
      <c r="A1382" s="195"/>
      <c r="B1382">
        <f t="shared" si="122"/>
        <v>1379</v>
      </c>
      <c r="C1382" s="195">
        <f t="shared" si="121"/>
        <v>1.8800526414739612E-2</v>
      </c>
      <c r="D1382" s="196">
        <f t="shared" ca="1" si="123"/>
        <v>22.284837522865331</v>
      </c>
      <c r="E1382" s="195"/>
      <c r="F1382" s="195"/>
      <c r="G1382" s="196">
        <f t="shared" si="124"/>
        <v>191.33093525179854</v>
      </c>
      <c r="H1382" s="197">
        <v>53.19</v>
      </c>
      <c r="I1382" s="195"/>
      <c r="J1382" s="195"/>
      <c r="K1382" s="195"/>
      <c r="L1382" s="195"/>
      <c r="M1382" s="195"/>
      <c r="N1382" s="195"/>
      <c r="O1382" s="195"/>
      <c r="P1382" s="201">
        <f>LOOKUP(H1382,Sheet1!B:B,Sheet1!C:C)</f>
        <v>3.0963251366928963</v>
      </c>
      <c r="Q1382" s="195"/>
      <c r="R1382" s="195"/>
      <c r="S1382" s="195"/>
      <c r="T1382" s="195"/>
      <c r="U1382" s="195"/>
    </row>
    <row r="1383" spans="1:21" x14ac:dyDescent="0.25">
      <c r="A1383" s="195"/>
      <c r="B1383">
        <f t="shared" si="122"/>
        <v>1380</v>
      </c>
      <c r="C1383" s="195">
        <f t="shared" si="121"/>
        <v>1.8800526414739612E-2</v>
      </c>
      <c r="D1383" s="196">
        <f t="shared" ca="1" si="123"/>
        <v>22.303638049280071</v>
      </c>
      <c r="E1383" s="195"/>
      <c r="F1383" s="195"/>
      <c r="G1383" s="196">
        <f t="shared" si="124"/>
        <v>191.33093525179854</v>
      </c>
      <c r="H1383" s="197">
        <v>53.19</v>
      </c>
      <c r="I1383" s="195"/>
      <c r="J1383" s="195"/>
      <c r="K1383" s="195"/>
      <c r="L1383" s="195"/>
      <c r="M1383" s="195"/>
      <c r="N1383" s="195"/>
      <c r="O1383" s="195"/>
      <c r="P1383" s="201">
        <f>LOOKUP(H1383,Sheet1!B:B,Sheet1!C:C)</f>
        <v>3.0963251366928963</v>
      </c>
      <c r="Q1383" s="195"/>
      <c r="R1383" s="195"/>
      <c r="S1383" s="195"/>
      <c r="T1383" s="195"/>
      <c r="U1383" s="195"/>
    </row>
    <row r="1384" spans="1:21" x14ac:dyDescent="0.25">
      <c r="A1384" s="195"/>
      <c r="B1384">
        <f t="shared" si="122"/>
        <v>1381</v>
      </c>
      <c r="C1384" s="195">
        <f t="shared" si="121"/>
        <v>1.8800526414739612E-2</v>
      </c>
      <c r="D1384" s="196">
        <f t="shared" ca="1" si="123"/>
        <v>22.322438575694811</v>
      </c>
      <c r="E1384" s="195"/>
      <c r="F1384" s="195"/>
      <c r="G1384" s="196">
        <f t="shared" si="124"/>
        <v>191.33093525179854</v>
      </c>
      <c r="H1384" s="197">
        <v>53.19</v>
      </c>
      <c r="I1384" s="195"/>
      <c r="J1384" s="195"/>
      <c r="K1384" s="195"/>
      <c r="L1384" s="195"/>
      <c r="M1384" s="195"/>
      <c r="N1384" s="195"/>
      <c r="O1384" s="195"/>
      <c r="P1384" s="201">
        <f>LOOKUP(H1384,Sheet1!B:B,Sheet1!C:C)</f>
        <v>3.0963251366928963</v>
      </c>
      <c r="Q1384" s="195"/>
      <c r="R1384" s="195"/>
      <c r="S1384" s="195"/>
      <c r="T1384" s="195"/>
      <c r="U1384" s="195"/>
    </row>
    <row r="1385" spans="1:21" x14ac:dyDescent="0.25">
      <c r="A1385" s="195"/>
      <c r="B1385">
        <f t="shared" si="122"/>
        <v>1382</v>
      </c>
      <c r="C1385" s="195">
        <f t="shared" si="121"/>
        <v>1.8800526414739612E-2</v>
      </c>
      <c r="D1385" s="196">
        <f t="shared" ca="1" si="123"/>
        <v>22.341239102109551</v>
      </c>
      <c r="E1385" s="195"/>
      <c r="F1385" s="195"/>
      <c r="G1385" s="196">
        <f t="shared" si="124"/>
        <v>191.33093525179854</v>
      </c>
      <c r="H1385" s="197">
        <v>53.19</v>
      </c>
      <c r="I1385" s="195"/>
      <c r="J1385" s="195"/>
      <c r="K1385" s="195"/>
      <c r="L1385" s="195"/>
      <c r="M1385" s="195"/>
      <c r="N1385" s="195"/>
      <c r="O1385" s="195"/>
      <c r="P1385" s="201">
        <f>LOOKUP(H1385,Sheet1!B:B,Sheet1!C:C)</f>
        <v>3.0963251366928963</v>
      </c>
      <c r="Q1385" s="195"/>
      <c r="R1385" s="195"/>
      <c r="S1385" s="195"/>
      <c r="T1385" s="195"/>
      <c r="U1385" s="195"/>
    </row>
    <row r="1386" spans="1:21" x14ac:dyDescent="0.25">
      <c r="A1386" s="195"/>
      <c r="B1386">
        <f t="shared" si="122"/>
        <v>1383</v>
      </c>
      <c r="C1386" s="195">
        <f t="shared" si="121"/>
        <v>1.8800526414739612E-2</v>
      </c>
      <c r="D1386" s="196">
        <f t="shared" ca="1" si="123"/>
        <v>22.360039628524291</v>
      </c>
      <c r="E1386" s="195"/>
      <c r="F1386" s="195"/>
      <c r="G1386" s="196">
        <f t="shared" si="124"/>
        <v>191.33093525179854</v>
      </c>
      <c r="H1386" s="197">
        <v>53.19</v>
      </c>
      <c r="I1386" s="195"/>
      <c r="J1386" s="195"/>
      <c r="K1386" s="195"/>
      <c r="L1386" s="195"/>
      <c r="M1386" s="195"/>
      <c r="N1386" s="195"/>
      <c r="O1386" s="195"/>
      <c r="P1386" s="201">
        <f>LOOKUP(H1386,Sheet1!B:B,Sheet1!C:C)</f>
        <v>3.0963251366928963</v>
      </c>
      <c r="Q1386" s="195"/>
      <c r="R1386" s="195"/>
      <c r="S1386" s="195"/>
      <c r="T1386" s="195"/>
      <c r="U1386" s="195"/>
    </row>
    <row r="1387" spans="1:21" x14ac:dyDescent="0.25">
      <c r="A1387" s="195"/>
      <c r="B1387">
        <f t="shared" si="122"/>
        <v>1384</v>
      </c>
      <c r="C1387" s="195">
        <f t="shared" si="121"/>
        <v>1.8800526414739612E-2</v>
      </c>
      <c r="D1387" s="196">
        <f t="shared" ca="1" si="123"/>
        <v>22.378840154939031</v>
      </c>
      <c r="E1387" s="195"/>
      <c r="F1387" s="195"/>
      <c r="G1387" s="196">
        <f t="shared" si="124"/>
        <v>191.33093525179854</v>
      </c>
      <c r="H1387" s="197">
        <v>53.19</v>
      </c>
      <c r="I1387" s="195"/>
      <c r="J1387" s="195"/>
      <c r="K1387" s="195"/>
      <c r="L1387" s="195"/>
      <c r="M1387" s="195"/>
      <c r="N1387" s="195"/>
      <c r="O1387" s="195"/>
      <c r="P1387" s="201">
        <f>LOOKUP(H1387,Sheet1!B:B,Sheet1!C:C)</f>
        <v>3.0963251366928963</v>
      </c>
      <c r="Q1387" s="195"/>
      <c r="R1387" s="195"/>
      <c r="S1387" s="195"/>
      <c r="T1387" s="195"/>
      <c r="U1387" s="195"/>
    </row>
    <row r="1388" spans="1:21" x14ac:dyDescent="0.25">
      <c r="A1388" s="195"/>
      <c r="B1388">
        <f t="shared" si="122"/>
        <v>1385</v>
      </c>
      <c r="C1388" s="195">
        <f t="shared" si="121"/>
        <v>1.8800526414739612E-2</v>
      </c>
      <c r="D1388" s="196">
        <f t="shared" ca="1" si="123"/>
        <v>22.397640681353771</v>
      </c>
      <c r="E1388" s="195"/>
      <c r="F1388" s="195"/>
      <c r="G1388" s="196">
        <f t="shared" si="124"/>
        <v>191.33093525179854</v>
      </c>
      <c r="H1388" s="197">
        <v>53.19</v>
      </c>
      <c r="I1388" s="195"/>
      <c r="J1388" s="195"/>
      <c r="K1388" s="195"/>
      <c r="L1388" s="195"/>
      <c r="M1388" s="195"/>
      <c r="N1388" s="195"/>
      <c r="O1388" s="195"/>
      <c r="P1388" s="201">
        <f>LOOKUP(H1388,Sheet1!B:B,Sheet1!C:C)</f>
        <v>3.0963251366928963</v>
      </c>
      <c r="Q1388" s="195"/>
      <c r="R1388" s="195"/>
      <c r="S1388" s="195"/>
      <c r="T1388" s="195"/>
      <c r="U1388" s="195"/>
    </row>
    <row r="1389" spans="1:21" x14ac:dyDescent="0.25">
      <c r="A1389" s="195"/>
      <c r="B1389">
        <f t="shared" si="122"/>
        <v>1386</v>
      </c>
      <c r="C1389" s="195">
        <f t="shared" si="121"/>
        <v>1.8800526414739612E-2</v>
      </c>
      <c r="D1389" s="196">
        <f t="shared" ca="1" si="123"/>
        <v>22.416441207768511</v>
      </c>
      <c r="E1389" s="195"/>
      <c r="F1389" s="195"/>
      <c r="G1389" s="196">
        <f t="shared" si="124"/>
        <v>191.33093525179854</v>
      </c>
      <c r="H1389" s="197">
        <v>53.19</v>
      </c>
      <c r="I1389" s="195"/>
      <c r="J1389" s="195"/>
      <c r="K1389" s="195"/>
      <c r="L1389" s="195"/>
      <c r="M1389" s="195"/>
      <c r="N1389" s="195"/>
      <c r="O1389" s="195"/>
      <c r="P1389" s="201">
        <f>LOOKUP(H1389,Sheet1!B:B,Sheet1!C:C)</f>
        <v>3.0963251366928963</v>
      </c>
      <c r="Q1389" s="195"/>
      <c r="R1389" s="195"/>
      <c r="S1389" s="195"/>
      <c r="T1389" s="195"/>
      <c r="U1389" s="195"/>
    </row>
    <row r="1390" spans="1:21" x14ac:dyDescent="0.25">
      <c r="A1390" s="195"/>
      <c r="B1390">
        <f t="shared" si="122"/>
        <v>1387</v>
      </c>
      <c r="C1390" s="195">
        <f t="shared" si="121"/>
        <v>1.8800526414739612E-2</v>
      </c>
      <c r="D1390" s="196">
        <f t="shared" ca="1" si="123"/>
        <v>22.435241734183251</v>
      </c>
      <c r="E1390" s="195"/>
      <c r="F1390" s="195"/>
      <c r="G1390" s="196">
        <f t="shared" si="124"/>
        <v>191.33093525179854</v>
      </c>
      <c r="H1390" s="197">
        <v>53.19</v>
      </c>
      <c r="I1390" s="195"/>
      <c r="J1390" s="195"/>
      <c r="K1390" s="195"/>
      <c r="L1390" s="195"/>
      <c r="M1390" s="195"/>
      <c r="N1390" s="195"/>
      <c r="O1390" s="195"/>
      <c r="P1390" s="201">
        <f>LOOKUP(H1390,Sheet1!B:B,Sheet1!C:C)</f>
        <v>3.0963251366928963</v>
      </c>
      <c r="Q1390" s="195"/>
      <c r="R1390" s="195"/>
      <c r="S1390" s="195"/>
      <c r="T1390" s="195"/>
      <c r="U1390" s="195"/>
    </row>
    <row r="1391" spans="1:21" x14ac:dyDescent="0.25">
      <c r="A1391" s="195"/>
      <c r="B1391">
        <f t="shared" si="122"/>
        <v>1388</v>
      </c>
      <c r="C1391" s="195">
        <f t="shared" si="121"/>
        <v>1.8800526414739612E-2</v>
      </c>
      <c r="D1391" s="196">
        <f t="shared" ca="1" si="123"/>
        <v>22.454042260597991</v>
      </c>
      <c r="E1391" s="195"/>
      <c r="F1391" s="195"/>
      <c r="G1391" s="196">
        <f t="shared" si="124"/>
        <v>191.33093525179854</v>
      </c>
      <c r="H1391" s="197">
        <v>53.19</v>
      </c>
      <c r="I1391" s="195"/>
      <c r="J1391" s="195"/>
      <c r="K1391" s="195"/>
      <c r="L1391" s="195"/>
      <c r="M1391" s="195"/>
      <c r="N1391" s="195"/>
      <c r="O1391" s="195"/>
      <c r="P1391" s="201">
        <f>LOOKUP(H1391,Sheet1!B:B,Sheet1!C:C)</f>
        <v>3.0963251366928963</v>
      </c>
      <c r="Q1391" s="195"/>
      <c r="R1391" s="195"/>
      <c r="S1391" s="195"/>
      <c r="T1391" s="195"/>
      <c r="U1391" s="195"/>
    </row>
    <row r="1392" spans="1:21" x14ac:dyDescent="0.25">
      <c r="A1392" s="195"/>
      <c r="B1392">
        <f t="shared" si="122"/>
        <v>1389</v>
      </c>
      <c r="C1392" s="195">
        <f t="shared" si="121"/>
        <v>1.8800526414739612E-2</v>
      </c>
      <c r="D1392" s="196">
        <f t="shared" ca="1" si="123"/>
        <v>22.472842787012731</v>
      </c>
      <c r="E1392" s="195"/>
      <c r="F1392" s="195"/>
      <c r="G1392" s="196">
        <f t="shared" si="124"/>
        <v>191.33093525179854</v>
      </c>
      <c r="H1392" s="197">
        <v>53.19</v>
      </c>
      <c r="I1392" s="195"/>
      <c r="J1392" s="195"/>
      <c r="K1392" s="195"/>
      <c r="L1392" s="195"/>
      <c r="M1392" s="195"/>
      <c r="N1392" s="195"/>
      <c r="O1392" s="195"/>
      <c r="P1392" s="201">
        <f>LOOKUP(H1392,Sheet1!B:B,Sheet1!C:C)</f>
        <v>3.0963251366928963</v>
      </c>
      <c r="Q1392" s="195"/>
      <c r="R1392" s="195"/>
      <c r="S1392" s="195"/>
      <c r="T1392" s="195"/>
      <c r="U1392" s="195"/>
    </row>
    <row r="1393" spans="1:21" x14ac:dyDescent="0.25">
      <c r="A1393" s="195"/>
      <c r="B1393">
        <f t="shared" si="122"/>
        <v>1390</v>
      </c>
      <c r="C1393" s="195">
        <f t="shared" si="121"/>
        <v>1.8800526414739612E-2</v>
      </c>
      <c r="D1393" s="196">
        <f t="shared" ca="1" si="123"/>
        <v>22.49164331342747</v>
      </c>
      <c r="E1393" s="195"/>
      <c r="F1393" s="195"/>
      <c r="G1393" s="196">
        <f t="shared" si="124"/>
        <v>191.33093525179854</v>
      </c>
      <c r="H1393" s="197">
        <v>53.19</v>
      </c>
      <c r="I1393" s="195"/>
      <c r="J1393" s="195"/>
      <c r="K1393" s="195"/>
      <c r="L1393" s="195"/>
      <c r="M1393" s="195"/>
      <c r="N1393" s="195"/>
      <c r="O1393" s="195"/>
      <c r="P1393" s="201">
        <f>LOOKUP(H1393,Sheet1!B:B,Sheet1!C:C)</f>
        <v>3.0963251366928963</v>
      </c>
      <c r="Q1393" s="195"/>
      <c r="R1393" s="195"/>
      <c r="S1393" s="195"/>
      <c r="T1393" s="195"/>
      <c r="U1393" s="195"/>
    </row>
    <row r="1394" spans="1:21" x14ac:dyDescent="0.25">
      <c r="A1394" s="195"/>
      <c r="B1394">
        <f t="shared" si="122"/>
        <v>1391</v>
      </c>
      <c r="C1394" s="195">
        <f t="shared" si="121"/>
        <v>1.8800526414739612E-2</v>
      </c>
      <c r="D1394" s="196">
        <f t="shared" ca="1" si="123"/>
        <v>22.51044383984221</v>
      </c>
      <c r="E1394" s="195"/>
      <c r="F1394" s="195"/>
      <c r="G1394" s="196">
        <f t="shared" si="124"/>
        <v>191.33093525179854</v>
      </c>
      <c r="H1394" s="197">
        <v>53.19</v>
      </c>
      <c r="I1394" s="195"/>
      <c r="J1394" s="195"/>
      <c r="K1394" s="195"/>
      <c r="L1394" s="195"/>
      <c r="M1394" s="195"/>
      <c r="N1394" s="195"/>
      <c r="O1394" s="195"/>
      <c r="P1394" s="201">
        <f>LOOKUP(H1394,Sheet1!B:B,Sheet1!C:C)</f>
        <v>3.0963251366928963</v>
      </c>
      <c r="Q1394" s="195"/>
      <c r="R1394" s="195"/>
      <c r="S1394" s="195"/>
      <c r="T1394" s="195"/>
      <c r="U1394" s="195"/>
    </row>
    <row r="1395" spans="1:21" x14ac:dyDescent="0.25">
      <c r="A1395" s="195"/>
      <c r="B1395">
        <f t="shared" si="122"/>
        <v>1392</v>
      </c>
      <c r="C1395" s="195">
        <f t="shared" si="121"/>
        <v>1.8800526414739612E-2</v>
      </c>
      <c r="D1395" s="196">
        <f t="shared" ca="1" si="123"/>
        <v>22.52924436625695</v>
      </c>
      <c r="E1395" s="195"/>
      <c r="F1395" s="195"/>
      <c r="G1395" s="196">
        <f t="shared" si="124"/>
        <v>191.33093525179854</v>
      </c>
      <c r="H1395" s="197">
        <v>53.19</v>
      </c>
      <c r="I1395" s="195"/>
      <c r="J1395" s="195"/>
      <c r="K1395" s="195"/>
      <c r="L1395" s="195"/>
      <c r="M1395" s="195"/>
      <c r="N1395" s="195"/>
      <c r="O1395" s="195"/>
      <c r="P1395" s="201">
        <f>LOOKUP(H1395,Sheet1!B:B,Sheet1!C:C)</f>
        <v>3.0963251366928963</v>
      </c>
      <c r="Q1395" s="195"/>
      <c r="R1395" s="195"/>
      <c r="S1395" s="195"/>
      <c r="T1395" s="195"/>
      <c r="U1395" s="195"/>
    </row>
    <row r="1396" spans="1:21" x14ac:dyDescent="0.25">
      <c r="A1396" s="195"/>
      <c r="B1396">
        <f t="shared" si="122"/>
        <v>1393</v>
      </c>
      <c r="C1396" s="195">
        <f t="shared" si="121"/>
        <v>1.8800526414739612E-2</v>
      </c>
      <c r="D1396" s="196">
        <f t="shared" ca="1" si="123"/>
        <v>22.54804489267169</v>
      </c>
      <c r="E1396" s="195"/>
      <c r="F1396" s="195"/>
      <c r="G1396" s="196">
        <f t="shared" si="124"/>
        <v>191.33093525179854</v>
      </c>
      <c r="H1396" s="197">
        <v>53.19</v>
      </c>
      <c r="I1396" s="195"/>
      <c r="J1396" s="195"/>
      <c r="K1396" s="195"/>
      <c r="L1396" s="195"/>
      <c r="M1396" s="195"/>
      <c r="N1396" s="195"/>
      <c r="O1396" s="195"/>
      <c r="P1396" s="201">
        <f>LOOKUP(H1396,Sheet1!B:B,Sheet1!C:C)</f>
        <v>3.0963251366928963</v>
      </c>
      <c r="Q1396" s="195"/>
      <c r="R1396" s="195"/>
      <c r="S1396" s="195"/>
      <c r="T1396" s="195"/>
      <c r="U1396" s="195"/>
    </row>
    <row r="1397" spans="1:21" x14ac:dyDescent="0.25">
      <c r="A1397" s="195"/>
      <c r="B1397">
        <f t="shared" si="122"/>
        <v>1394</v>
      </c>
      <c r="C1397" s="195">
        <f t="shared" si="121"/>
        <v>1.8800526414739612E-2</v>
      </c>
      <c r="D1397" s="196">
        <f t="shared" ca="1" si="123"/>
        <v>22.56684541908643</v>
      </c>
      <c r="E1397" s="195"/>
      <c r="F1397" s="195"/>
      <c r="G1397" s="196">
        <f t="shared" si="124"/>
        <v>191.33093525179854</v>
      </c>
      <c r="H1397" s="197">
        <v>53.19</v>
      </c>
      <c r="I1397" s="195"/>
      <c r="J1397" s="195"/>
      <c r="K1397" s="195"/>
      <c r="L1397" s="195"/>
      <c r="M1397" s="195"/>
      <c r="N1397" s="195"/>
      <c r="O1397" s="195"/>
      <c r="P1397" s="201">
        <f>LOOKUP(H1397,Sheet1!B:B,Sheet1!C:C)</f>
        <v>3.0963251366928963</v>
      </c>
      <c r="Q1397" s="195"/>
      <c r="R1397" s="195"/>
      <c r="S1397" s="195"/>
      <c r="T1397" s="195"/>
      <c r="U1397" s="195"/>
    </row>
    <row r="1398" spans="1:21" x14ac:dyDescent="0.25">
      <c r="A1398" s="195"/>
      <c r="B1398">
        <f t="shared" si="122"/>
        <v>1395</v>
      </c>
      <c r="C1398" s="195">
        <f t="shared" si="121"/>
        <v>1.8800526414739612E-2</v>
      </c>
      <c r="D1398" s="196">
        <f t="shared" ca="1" si="123"/>
        <v>22.58564594550117</v>
      </c>
      <c r="E1398" s="195"/>
      <c r="F1398" s="195"/>
      <c r="G1398" s="196">
        <f t="shared" si="124"/>
        <v>191.33093525179854</v>
      </c>
      <c r="H1398" s="197">
        <v>53.19</v>
      </c>
      <c r="I1398" s="195"/>
      <c r="J1398" s="195"/>
      <c r="K1398" s="195"/>
      <c r="L1398" s="195"/>
      <c r="M1398" s="195"/>
      <c r="N1398" s="195"/>
      <c r="O1398" s="195"/>
      <c r="P1398" s="201">
        <f>LOOKUP(H1398,Sheet1!B:B,Sheet1!C:C)</f>
        <v>3.0963251366928963</v>
      </c>
      <c r="Q1398" s="195"/>
      <c r="R1398" s="195"/>
      <c r="S1398" s="195"/>
      <c r="T1398" s="195"/>
      <c r="U1398" s="195"/>
    </row>
    <row r="1399" spans="1:21" x14ac:dyDescent="0.25">
      <c r="A1399" s="195"/>
      <c r="B1399">
        <f t="shared" si="122"/>
        <v>1396</v>
      </c>
      <c r="C1399" s="195">
        <f t="shared" si="121"/>
        <v>1.8800526414739612E-2</v>
      </c>
      <c r="D1399" s="196">
        <f t="shared" ca="1" si="123"/>
        <v>22.60444647191591</v>
      </c>
      <c r="E1399" s="195"/>
      <c r="F1399" s="195"/>
      <c r="G1399" s="196">
        <f t="shared" si="124"/>
        <v>191.33093525179854</v>
      </c>
      <c r="H1399" s="197">
        <v>53.19</v>
      </c>
      <c r="I1399" s="195"/>
      <c r="J1399" s="195"/>
      <c r="K1399" s="195"/>
      <c r="L1399" s="195"/>
      <c r="M1399" s="195"/>
      <c r="N1399" s="195"/>
      <c r="O1399" s="195"/>
      <c r="P1399" s="201">
        <f>LOOKUP(H1399,Sheet1!B:B,Sheet1!C:C)</f>
        <v>3.0963251366928963</v>
      </c>
      <c r="Q1399" s="195"/>
      <c r="R1399" s="195"/>
      <c r="S1399" s="195"/>
      <c r="T1399" s="195"/>
      <c r="U1399" s="195"/>
    </row>
    <row r="1400" spans="1:21" x14ac:dyDescent="0.25">
      <c r="A1400" s="195"/>
      <c r="B1400">
        <f t="shared" si="122"/>
        <v>1397</v>
      </c>
      <c r="C1400" s="195">
        <f t="shared" si="121"/>
        <v>1.8800526414739612E-2</v>
      </c>
      <c r="D1400" s="196">
        <f t="shared" ca="1" si="123"/>
        <v>22.62324699833065</v>
      </c>
      <c r="E1400" s="195"/>
      <c r="F1400" s="195"/>
      <c r="G1400" s="196">
        <f t="shared" si="124"/>
        <v>191.33093525179854</v>
      </c>
      <c r="H1400" s="197">
        <v>53.19</v>
      </c>
      <c r="I1400" s="195"/>
      <c r="J1400" s="195"/>
      <c r="K1400" s="195"/>
      <c r="L1400" s="195"/>
      <c r="M1400" s="195"/>
      <c r="N1400" s="195"/>
      <c r="O1400" s="195"/>
      <c r="P1400" s="201">
        <f>LOOKUP(H1400,Sheet1!B:B,Sheet1!C:C)</f>
        <v>3.0963251366928963</v>
      </c>
      <c r="Q1400" s="195"/>
      <c r="R1400" s="195"/>
      <c r="S1400" s="195"/>
      <c r="T1400" s="195"/>
      <c r="U1400" s="195"/>
    </row>
    <row r="1401" spans="1:21" x14ac:dyDescent="0.25">
      <c r="A1401" s="195"/>
      <c r="B1401">
        <f t="shared" si="122"/>
        <v>1398</v>
      </c>
      <c r="C1401" s="195">
        <f t="shared" si="121"/>
        <v>1.8800526414739612E-2</v>
      </c>
      <c r="D1401" s="196">
        <f t="shared" ca="1" si="123"/>
        <v>22.64204752474539</v>
      </c>
      <c r="E1401" s="195"/>
      <c r="F1401" s="195"/>
      <c r="G1401" s="196">
        <f t="shared" si="124"/>
        <v>191.33093525179854</v>
      </c>
      <c r="H1401" s="197">
        <v>53.19</v>
      </c>
      <c r="I1401" s="195"/>
      <c r="J1401" s="195"/>
      <c r="K1401" s="195"/>
      <c r="L1401" s="195"/>
      <c r="M1401" s="195"/>
      <c r="N1401" s="195"/>
      <c r="O1401" s="195"/>
      <c r="P1401" s="201">
        <f>LOOKUP(H1401,Sheet1!B:B,Sheet1!C:C)</f>
        <v>3.0963251366928963</v>
      </c>
      <c r="Q1401" s="195"/>
      <c r="R1401" s="195"/>
      <c r="S1401" s="195"/>
      <c r="T1401" s="195"/>
      <c r="U1401" s="195"/>
    </row>
    <row r="1402" spans="1:21" x14ac:dyDescent="0.25">
      <c r="A1402" s="195"/>
      <c r="B1402">
        <f t="shared" si="122"/>
        <v>1399</v>
      </c>
      <c r="C1402" s="195">
        <f t="shared" si="121"/>
        <v>1.8800526414739612E-2</v>
      </c>
      <c r="D1402" s="196">
        <f t="shared" ca="1" si="123"/>
        <v>22.66084805116013</v>
      </c>
      <c r="E1402" s="195"/>
      <c r="F1402" s="195"/>
      <c r="G1402" s="196">
        <f t="shared" si="124"/>
        <v>191.33093525179854</v>
      </c>
      <c r="H1402" s="197">
        <v>53.19</v>
      </c>
      <c r="I1402" s="195"/>
      <c r="J1402" s="195"/>
      <c r="K1402" s="195"/>
      <c r="L1402" s="195"/>
      <c r="M1402" s="195"/>
      <c r="N1402" s="195"/>
      <c r="O1402" s="195"/>
      <c r="P1402" s="201">
        <f>LOOKUP(H1402,Sheet1!B:B,Sheet1!C:C)</f>
        <v>3.0963251366928963</v>
      </c>
      <c r="Q1402" s="195"/>
      <c r="R1402" s="195"/>
      <c r="S1402" s="195"/>
      <c r="T1402" s="195"/>
      <c r="U1402" s="195"/>
    </row>
    <row r="1403" spans="1:21" x14ac:dyDescent="0.25">
      <c r="A1403" s="195"/>
      <c r="B1403">
        <f t="shared" si="122"/>
        <v>1400</v>
      </c>
      <c r="C1403" s="195">
        <f t="shared" si="121"/>
        <v>1.8800526414739612E-2</v>
      </c>
      <c r="D1403" s="196">
        <f t="shared" ca="1" si="123"/>
        <v>22.67964857757487</v>
      </c>
      <c r="E1403" s="195"/>
      <c r="F1403" s="195"/>
      <c r="G1403" s="196">
        <f t="shared" si="124"/>
        <v>191.33093525179854</v>
      </c>
      <c r="H1403" s="197">
        <v>53.19</v>
      </c>
      <c r="I1403" s="195"/>
      <c r="J1403" s="195"/>
      <c r="K1403" s="195"/>
      <c r="L1403" s="195"/>
      <c r="M1403" s="195"/>
      <c r="N1403" s="195"/>
      <c r="O1403" s="195"/>
      <c r="P1403" s="201">
        <f>LOOKUP(H1403,Sheet1!B:B,Sheet1!C:C)</f>
        <v>3.0963251366928963</v>
      </c>
      <c r="Q1403" s="195"/>
      <c r="R1403" s="195"/>
      <c r="S1403" s="195"/>
      <c r="T1403" s="195"/>
      <c r="U1403" s="195"/>
    </row>
    <row r="1404" spans="1:21" x14ac:dyDescent="0.25">
      <c r="A1404" s="195"/>
      <c r="B1404">
        <f t="shared" si="122"/>
        <v>1401</v>
      </c>
      <c r="C1404" s="195">
        <f t="shared" si="121"/>
        <v>1.8800526414739612E-2</v>
      </c>
      <c r="D1404" s="196">
        <f t="shared" ca="1" si="123"/>
        <v>22.69844910398961</v>
      </c>
      <c r="E1404" s="195"/>
      <c r="F1404" s="195"/>
      <c r="G1404" s="196">
        <f t="shared" si="124"/>
        <v>191.33093525179854</v>
      </c>
      <c r="H1404" s="197">
        <v>53.19</v>
      </c>
      <c r="I1404" s="195"/>
      <c r="J1404" s="195"/>
      <c r="K1404" s="195"/>
      <c r="L1404" s="195"/>
      <c r="M1404" s="195"/>
      <c r="N1404" s="195"/>
      <c r="O1404" s="195"/>
      <c r="P1404" s="201">
        <f>LOOKUP(H1404,Sheet1!B:B,Sheet1!C:C)</f>
        <v>3.0963251366928963</v>
      </c>
      <c r="Q1404" s="195"/>
      <c r="R1404" s="195"/>
      <c r="S1404" s="195"/>
      <c r="T1404" s="195"/>
      <c r="U1404" s="195"/>
    </row>
    <row r="1405" spans="1:21" x14ac:dyDescent="0.25">
      <c r="A1405" s="195"/>
      <c r="B1405">
        <f t="shared" si="122"/>
        <v>1402</v>
      </c>
      <c r="C1405" s="195">
        <f t="shared" si="121"/>
        <v>1.8800526414739612E-2</v>
      </c>
      <c r="D1405" s="196">
        <f t="shared" ca="1" si="123"/>
        <v>22.71724963040435</v>
      </c>
      <c r="E1405" s="195"/>
      <c r="F1405" s="195"/>
      <c r="G1405" s="196">
        <f t="shared" si="124"/>
        <v>191.33093525179854</v>
      </c>
      <c r="H1405" s="197">
        <v>53.19</v>
      </c>
      <c r="I1405" s="195"/>
      <c r="J1405" s="195"/>
      <c r="K1405" s="195"/>
      <c r="L1405" s="195"/>
      <c r="M1405" s="195"/>
      <c r="N1405" s="195"/>
      <c r="O1405" s="195"/>
      <c r="P1405" s="201">
        <f>LOOKUP(H1405,Sheet1!B:B,Sheet1!C:C)</f>
        <v>3.0963251366928963</v>
      </c>
      <c r="Q1405" s="195"/>
      <c r="R1405" s="195"/>
      <c r="S1405" s="195"/>
      <c r="T1405" s="195"/>
      <c r="U1405" s="195"/>
    </row>
    <row r="1406" spans="1:21" x14ac:dyDescent="0.25">
      <c r="A1406" s="195"/>
      <c r="B1406">
        <f t="shared" si="122"/>
        <v>1403</v>
      </c>
      <c r="C1406" s="195">
        <f t="shared" si="121"/>
        <v>1.8800526414739612E-2</v>
      </c>
      <c r="D1406" s="196">
        <f t="shared" ca="1" si="123"/>
        <v>22.73605015681909</v>
      </c>
      <c r="E1406" s="195"/>
      <c r="F1406" s="195"/>
      <c r="G1406" s="196">
        <f t="shared" si="124"/>
        <v>191.33093525179854</v>
      </c>
      <c r="H1406" s="197">
        <v>53.19</v>
      </c>
      <c r="I1406" s="195"/>
      <c r="J1406" s="195"/>
      <c r="K1406" s="195"/>
      <c r="L1406" s="195"/>
      <c r="M1406" s="195"/>
      <c r="N1406" s="195"/>
      <c r="O1406" s="195"/>
      <c r="P1406" s="201">
        <f>LOOKUP(H1406,Sheet1!B:B,Sheet1!C:C)</f>
        <v>3.0963251366928963</v>
      </c>
      <c r="Q1406" s="195"/>
      <c r="R1406" s="195"/>
      <c r="S1406" s="195"/>
      <c r="T1406" s="195"/>
      <c r="U1406" s="195"/>
    </row>
    <row r="1407" spans="1:21" x14ac:dyDescent="0.25">
      <c r="A1407" s="195"/>
      <c r="B1407">
        <f t="shared" si="122"/>
        <v>1404</v>
      </c>
      <c r="C1407" s="195">
        <f t="shared" si="121"/>
        <v>1.8800526414739612E-2</v>
      </c>
      <c r="D1407" s="196">
        <f t="shared" ca="1" si="123"/>
        <v>22.75485068323383</v>
      </c>
      <c r="E1407" s="195"/>
      <c r="F1407" s="195"/>
      <c r="G1407" s="196">
        <f t="shared" si="124"/>
        <v>191.33093525179854</v>
      </c>
      <c r="H1407" s="197">
        <v>53.19</v>
      </c>
      <c r="I1407" s="195"/>
      <c r="J1407" s="195"/>
      <c r="K1407" s="195"/>
      <c r="L1407" s="195"/>
      <c r="M1407" s="195"/>
      <c r="N1407" s="195"/>
      <c r="O1407" s="195"/>
      <c r="P1407" s="201">
        <f>LOOKUP(H1407,Sheet1!B:B,Sheet1!C:C)</f>
        <v>3.0963251366928963</v>
      </c>
      <c r="Q1407" s="195"/>
      <c r="R1407" s="195"/>
      <c r="S1407" s="195"/>
      <c r="T1407" s="195"/>
      <c r="U1407" s="195"/>
    </row>
    <row r="1408" spans="1:21" x14ac:dyDescent="0.25">
      <c r="A1408" s="195"/>
      <c r="B1408">
        <f t="shared" si="122"/>
        <v>1405</v>
      </c>
      <c r="C1408" s="195">
        <f t="shared" si="121"/>
        <v>1.8800526414739612E-2</v>
      </c>
      <c r="D1408" s="196">
        <f t="shared" ca="1" si="123"/>
        <v>22.77365120964857</v>
      </c>
      <c r="E1408" s="195"/>
      <c r="F1408" s="195"/>
      <c r="G1408" s="196">
        <f t="shared" si="124"/>
        <v>191.33093525179854</v>
      </c>
      <c r="H1408" s="197">
        <v>53.19</v>
      </c>
      <c r="I1408" s="195"/>
      <c r="J1408" s="195"/>
      <c r="K1408" s="195"/>
      <c r="L1408" s="195"/>
      <c r="M1408" s="195"/>
      <c r="N1408" s="195"/>
      <c r="O1408" s="195"/>
      <c r="P1408" s="201">
        <f>LOOKUP(H1408,Sheet1!B:B,Sheet1!C:C)</f>
        <v>3.0963251366928963</v>
      </c>
      <c r="Q1408" s="195"/>
      <c r="R1408" s="195"/>
      <c r="S1408" s="195"/>
      <c r="T1408" s="195"/>
      <c r="U1408" s="195"/>
    </row>
    <row r="1409" spans="1:21" x14ac:dyDescent="0.25">
      <c r="A1409" s="195"/>
      <c r="B1409">
        <f t="shared" si="122"/>
        <v>1406</v>
      </c>
      <c r="C1409" s="195">
        <f t="shared" si="121"/>
        <v>1.8800526414739612E-2</v>
      </c>
      <c r="D1409" s="196">
        <f t="shared" ca="1" si="123"/>
        <v>22.79245173606331</v>
      </c>
      <c r="E1409" s="195"/>
      <c r="F1409" s="195"/>
      <c r="G1409" s="196">
        <f t="shared" si="124"/>
        <v>191.33093525179854</v>
      </c>
      <c r="H1409" s="197">
        <v>53.19</v>
      </c>
      <c r="I1409" s="195"/>
      <c r="J1409" s="195"/>
      <c r="K1409" s="195"/>
      <c r="L1409" s="195"/>
      <c r="M1409" s="195"/>
      <c r="N1409" s="195"/>
      <c r="O1409" s="195"/>
      <c r="P1409" s="201">
        <f>LOOKUP(H1409,Sheet1!B:B,Sheet1!C:C)</f>
        <v>3.0963251366928963</v>
      </c>
      <c r="Q1409" s="195"/>
      <c r="R1409" s="195"/>
      <c r="S1409" s="195"/>
      <c r="T1409" s="195"/>
      <c r="U1409" s="195"/>
    </row>
    <row r="1410" spans="1:21" x14ac:dyDescent="0.25">
      <c r="A1410" s="195"/>
      <c r="B1410">
        <f t="shared" si="122"/>
        <v>1407</v>
      </c>
      <c r="C1410" s="195">
        <f t="shared" si="121"/>
        <v>1.8800526414739612E-2</v>
      </c>
      <c r="D1410" s="196">
        <f t="shared" ca="1" si="123"/>
        <v>22.81125226247805</v>
      </c>
      <c r="E1410" s="195"/>
      <c r="F1410" s="195"/>
      <c r="G1410" s="196">
        <f t="shared" si="124"/>
        <v>191.33093525179854</v>
      </c>
      <c r="H1410" s="197">
        <v>53.19</v>
      </c>
      <c r="I1410" s="195"/>
      <c r="J1410" s="195"/>
      <c r="K1410" s="195"/>
      <c r="L1410" s="195"/>
      <c r="M1410" s="195"/>
      <c r="N1410" s="195"/>
      <c r="O1410" s="195"/>
      <c r="P1410" s="201">
        <f>LOOKUP(H1410,Sheet1!B:B,Sheet1!C:C)</f>
        <v>3.0963251366928963</v>
      </c>
      <c r="Q1410" s="195"/>
      <c r="R1410" s="195"/>
      <c r="S1410" s="195"/>
      <c r="T1410" s="195"/>
      <c r="U1410" s="195"/>
    </row>
    <row r="1411" spans="1:21" x14ac:dyDescent="0.25">
      <c r="A1411" s="195"/>
      <c r="B1411">
        <f t="shared" si="122"/>
        <v>1408</v>
      </c>
      <c r="C1411" s="195">
        <f t="shared" si="121"/>
        <v>1.8800526414739612E-2</v>
      </c>
      <c r="D1411" s="196">
        <f t="shared" ca="1" si="123"/>
        <v>22.83005278889279</v>
      </c>
      <c r="E1411" s="195"/>
      <c r="F1411" s="195"/>
      <c r="G1411" s="196">
        <f t="shared" si="124"/>
        <v>191.33093525179854</v>
      </c>
      <c r="H1411" s="197">
        <v>53.19</v>
      </c>
      <c r="I1411" s="195"/>
      <c r="J1411" s="195"/>
      <c r="K1411" s="195"/>
      <c r="L1411" s="195"/>
      <c r="M1411" s="195"/>
      <c r="N1411" s="195"/>
      <c r="O1411" s="195"/>
      <c r="P1411" s="201">
        <f>LOOKUP(H1411,Sheet1!B:B,Sheet1!C:C)</f>
        <v>3.0963251366928963</v>
      </c>
      <c r="Q1411" s="195"/>
      <c r="R1411" s="195"/>
      <c r="S1411" s="195"/>
      <c r="T1411" s="195"/>
      <c r="U1411" s="195"/>
    </row>
    <row r="1412" spans="1:21" x14ac:dyDescent="0.25">
      <c r="A1412" s="195"/>
      <c r="B1412">
        <f t="shared" si="122"/>
        <v>1409</v>
      </c>
      <c r="C1412" s="195">
        <f t="shared" si="121"/>
        <v>1.8800526414739612E-2</v>
      </c>
      <c r="D1412" s="196">
        <f t="shared" ca="1" si="123"/>
        <v>22.848853315307529</v>
      </c>
      <c r="E1412" s="195"/>
      <c r="F1412" s="195"/>
      <c r="G1412" s="196">
        <f t="shared" si="124"/>
        <v>191.33093525179854</v>
      </c>
      <c r="H1412" s="197">
        <v>53.19</v>
      </c>
      <c r="I1412" s="195"/>
      <c r="J1412" s="195"/>
      <c r="K1412" s="195"/>
      <c r="L1412" s="195"/>
      <c r="M1412" s="195"/>
      <c r="N1412" s="195"/>
      <c r="O1412" s="195"/>
      <c r="P1412" s="201">
        <f>LOOKUP(H1412,Sheet1!B:B,Sheet1!C:C)</f>
        <v>3.0963251366928963</v>
      </c>
      <c r="Q1412" s="195"/>
      <c r="R1412" s="195"/>
      <c r="S1412" s="195"/>
      <c r="T1412" s="195"/>
      <c r="U1412" s="195"/>
    </row>
    <row r="1413" spans="1:21" x14ac:dyDescent="0.25">
      <c r="A1413" s="195"/>
      <c r="B1413">
        <f t="shared" si="122"/>
        <v>1410</v>
      </c>
      <c r="C1413" s="195">
        <f t="shared" ref="C1413:C1476" si="125">1/H1413</f>
        <v>1.8800526414739612E-2</v>
      </c>
      <c r="D1413" s="196">
        <f t="shared" ca="1" si="123"/>
        <v>22.867653841722269</v>
      </c>
      <c r="E1413" s="195"/>
      <c r="F1413" s="195"/>
      <c r="G1413" s="196">
        <f t="shared" si="124"/>
        <v>191.33093525179854</v>
      </c>
      <c r="H1413" s="197">
        <v>53.19</v>
      </c>
      <c r="I1413" s="195"/>
      <c r="J1413" s="195"/>
      <c r="K1413" s="195"/>
      <c r="L1413" s="195"/>
      <c r="M1413" s="195"/>
      <c r="N1413" s="195"/>
      <c r="O1413" s="195"/>
      <c r="P1413" s="201">
        <f>LOOKUP(H1413,Sheet1!B:B,Sheet1!C:C)</f>
        <v>3.0963251366928963</v>
      </c>
      <c r="Q1413" s="195"/>
      <c r="R1413" s="195"/>
      <c r="S1413" s="195"/>
      <c r="T1413" s="195"/>
      <c r="U1413" s="195"/>
    </row>
    <row r="1414" spans="1:21" x14ac:dyDescent="0.25">
      <c r="A1414" s="195"/>
      <c r="B1414">
        <f t="shared" ref="B1414:B1477" si="126">B1413+1</f>
        <v>1411</v>
      </c>
      <c r="C1414" s="195">
        <f t="shared" si="125"/>
        <v>1.8800526414739612E-2</v>
      </c>
      <c r="D1414" s="196">
        <f t="shared" ref="D1414:D1477" ca="1" si="127">D1413+C1414</f>
        <v>22.886454368137009</v>
      </c>
      <c r="E1414" s="195"/>
      <c r="F1414" s="195"/>
      <c r="G1414" s="196">
        <f t="shared" si="124"/>
        <v>191.33093525179854</v>
      </c>
      <c r="H1414" s="197">
        <v>53.19</v>
      </c>
      <c r="I1414" s="195"/>
      <c r="J1414" s="195"/>
      <c r="K1414" s="195"/>
      <c r="L1414" s="195"/>
      <c r="M1414" s="195"/>
      <c r="N1414" s="195"/>
      <c r="O1414" s="195"/>
      <c r="P1414" s="201">
        <f>LOOKUP(H1414,Sheet1!B:B,Sheet1!C:C)</f>
        <v>3.0963251366928963</v>
      </c>
      <c r="Q1414" s="195"/>
      <c r="R1414" s="195"/>
      <c r="S1414" s="195"/>
      <c r="T1414" s="195"/>
      <c r="U1414" s="195"/>
    </row>
    <row r="1415" spans="1:21" x14ac:dyDescent="0.25">
      <c r="A1415" s="195"/>
      <c r="B1415">
        <f t="shared" si="126"/>
        <v>1412</v>
      </c>
      <c r="C1415" s="195">
        <f t="shared" si="125"/>
        <v>1.8800526414739612E-2</v>
      </c>
      <c r="D1415" s="196">
        <f t="shared" ca="1" si="127"/>
        <v>22.905254894551749</v>
      </c>
      <c r="E1415" s="195"/>
      <c r="F1415" s="195"/>
      <c r="G1415" s="196">
        <f t="shared" ref="G1415:G1445" si="128">H1415/0.278</f>
        <v>191.33093525179854</v>
      </c>
      <c r="H1415" s="197">
        <v>53.19</v>
      </c>
      <c r="I1415" s="195"/>
      <c r="J1415" s="195"/>
      <c r="K1415" s="195"/>
      <c r="L1415" s="195"/>
      <c r="M1415" s="195"/>
      <c r="N1415" s="195"/>
      <c r="O1415" s="195"/>
      <c r="P1415" s="201">
        <f>LOOKUP(H1415,Sheet1!B:B,Sheet1!C:C)</f>
        <v>3.0963251366928963</v>
      </c>
      <c r="Q1415" s="195"/>
      <c r="R1415" s="195"/>
      <c r="S1415" s="195"/>
      <c r="T1415" s="195"/>
      <c r="U1415" s="195"/>
    </row>
    <row r="1416" spans="1:21" x14ac:dyDescent="0.25">
      <c r="A1416" s="195"/>
      <c r="B1416">
        <f t="shared" si="126"/>
        <v>1413</v>
      </c>
      <c r="C1416" s="195">
        <f t="shared" si="125"/>
        <v>1.8800526414739612E-2</v>
      </c>
      <c r="D1416" s="196">
        <f t="shared" ca="1" si="127"/>
        <v>22.924055420966489</v>
      </c>
      <c r="E1416" s="195"/>
      <c r="F1416" s="195"/>
      <c r="G1416" s="196">
        <f t="shared" si="128"/>
        <v>191.33093525179854</v>
      </c>
      <c r="H1416" s="197">
        <v>53.19</v>
      </c>
      <c r="I1416" s="195"/>
      <c r="J1416" s="195"/>
      <c r="K1416" s="195"/>
      <c r="L1416" s="195"/>
      <c r="M1416" s="195"/>
      <c r="N1416" s="195"/>
      <c r="O1416" s="195"/>
      <c r="P1416" s="201">
        <f>LOOKUP(H1416,Sheet1!B:B,Sheet1!C:C)</f>
        <v>3.0963251366928963</v>
      </c>
      <c r="Q1416" s="195"/>
      <c r="R1416" s="195"/>
      <c r="S1416" s="195"/>
      <c r="T1416" s="195"/>
      <c r="U1416" s="195"/>
    </row>
    <row r="1417" spans="1:21" x14ac:dyDescent="0.25">
      <c r="A1417" s="195"/>
      <c r="B1417">
        <f t="shared" si="126"/>
        <v>1414</v>
      </c>
      <c r="C1417" s="195">
        <f t="shared" si="125"/>
        <v>1.8800526414739612E-2</v>
      </c>
      <c r="D1417" s="196">
        <f t="shared" ca="1" si="127"/>
        <v>22.942855947381229</v>
      </c>
      <c r="E1417" s="195"/>
      <c r="F1417" s="195"/>
      <c r="G1417" s="196">
        <f t="shared" si="128"/>
        <v>191.33093525179854</v>
      </c>
      <c r="H1417" s="197">
        <v>53.19</v>
      </c>
      <c r="I1417" s="195"/>
      <c r="J1417" s="195"/>
      <c r="K1417" s="195"/>
      <c r="L1417" s="195"/>
      <c r="M1417" s="195"/>
      <c r="N1417" s="195"/>
      <c r="O1417" s="195"/>
      <c r="P1417" s="201">
        <f>LOOKUP(H1417,Sheet1!B:B,Sheet1!C:C)</f>
        <v>3.0963251366928963</v>
      </c>
      <c r="Q1417" s="195"/>
      <c r="R1417" s="195"/>
      <c r="S1417" s="195"/>
      <c r="T1417" s="195"/>
      <c r="U1417" s="195"/>
    </row>
    <row r="1418" spans="1:21" x14ac:dyDescent="0.25">
      <c r="A1418" s="195"/>
      <c r="B1418">
        <f t="shared" si="126"/>
        <v>1415</v>
      </c>
      <c r="C1418" s="195">
        <f t="shared" si="125"/>
        <v>1.8800526414739612E-2</v>
      </c>
      <c r="D1418" s="196">
        <f t="shared" ca="1" si="127"/>
        <v>22.961656473795969</v>
      </c>
      <c r="E1418" s="195"/>
      <c r="F1418" s="195"/>
      <c r="G1418" s="196">
        <f t="shared" si="128"/>
        <v>191.33093525179854</v>
      </c>
      <c r="H1418" s="197">
        <v>53.19</v>
      </c>
      <c r="I1418" s="195"/>
      <c r="J1418" s="195"/>
      <c r="K1418" s="195"/>
      <c r="L1418" s="195"/>
      <c r="M1418" s="195"/>
      <c r="N1418" s="195"/>
      <c r="O1418" s="195"/>
      <c r="P1418" s="201">
        <f>LOOKUP(H1418,Sheet1!B:B,Sheet1!C:C)</f>
        <v>3.0963251366928963</v>
      </c>
      <c r="Q1418" s="195"/>
      <c r="R1418" s="195"/>
      <c r="S1418" s="195"/>
      <c r="T1418" s="195"/>
      <c r="U1418" s="195"/>
    </row>
    <row r="1419" spans="1:21" x14ac:dyDescent="0.25">
      <c r="A1419" s="195"/>
      <c r="B1419">
        <f t="shared" si="126"/>
        <v>1416</v>
      </c>
      <c r="C1419" s="195">
        <f t="shared" si="125"/>
        <v>1.8800526414739612E-2</v>
      </c>
      <c r="D1419" s="196">
        <f t="shared" ca="1" si="127"/>
        <v>22.980457000210709</v>
      </c>
      <c r="E1419" s="195"/>
      <c r="F1419" s="195"/>
      <c r="G1419" s="196">
        <f t="shared" si="128"/>
        <v>191.33093525179854</v>
      </c>
      <c r="H1419" s="197">
        <v>53.19</v>
      </c>
      <c r="I1419" s="195"/>
      <c r="J1419" s="195"/>
      <c r="K1419" s="195"/>
      <c r="L1419" s="195"/>
      <c r="M1419" s="195"/>
      <c r="N1419" s="195"/>
      <c r="O1419" s="195"/>
      <c r="P1419" s="201">
        <f>LOOKUP(H1419,Sheet1!B:B,Sheet1!C:C)</f>
        <v>3.0963251366928963</v>
      </c>
      <c r="Q1419" s="195"/>
      <c r="R1419" s="195"/>
      <c r="S1419" s="195"/>
      <c r="T1419" s="195"/>
      <c r="U1419" s="195"/>
    </row>
    <row r="1420" spans="1:21" x14ac:dyDescent="0.25">
      <c r="A1420" s="195"/>
      <c r="B1420">
        <f t="shared" si="126"/>
        <v>1417</v>
      </c>
      <c r="C1420" s="195">
        <f t="shared" si="125"/>
        <v>1.8800526414739612E-2</v>
      </c>
      <c r="D1420" s="196">
        <f t="shared" ca="1" si="127"/>
        <v>22.999257526625449</v>
      </c>
      <c r="E1420" s="195"/>
      <c r="F1420" s="195"/>
      <c r="G1420" s="196">
        <f t="shared" si="128"/>
        <v>191.33093525179854</v>
      </c>
      <c r="H1420" s="197">
        <v>53.19</v>
      </c>
      <c r="I1420" s="195"/>
      <c r="J1420" s="195"/>
      <c r="K1420" s="195"/>
      <c r="L1420" s="195"/>
      <c r="M1420" s="195"/>
      <c r="N1420" s="195"/>
      <c r="O1420" s="195"/>
      <c r="P1420" s="201">
        <f>LOOKUP(H1420,Sheet1!B:B,Sheet1!C:C)</f>
        <v>3.0963251366928963</v>
      </c>
      <c r="Q1420" s="195"/>
      <c r="R1420" s="195"/>
      <c r="S1420" s="195"/>
      <c r="T1420" s="195"/>
      <c r="U1420" s="195"/>
    </row>
    <row r="1421" spans="1:21" x14ac:dyDescent="0.25">
      <c r="A1421" s="195"/>
      <c r="B1421">
        <f t="shared" si="126"/>
        <v>1418</v>
      </c>
      <c r="C1421" s="195">
        <f t="shared" si="125"/>
        <v>1.8800526414739612E-2</v>
      </c>
      <c r="D1421" s="196">
        <f t="shared" ca="1" si="127"/>
        <v>23.018058053040189</v>
      </c>
      <c r="E1421" s="195"/>
      <c r="F1421" s="195"/>
      <c r="G1421" s="196">
        <f t="shared" si="128"/>
        <v>191.33093525179854</v>
      </c>
      <c r="H1421" s="197">
        <v>53.19</v>
      </c>
      <c r="I1421" s="195"/>
      <c r="J1421" s="195"/>
      <c r="K1421" s="195"/>
      <c r="L1421" s="195"/>
      <c r="M1421" s="195"/>
      <c r="N1421" s="195"/>
      <c r="O1421" s="195"/>
      <c r="P1421" s="201">
        <f>LOOKUP(H1421,Sheet1!B:B,Sheet1!C:C)</f>
        <v>3.0963251366928963</v>
      </c>
      <c r="Q1421" s="195"/>
      <c r="R1421" s="195"/>
      <c r="S1421" s="195"/>
      <c r="T1421" s="195"/>
      <c r="U1421" s="195"/>
    </row>
    <row r="1422" spans="1:21" x14ac:dyDescent="0.25">
      <c r="A1422" s="195"/>
      <c r="B1422">
        <f t="shared" si="126"/>
        <v>1419</v>
      </c>
      <c r="C1422" s="195">
        <f t="shared" si="125"/>
        <v>1.8800526414739612E-2</v>
      </c>
      <c r="D1422" s="196">
        <f t="shared" ca="1" si="127"/>
        <v>23.036858579454929</v>
      </c>
      <c r="E1422" s="195"/>
      <c r="F1422" s="195"/>
      <c r="G1422" s="196">
        <f t="shared" si="128"/>
        <v>191.33093525179854</v>
      </c>
      <c r="H1422" s="197">
        <v>53.19</v>
      </c>
      <c r="I1422" s="195"/>
      <c r="J1422" s="195"/>
      <c r="K1422" s="195"/>
      <c r="L1422" s="195"/>
      <c r="M1422" s="195"/>
      <c r="N1422" s="195"/>
      <c r="O1422" s="195"/>
      <c r="P1422" s="201">
        <f>LOOKUP(H1422,Sheet1!B:B,Sheet1!C:C)</f>
        <v>3.0963251366928963</v>
      </c>
      <c r="Q1422" s="195"/>
      <c r="R1422" s="195"/>
      <c r="S1422" s="195"/>
      <c r="T1422" s="195"/>
      <c r="U1422" s="195"/>
    </row>
    <row r="1423" spans="1:21" x14ac:dyDescent="0.25">
      <c r="A1423" s="195"/>
      <c r="B1423">
        <f t="shared" si="126"/>
        <v>1420</v>
      </c>
      <c r="C1423" s="195">
        <f t="shared" si="125"/>
        <v>1.8800526414739612E-2</v>
      </c>
      <c r="D1423" s="196">
        <f t="shared" ca="1" si="127"/>
        <v>23.055659105869669</v>
      </c>
      <c r="E1423" s="195"/>
      <c r="F1423" s="195"/>
      <c r="G1423" s="196">
        <f t="shared" si="128"/>
        <v>191.33093525179854</v>
      </c>
      <c r="H1423" s="197">
        <v>53.19</v>
      </c>
      <c r="I1423" s="195"/>
      <c r="J1423" s="195"/>
      <c r="K1423" s="195"/>
      <c r="L1423" s="195"/>
      <c r="M1423" s="195"/>
      <c r="N1423" s="195"/>
      <c r="O1423" s="195"/>
      <c r="P1423" s="201">
        <f>LOOKUP(H1423,Sheet1!B:B,Sheet1!C:C)</f>
        <v>3.0963251366928963</v>
      </c>
      <c r="Q1423" s="195"/>
      <c r="R1423" s="195"/>
      <c r="S1423" s="195"/>
      <c r="T1423" s="195"/>
      <c r="U1423" s="195"/>
    </row>
    <row r="1424" spans="1:21" x14ac:dyDescent="0.25">
      <c r="A1424" s="195"/>
      <c r="B1424">
        <f t="shared" si="126"/>
        <v>1421</v>
      </c>
      <c r="C1424" s="195">
        <f t="shared" si="125"/>
        <v>1.8800526414739612E-2</v>
      </c>
      <c r="D1424" s="196">
        <f t="shared" ca="1" si="127"/>
        <v>23.074459632284409</v>
      </c>
      <c r="E1424" s="195"/>
      <c r="F1424" s="195"/>
      <c r="G1424" s="196">
        <f t="shared" si="128"/>
        <v>191.33093525179854</v>
      </c>
      <c r="H1424" s="197">
        <v>53.19</v>
      </c>
      <c r="I1424" s="195"/>
      <c r="J1424" s="195"/>
      <c r="K1424" s="195"/>
      <c r="L1424" s="195"/>
      <c r="M1424" s="195"/>
      <c r="N1424" s="195"/>
      <c r="O1424" s="195"/>
      <c r="P1424" s="201">
        <f>LOOKUP(H1424,Sheet1!B:B,Sheet1!C:C)</f>
        <v>3.0963251366928963</v>
      </c>
      <c r="Q1424" s="195"/>
      <c r="R1424" s="195"/>
      <c r="S1424" s="195"/>
      <c r="T1424" s="195"/>
      <c r="U1424" s="195"/>
    </row>
    <row r="1425" spans="1:21" x14ac:dyDescent="0.25">
      <c r="A1425" s="195"/>
      <c r="B1425">
        <f t="shared" si="126"/>
        <v>1422</v>
      </c>
      <c r="C1425" s="195">
        <f t="shared" si="125"/>
        <v>1.8800526414739612E-2</v>
      </c>
      <c r="D1425" s="196">
        <f t="shared" ca="1" si="127"/>
        <v>23.093260158699149</v>
      </c>
      <c r="E1425" s="195"/>
      <c r="F1425" s="195"/>
      <c r="G1425" s="196">
        <f t="shared" si="128"/>
        <v>191.33093525179854</v>
      </c>
      <c r="H1425" s="197">
        <v>53.19</v>
      </c>
      <c r="I1425" s="195"/>
      <c r="J1425" s="195"/>
      <c r="K1425" s="195"/>
      <c r="L1425" s="195"/>
      <c r="M1425" s="195"/>
      <c r="N1425" s="195"/>
      <c r="O1425" s="195"/>
      <c r="P1425" s="201">
        <f>LOOKUP(H1425,Sheet1!B:B,Sheet1!C:C)</f>
        <v>3.0963251366928963</v>
      </c>
      <c r="Q1425" s="195"/>
      <c r="R1425" s="195"/>
      <c r="S1425" s="195"/>
      <c r="T1425" s="195"/>
      <c r="U1425" s="195"/>
    </row>
    <row r="1426" spans="1:21" x14ac:dyDescent="0.25">
      <c r="A1426" s="195"/>
      <c r="B1426">
        <f t="shared" si="126"/>
        <v>1423</v>
      </c>
      <c r="C1426" s="195">
        <f t="shared" si="125"/>
        <v>1.8800526414739612E-2</v>
      </c>
      <c r="D1426" s="196">
        <f t="shared" ca="1" si="127"/>
        <v>23.112060685113889</v>
      </c>
      <c r="E1426" s="195"/>
      <c r="F1426" s="195"/>
      <c r="G1426" s="196">
        <f t="shared" si="128"/>
        <v>191.33093525179854</v>
      </c>
      <c r="H1426" s="197">
        <v>53.19</v>
      </c>
      <c r="I1426" s="195"/>
      <c r="J1426" s="195"/>
      <c r="K1426" s="195"/>
      <c r="L1426" s="195"/>
      <c r="M1426" s="195"/>
      <c r="N1426" s="195"/>
      <c r="O1426" s="195"/>
      <c r="P1426" s="201">
        <f>LOOKUP(H1426,Sheet1!B:B,Sheet1!C:C)</f>
        <v>3.0963251366928963</v>
      </c>
      <c r="Q1426" s="195"/>
      <c r="R1426" s="195"/>
      <c r="S1426" s="195"/>
      <c r="T1426" s="195"/>
      <c r="U1426" s="195"/>
    </row>
    <row r="1427" spans="1:21" x14ac:dyDescent="0.25">
      <c r="A1427" s="195"/>
      <c r="B1427">
        <f t="shared" si="126"/>
        <v>1424</v>
      </c>
      <c r="C1427" s="195">
        <f t="shared" si="125"/>
        <v>1.8800526414739612E-2</v>
      </c>
      <c r="D1427" s="196">
        <f t="shared" ca="1" si="127"/>
        <v>23.130861211528629</v>
      </c>
      <c r="E1427" s="195"/>
      <c r="F1427" s="195"/>
      <c r="G1427" s="196">
        <f t="shared" si="128"/>
        <v>191.33093525179854</v>
      </c>
      <c r="H1427" s="197">
        <v>53.19</v>
      </c>
      <c r="I1427" s="195"/>
      <c r="J1427" s="195"/>
      <c r="K1427" s="195"/>
      <c r="L1427" s="195"/>
      <c r="M1427" s="195"/>
      <c r="N1427" s="195"/>
      <c r="O1427" s="195"/>
      <c r="P1427" s="201">
        <f>LOOKUP(H1427,Sheet1!B:B,Sheet1!C:C)</f>
        <v>3.0963251366928963</v>
      </c>
      <c r="Q1427" s="195"/>
      <c r="R1427" s="195"/>
      <c r="S1427" s="195"/>
      <c r="T1427" s="195"/>
      <c r="U1427" s="195"/>
    </row>
    <row r="1428" spans="1:21" x14ac:dyDescent="0.25">
      <c r="A1428" s="195"/>
      <c r="B1428">
        <f t="shared" si="126"/>
        <v>1425</v>
      </c>
      <c r="C1428" s="195">
        <f t="shared" si="125"/>
        <v>1.8800526414739612E-2</v>
      </c>
      <c r="D1428" s="196">
        <f t="shared" ca="1" si="127"/>
        <v>23.149661737943369</v>
      </c>
      <c r="E1428" s="195"/>
      <c r="F1428" s="195"/>
      <c r="G1428" s="196">
        <f t="shared" si="128"/>
        <v>191.33093525179854</v>
      </c>
      <c r="H1428" s="197">
        <v>53.19</v>
      </c>
      <c r="I1428" s="195"/>
      <c r="J1428" s="195"/>
      <c r="K1428" s="195"/>
      <c r="L1428" s="195"/>
      <c r="M1428" s="195"/>
      <c r="N1428" s="195"/>
      <c r="O1428" s="195"/>
      <c r="P1428" s="201">
        <f>LOOKUP(H1428,Sheet1!B:B,Sheet1!C:C)</f>
        <v>3.0963251366928963</v>
      </c>
      <c r="Q1428" s="195"/>
      <c r="R1428" s="195"/>
      <c r="S1428" s="195"/>
      <c r="T1428" s="195"/>
      <c r="U1428" s="195"/>
    </row>
    <row r="1429" spans="1:21" x14ac:dyDescent="0.25">
      <c r="A1429" s="195"/>
      <c r="B1429">
        <f t="shared" si="126"/>
        <v>1426</v>
      </c>
      <c r="C1429" s="195">
        <f t="shared" si="125"/>
        <v>1.8800526414739612E-2</v>
      </c>
      <c r="D1429" s="196">
        <f t="shared" ca="1" si="127"/>
        <v>23.168462264358109</v>
      </c>
      <c r="E1429" s="195"/>
      <c r="F1429" s="195"/>
      <c r="G1429" s="196">
        <f t="shared" si="128"/>
        <v>191.33093525179854</v>
      </c>
      <c r="H1429" s="197">
        <v>53.19</v>
      </c>
      <c r="I1429" s="195"/>
      <c r="J1429" s="195"/>
      <c r="K1429" s="195"/>
      <c r="L1429" s="195"/>
      <c r="M1429" s="195"/>
      <c r="N1429" s="195"/>
      <c r="O1429" s="195"/>
      <c r="P1429" s="201">
        <f>LOOKUP(H1429,Sheet1!B:B,Sheet1!C:C)</f>
        <v>3.0963251366928963</v>
      </c>
      <c r="Q1429" s="195"/>
      <c r="R1429" s="195"/>
      <c r="S1429" s="195"/>
      <c r="T1429" s="195"/>
      <c r="U1429" s="195"/>
    </row>
    <row r="1430" spans="1:21" x14ac:dyDescent="0.25">
      <c r="A1430" s="195"/>
      <c r="B1430">
        <f t="shared" si="126"/>
        <v>1427</v>
      </c>
      <c r="C1430" s="195">
        <f t="shared" si="125"/>
        <v>1.8800526414739612E-2</v>
      </c>
      <c r="D1430" s="196">
        <f t="shared" ca="1" si="127"/>
        <v>23.187262790772849</v>
      </c>
      <c r="E1430" s="195"/>
      <c r="F1430" s="195"/>
      <c r="G1430" s="196">
        <f t="shared" si="128"/>
        <v>191.33093525179854</v>
      </c>
      <c r="H1430" s="197">
        <v>53.19</v>
      </c>
      <c r="I1430" s="195"/>
      <c r="J1430" s="195"/>
      <c r="K1430" s="195"/>
      <c r="L1430" s="195"/>
      <c r="M1430" s="195"/>
      <c r="N1430" s="195"/>
      <c r="O1430" s="195"/>
      <c r="P1430" s="201">
        <f>LOOKUP(H1430,Sheet1!B:B,Sheet1!C:C)</f>
        <v>3.0963251366928963</v>
      </c>
      <c r="Q1430" s="195"/>
      <c r="R1430" s="195"/>
      <c r="S1430" s="195"/>
      <c r="T1430" s="195"/>
      <c r="U1430" s="195"/>
    </row>
    <row r="1431" spans="1:21" x14ac:dyDescent="0.25">
      <c r="A1431" s="195"/>
      <c r="B1431">
        <f t="shared" si="126"/>
        <v>1428</v>
      </c>
      <c r="C1431" s="195">
        <f t="shared" si="125"/>
        <v>1.8800526414739612E-2</v>
      </c>
      <c r="D1431" s="196">
        <f t="shared" ca="1" si="127"/>
        <v>23.206063317187589</v>
      </c>
      <c r="E1431" s="195"/>
      <c r="F1431" s="195"/>
      <c r="G1431" s="196">
        <f t="shared" si="128"/>
        <v>191.33093525179854</v>
      </c>
      <c r="H1431" s="197">
        <v>53.19</v>
      </c>
      <c r="I1431" s="195"/>
      <c r="J1431" s="195"/>
      <c r="K1431" s="195"/>
      <c r="L1431" s="195"/>
      <c r="M1431" s="195"/>
      <c r="N1431" s="195"/>
      <c r="O1431" s="195"/>
      <c r="P1431" s="201">
        <f>LOOKUP(H1431,Sheet1!B:B,Sheet1!C:C)</f>
        <v>3.0963251366928963</v>
      </c>
      <c r="Q1431" s="195"/>
      <c r="R1431" s="195"/>
      <c r="S1431" s="195"/>
      <c r="T1431" s="195"/>
      <c r="U1431" s="195"/>
    </row>
    <row r="1432" spans="1:21" x14ac:dyDescent="0.25">
      <c r="A1432" s="195"/>
      <c r="B1432">
        <f t="shared" si="126"/>
        <v>1429</v>
      </c>
      <c r="C1432" s="195">
        <f t="shared" si="125"/>
        <v>1.8800526414739612E-2</v>
      </c>
      <c r="D1432" s="196">
        <f t="shared" ca="1" si="127"/>
        <v>23.224863843602328</v>
      </c>
      <c r="E1432" s="195"/>
      <c r="F1432" s="195"/>
      <c r="G1432" s="196">
        <f t="shared" si="128"/>
        <v>191.33093525179854</v>
      </c>
      <c r="H1432" s="197">
        <v>53.19</v>
      </c>
      <c r="I1432" s="195"/>
      <c r="J1432" s="195"/>
      <c r="K1432" s="195"/>
      <c r="L1432" s="195"/>
      <c r="M1432" s="195"/>
      <c r="N1432" s="195"/>
      <c r="O1432" s="195"/>
      <c r="P1432" s="201">
        <f>LOOKUP(H1432,Sheet1!B:B,Sheet1!C:C)</f>
        <v>3.0963251366928963</v>
      </c>
      <c r="Q1432" s="195"/>
      <c r="R1432" s="195"/>
      <c r="S1432" s="195"/>
      <c r="T1432" s="195"/>
      <c r="U1432" s="195"/>
    </row>
    <row r="1433" spans="1:21" x14ac:dyDescent="0.25">
      <c r="A1433" s="195"/>
      <c r="B1433">
        <f t="shared" si="126"/>
        <v>1430</v>
      </c>
      <c r="C1433" s="195">
        <f t="shared" si="125"/>
        <v>1.8800526414739612E-2</v>
      </c>
      <c r="D1433" s="196">
        <f t="shared" ca="1" si="127"/>
        <v>23.243664370017068</v>
      </c>
      <c r="E1433" s="195"/>
      <c r="F1433" s="195"/>
      <c r="G1433" s="196">
        <f t="shared" si="128"/>
        <v>191.33093525179854</v>
      </c>
      <c r="H1433" s="197">
        <v>53.19</v>
      </c>
      <c r="I1433" s="195"/>
      <c r="J1433" s="195"/>
      <c r="K1433" s="195"/>
      <c r="L1433" s="195"/>
      <c r="M1433" s="195"/>
      <c r="N1433" s="195"/>
      <c r="O1433" s="195"/>
      <c r="P1433" s="201">
        <f>LOOKUP(H1433,Sheet1!B:B,Sheet1!C:C)</f>
        <v>3.0963251366928963</v>
      </c>
      <c r="Q1433" s="195"/>
      <c r="R1433" s="195"/>
      <c r="S1433" s="195"/>
      <c r="T1433" s="195"/>
      <c r="U1433" s="195"/>
    </row>
    <row r="1434" spans="1:21" x14ac:dyDescent="0.25">
      <c r="A1434" s="195"/>
      <c r="B1434">
        <f t="shared" si="126"/>
        <v>1431</v>
      </c>
      <c r="C1434" s="195">
        <f t="shared" si="125"/>
        <v>1.8800526414739612E-2</v>
      </c>
      <c r="D1434" s="196">
        <f t="shared" ca="1" si="127"/>
        <v>23.262464896431808</v>
      </c>
      <c r="E1434" s="195"/>
      <c r="F1434" s="195"/>
      <c r="G1434" s="196">
        <f t="shared" si="128"/>
        <v>191.33093525179854</v>
      </c>
      <c r="H1434" s="197">
        <v>53.19</v>
      </c>
      <c r="I1434" s="195"/>
      <c r="J1434" s="195"/>
      <c r="K1434" s="195"/>
      <c r="L1434" s="195"/>
      <c r="M1434" s="195"/>
      <c r="N1434" s="195"/>
      <c r="O1434" s="195"/>
      <c r="P1434" s="201">
        <f>LOOKUP(H1434,Sheet1!B:B,Sheet1!C:C)</f>
        <v>3.0963251366928963</v>
      </c>
      <c r="Q1434" s="195"/>
      <c r="R1434" s="195"/>
      <c r="S1434" s="195"/>
      <c r="T1434" s="195"/>
      <c r="U1434" s="195"/>
    </row>
    <row r="1435" spans="1:21" x14ac:dyDescent="0.25">
      <c r="A1435" s="195"/>
      <c r="B1435">
        <f t="shared" si="126"/>
        <v>1432</v>
      </c>
      <c r="C1435" s="195">
        <f t="shared" si="125"/>
        <v>1.8800526414739612E-2</v>
      </c>
      <c r="D1435" s="196">
        <f t="shared" ca="1" si="127"/>
        <v>23.281265422846548</v>
      </c>
      <c r="E1435" s="195"/>
      <c r="F1435" s="195"/>
      <c r="G1435" s="196">
        <f t="shared" si="128"/>
        <v>191.33093525179854</v>
      </c>
      <c r="H1435" s="197">
        <v>53.19</v>
      </c>
      <c r="I1435" s="195"/>
      <c r="J1435" s="195"/>
      <c r="K1435" s="195"/>
      <c r="L1435" s="195"/>
      <c r="M1435" s="195"/>
      <c r="N1435" s="195"/>
      <c r="O1435" s="195"/>
      <c r="P1435" s="201">
        <f>LOOKUP(H1435,Sheet1!B:B,Sheet1!C:C)</f>
        <v>3.0963251366928963</v>
      </c>
      <c r="Q1435" s="195"/>
      <c r="R1435" s="195"/>
      <c r="S1435" s="195"/>
      <c r="T1435" s="195"/>
      <c r="U1435" s="195"/>
    </row>
    <row r="1436" spans="1:21" x14ac:dyDescent="0.25">
      <c r="A1436" s="195"/>
      <c r="B1436">
        <f t="shared" si="126"/>
        <v>1433</v>
      </c>
      <c r="C1436" s="195">
        <f t="shared" si="125"/>
        <v>1.8800526414739612E-2</v>
      </c>
      <c r="D1436" s="196">
        <f t="shared" ca="1" si="127"/>
        <v>23.300065949261288</v>
      </c>
      <c r="E1436" s="195"/>
      <c r="F1436" s="195"/>
      <c r="G1436" s="196">
        <f t="shared" si="128"/>
        <v>191.33093525179854</v>
      </c>
      <c r="H1436" s="197">
        <v>53.19</v>
      </c>
      <c r="I1436" s="195"/>
      <c r="J1436" s="195"/>
      <c r="K1436" s="195"/>
      <c r="L1436" s="195"/>
      <c r="M1436" s="195"/>
      <c r="N1436" s="195"/>
      <c r="O1436" s="195"/>
      <c r="P1436" s="201">
        <f>LOOKUP(H1436,Sheet1!B:B,Sheet1!C:C)</f>
        <v>3.0963251366928963</v>
      </c>
      <c r="Q1436" s="195"/>
      <c r="R1436" s="195"/>
      <c r="S1436" s="195"/>
      <c r="T1436" s="195"/>
      <c r="U1436" s="195"/>
    </row>
    <row r="1437" spans="1:21" x14ac:dyDescent="0.25">
      <c r="A1437" s="195"/>
      <c r="B1437">
        <f t="shared" si="126"/>
        <v>1434</v>
      </c>
      <c r="C1437" s="195">
        <f t="shared" si="125"/>
        <v>1.8800526414739612E-2</v>
      </c>
      <c r="D1437" s="196">
        <f t="shared" ca="1" si="127"/>
        <v>23.318866475676028</v>
      </c>
      <c r="E1437" s="195"/>
      <c r="F1437" s="195"/>
      <c r="G1437" s="196">
        <f t="shared" si="128"/>
        <v>191.33093525179854</v>
      </c>
      <c r="H1437" s="197">
        <v>53.19</v>
      </c>
      <c r="I1437" s="195"/>
      <c r="J1437" s="195"/>
      <c r="K1437" s="195"/>
      <c r="L1437" s="195"/>
      <c r="M1437" s="195"/>
      <c r="N1437" s="195"/>
      <c r="O1437" s="195"/>
      <c r="P1437" s="201">
        <f>LOOKUP(H1437,Sheet1!B:B,Sheet1!C:C)</f>
        <v>3.0963251366928963</v>
      </c>
      <c r="Q1437" s="195"/>
      <c r="R1437" s="195"/>
      <c r="S1437" s="195"/>
      <c r="T1437" s="195"/>
      <c r="U1437" s="195"/>
    </row>
    <row r="1438" spans="1:21" x14ac:dyDescent="0.25">
      <c r="A1438" s="195"/>
      <c r="B1438">
        <f t="shared" si="126"/>
        <v>1435</v>
      </c>
      <c r="C1438" s="195">
        <f t="shared" si="125"/>
        <v>1.8800526414739612E-2</v>
      </c>
      <c r="D1438" s="196">
        <f t="shared" ca="1" si="127"/>
        <v>23.337667002090768</v>
      </c>
      <c r="E1438" s="195"/>
      <c r="F1438" s="195"/>
      <c r="G1438" s="196">
        <f t="shared" si="128"/>
        <v>191.33093525179854</v>
      </c>
      <c r="H1438" s="197">
        <v>53.19</v>
      </c>
      <c r="I1438" s="195"/>
      <c r="J1438" s="195"/>
      <c r="K1438" s="195"/>
      <c r="L1438" s="195"/>
      <c r="M1438" s="195"/>
      <c r="N1438" s="195"/>
      <c r="O1438" s="195"/>
      <c r="P1438" s="201">
        <f>LOOKUP(H1438,Sheet1!B:B,Sheet1!C:C)</f>
        <v>3.0963251366928963</v>
      </c>
      <c r="Q1438" s="195"/>
      <c r="R1438" s="195"/>
      <c r="S1438" s="195"/>
      <c r="T1438" s="195"/>
      <c r="U1438" s="195"/>
    </row>
    <row r="1439" spans="1:21" x14ac:dyDescent="0.25">
      <c r="A1439" s="195"/>
      <c r="B1439">
        <f t="shared" si="126"/>
        <v>1436</v>
      </c>
      <c r="C1439" s="195">
        <f t="shared" si="125"/>
        <v>1.8800526414739612E-2</v>
      </c>
      <c r="D1439" s="196">
        <f t="shared" ca="1" si="127"/>
        <v>23.356467528505508</v>
      </c>
      <c r="E1439" s="195"/>
      <c r="F1439" s="195"/>
      <c r="G1439" s="196">
        <f t="shared" si="128"/>
        <v>191.33093525179854</v>
      </c>
      <c r="H1439" s="197">
        <v>53.19</v>
      </c>
      <c r="I1439" s="195"/>
      <c r="J1439" s="195"/>
      <c r="K1439" s="195"/>
      <c r="L1439" s="195"/>
      <c r="M1439" s="195"/>
      <c r="N1439" s="195"/>
      <c r="O1439" s="195"/>
      <c r="P1439" s="201">
        <f>LOOKUP(H1439,Sheet1!B:B,Sheet1!C:C)</f>
        <v>3.0963251366928963</v>
      </c>
      <c r="Q1439" s="195"/>
      <c r="R1439" s="195"/>
      <c r="S1439" s="195"/>
      <c r="T1439" s="195"/>
      <c r="U1439" s="195"/>
    </row>
    <row r="1440" spans="1:21" x14ac:dyDescent="0.25">
      <c r="A1440" s="195"/>
      <c r="B1440">
        <f t="shared" si="126"/>
        <v>1437</v>
      </c>
      <c r="C1440" s="195">
        <f t="shared" si="125"/>
        <v>1.8800526414739612E-2</v>
      </c>
      <c r="D1440" s="196">
        <f t="shared" ca="1" si="127"/>
        <v>23.375268054920248</v>
      </c>
      <c r="E1440" s="195"/>
      <c r="F1440" s="195"/>
      <c r="G1440" s="196">
        <f t="shared" si="128"/>
        <v>191.33093525179854</v>
      </c>
      <c r="H1440" s="197">
        <v>53.19</v>
      </c>
      <c r="I1440" s="195"/>
      <c r="J1440" s="195"/>
      <c r="K1440" s="195"/>
      <c r="L1440" s="195"/>
      <c r="M1440" s="195"/>
      <c r="N1440" s="195"/>
      <c r="O1440" s="195"/>
      <c r="P1440" s="201">
        <f>LOOKUP(H1440,Sheet1!B:B,Sheet1!C:C)</f>
        <v>3.0963251366928963</v>
      </c>
      <c r="Q1440" s="195"/>
      <c r="R1440" s="195"/>
      <c r="S1440" s="195"/>
      <c r="T1440" s="195"/>
      <c r="U1440" s="195"/>
    </row>
    <row r="1441" spans="1:21" x14ac:dyDescent="0.25">
      <c r="A1441" s="195"/>
      <c r="B1441">
        <f t="shared" si="126"/>
        <v>1438</v>
      </c>
      <c r="C1441" s="195">
        <f t="shared" si="125"/>
        <v>1.8800526414739612E-2</v>
      </c>
      <c r="D1441" s="196">
        <f t="shared" ca="1" si="127"/>
        <v>23.394068581334988</v>
      </c>
      <c r="E1441" s="195"/>
      <c r="F1441" s="195"/>
      <c r="G1441" s="196">
        <f t="shared" si="128"/>
        <v>191.33093525179854</v>
      </c>
      <c r="H1441" s="197">
        <v>53.19</v>
      </c>
      <c r="I1441" s="195"/>
      <c r="J1441" s="195"/>
      <c r="K1441" s="195"/>
      <c r="L1441" s="195"/>
      <c r="M1441" s="195"/>
      <c r="N1441" s="195"/>
      <c r="O1441" s="195"/>
      <c r="P1441" s="201">
        <f>LOOKUP(H1441,Sheet1!B:B,Sheet1!C:C)</f>
        <v>3.0963251366928963</v>
      </c>
      <c r="Q1441" s="195"/>
      <c r="R1441" s="195"/>
      <c r="S1441" s="195"/>
      <c r="T1441" s="195"/>
      <c r="U1441" s="195"/>
    </row>
    <row r="1442" spans="1:21" x14ac:dyDescent="0.25">
      <c r="A1442" s="195"/>
      <c r="B1442">
        <f t="shared" si="126"/>
        <v>1439</v>
      </c>
      <c r="C1442" s="195">
        <f t="shared" si="125"/>
        <v>1.8800526414739612E-2</v>
      </c>
      <c r="D1442" s="196">
        <f t="shared" ca="1" si="127"/>
        <v>23.412869107749728</v>
      </c>
      <c r="E1442" s="195"/>
      <c r="F1442" s="195"/>
      <c r="G1442" s="196">
        <f t="shared" si="128"/>
        <v>191.33093525179854</v>
      </c>
      <c r="H1442" s="197">
        <v>53.19</v>
      </c>
      <c r="I1442" s="195"/>
      <c r="J1442" s="195"/>
      <c r="K1442" s="195"/>
      <c r="L1442" s="195"/>
      <c r="M1442" s="195"/>
      <c r="N1442" s="195"/>
      <c r="O1442" s="195"/>
      <c r="P1442" s="201">
        <f>LOOKUP(H1442,Sheet1!B:B,Sheet1!C:C)</f>
        <v>3.0963251366928963</v>
      </c>
      <c r="Q1442" s="195"/>
      <c r="R1442" s="195"/>
      <c r="S1442" s="195"/>
      <c r="T1442" s="195"/>
      <c r="U1442" s="195"/>
    </row>
    <row r="1443" spans="1:21" x14ac:dyDescent="0.25">
      <c r="A1443" s="195"/>
      <c r="B1443">
        <f t="shared" si="126"/>
        <v>1440</v>
      </c>
      <c r="C1443" s="195">
        <f t="shared" si="125"/>
        <v>1.8800526414739612E-2</v>
      </c>
      <c r="D1443" s="196">
        <f t="shared" ca="1" si="127"/>
        <v>23.431669634164468</v>
      </c>
      <c r="E1443" s="195"/>
      <c r="F1443" s="195"/>
      <c r="G1443" s="196">
        <f t="shared" si="128"/>
        <v>191.33093525179854</v>
      </c>
      <c r="H1443" s="197">
        <v>53.19</v>
      </c>
      <c r="I1443" s="195"/>
      <c r="J1443" s="195"/>
      <c r="K1443" s="195"/>
      <c r="L1443" s="195"/>
      <c r="M1443" s="195"/>
      <c r="N1443" s="195"/>
      <c r="O1443" s="195"/>
      <c r="P1443" s="201">
        <f>LOOKUP(H1443,Sheet1!B:B,Sheet1!C:C)</f>
        <v>3.0963251366928963</v>
      </c>
      <c r="Q1443" s="195"/>
      <c r="R1443" s="195"/>
      <c r="S1443" s="195"/>
      <c r="T1443" s="195"/>
      <c r="U1443" s="195"/>
    </row>
    <row r="1444" spans="1:21" x14ac:dyDescent="0.25">
      <c r="A1444" s="195"/>
      <c r="B1444">
        <f t="shared" si="126"/>
        <v>1441</v>
      </c>
      <c r="C1444" s="195">
        <f t="shared" si="125"/>
        <v>1.8800526414739612E-2</v>
      </c>
      <c r="D1444" s="196">
        <f t="shared" ca="1" si="127"/>
        <v>23.450470160579208</v>
      </c>
      <c r="E1444" s="195"/>
      <c r="F1444" s="195"/>
      <c r="G1444" s="196">
        <f t="shared" si="128"/>
        <v>191.33093525179854</v>
      </c>
      <c r="H1444" s="197">
        <v>53.19</v>
      </c>
      <c r="I1444" s="195"/>
      <c r="J1444" s="195"/>
      <c r="K1444" s="195"/>
      <c r="L1444" s="195"/>
      <c r="M1444" s="195"/>
      <c r="N1444" s="195"/>
      <c r="O1444" s="195"/>
      <c r="P1444" s="201">
        <f>LOOKUP(H1444,Sheet1!B:B,Sheet1!C:C)</f>
        <v>3.0963251366928963</v>
      </c>
      <c r="Q1444" s="195"/>
      <c r="R1444" s="195"/>
      <c r="S1444" s="195"/>
      <c r="T1444" s="195"/>
      <c r="U1444" s="195"/>
    </row>
    <row r="1445" spans="1:21" x14ac:dyDescent="0.25">
      <c r="A1445" s="195" t="s">
        <v>537</v>
      </c>
      <c r="B1445">
        <f t="shared" si="126"/>
        <v>1442</v>
      </c>
      <c r="C1445" s="195">
        <f t="shared" si="125"/>
        <v>1.8800526414739612E-2</v>
      </c>
      <c r="D1445" s="196">
        <f t="shared" ca="1" si="127"/>
        <v>23.469270686993948</v>
      </c>
      <c r="E1445" s="195"/>
      <c r="F1445" s="195"/>
      <c r="G1445" s="196">
        <f t="shared" si="128"/>
        <v>191.33093525179854</v>
      </c>
      <c r="H1445" s="197">
        <v>53.19</v>
      </c>
      <c r="I1445" s="195"/>
      <c r="J1445" s="195"/>
      <c r="K1445" s="195"/>
      <c r="L1445" s="195"/>
      <c r="M1445" s="195"/>
      <c r="N1445" s="195"/>
      <c r="O1445" s="195"/>
      <c r="P1445" s="201">
        <f>LOOKUP(H1445,Sheet1!B:B,Sheet1!C:C)</f>
        <v>3.0963251366928963</v>
      </c>
      <c r="Q1445" s="195"/>
      <c r="R1445" s="195"/>
      <c r="S1445" s="195"/>
      <c r="T1445" s="195"/>
      <c r="U1445" s="195"/>
    </row>
    <row r="1446" spans="1:21" x14ac:dyDescent="0.25">
      <c r="B1446">
        <f t="shared" si="126"/>
        <v>1443</v>
      </c>
      <c r="C1446">
        <f t="shared" si="125"/>
        <v>1.8779973115556816E-2</v>
      </c>
      <c r="D1446" s="38">
        <f t="shared" ca="1" si="127"/>
        <v>23.488050660109504</v>
      </c>
      <c r="G1446" s="38">
        <f>H1446/0.278</f>
        <v>191.54033288676624</v>
      </c>
      <c r="H1446" s="197">
        <f>H1445+(P1445*C1445)</f>
        <v>53.248212542521017</v>
      </c>
      <c r="P1446" s="201">
        <f ca="1">LOOKUP(H1446,Sheet1!B3:B140,Sheet1!C:C)</f>
        <v>3.2021808029214807</v>
      </c>
    </row>
    <row r="1447" spans="1:21" x14ac:dyDescent="0.25">
      <c r="B1447">
        <f t="shared" si="126"/>
        <v>1444</v>
      </c>
      <c r="C1447">
        <f t="shared" ca="1" si="125"/>
        <v>1.8758787526378815E-2</v>
      </c>
      <c r="D1447" s="38">
        <f t="shared" ca="1" si="127"/>
        <v>23.506809447635884</v>
      </c>
      <c r="G1447" s="38">
        <f t="shared" ref="G1447:G1510" ca="1" si="129">H1447/0.278</f>
        <v>191.75665256083104</v>
      </c>
      <c r="H1447" s="197">
        <f t="shared" ref="H1447:H1510" ca="1" si="130">H1446+(P1446*C1446)</f>
        <v>53.308349411911031</v>
      </c>
    </row>
    <row r="1448" spans="1:21" x14ac:dyDescent="0.25">
      <c r="B1448">
        <f t="shared" si="126"/>
        <v>1445</v>
      </c>
      <c r="C1448">
        <f t="shared" ca="1" si="125"/>
        <v>1.8758787526378815E-2</v>
      </c>
      <c r="D1448" s="38">
        <f t="shared" ca="1" si="127"/>
        <v>23.525568235162265</v>
      </c>
      <c r="G1448" s="38">
        <f t="shared" ca="1" si="129"/>
        <v>191.75665256083104</v>
      </c>
      <c r="H1448" s="197">
        <f t="shared" ca="1" si="130"/>
        <v>53.308349411911031</v>
      </c>
    </row>
    <row r="1449" spans="1:21" x14ac:dyDescent="0.25">
      <c r="B1449">
        <f t="shared" si="126"/>
        <v>1446</v>
      </c>
      <c r="C1449">
        <f t="shared" ca="1" si="125"/>
        <v>1.8758787526378815E-2</v>
      </c>
      <c r="D1449" s="38">
        <f t="shared" ca="1" si="127"/>
        <v>23.544327022688645</v>
      </c>
      <c r="G1449" s="38">
        <f t="shared" ca="1" si="129"/>
        <v>191.75665256083104</v>
      </c>
      <c r="H1449" s="197">
        <f t="shared" ca="1" si="130"/>
        <v>53.308349411911031</v>
      </c>
    </row>
    <row r="1450" spans="1:21" x14ac:dyDescent="0.25">
      <c r="B1450">
        <f t="shared" si="126"/>
        <v>1447</v>
      </c>
      <c r="C1450">
        <f t="shared" ca="1" si="125"/>
        <v>1.8758787526378815E-2</v>
      </c>
      <c r="D1450" s="38">
        <f t="shared" ca="1" si="127"/>
        <v>23.563085810215025</v>
      </c>
      <c r="G1450" s="38">
        <f t="shared" ca="1" si="129"/>
        <v>191.75665256083104</v>
      </c>
      <c r="H1450" s="197">
        <f t="shared" ca="1" si="130"/>
        <v>53.308349411911031</v>
      </c>
    </row>
    <row r="1451" spans="1:21" x14ac:dyDescent="0.25">
      <c r="B1451">
        <f t="shared" si="126"/>
        <v>1448</v>
      </c>
      <c r="C1451">
        <f t="shared" ca="1" si="125"/>
        <v>1.8758787526378815E-2</v>
      </c>
      <c r="D1451" s="38">
        <f t="shared" ca="1" si="127"/>
        <v>23.581844597741405</v>
      </c>
      <c r="G1451" s="38">
        <f t="shared" ca="1" si="129"/>
        <v>191.75665256083104</v>
      </c>
      <c r="H1451" s="197">
        <f t="shared" ca="1" si="130"/>
        <v>53.308349411911031</v>
      </c>
    </row>
    <row r="1452" spans="1:21" x14ac:dyDescent="0.25">
      <c r="B1452">
        <f t="shared" si="126"/>
        <v>1449</v>
      </c>
      <c r="C1452">
        <f t="shared" ca="1" si="125"/>
        <v>1.8758787526378815E-2</v>
      </c>
      <c r="D1452" s="38">
        <f t="shared" ca="1" si="127"/>
        <v>23.600603385267785</v>
      </c>
      <c r="G1452" s="38">
        <f t="shared" ca="1" si="129"/>
        <v>191.75665256083104</v>
      </c>
      <c r="H1452" s="197">
        <f t="shared" ca="1" si="130"/>
        <v>53.308349411911031</v>
      </c>
    </row>
    <row r="1453" spans="1:21" x14ac:dyDescent="0.25">
      <c r="B1453">
        <f t="shared" si="126"/>
        <v>1450</v>
      </c>
      <c r="C1453">
        <f t="shared" ca="1" si="125"/>
        <v>1.8758787526378815E-2</v>
      </c>
      <c r="D1453" s="38">
        <f t="shared" ca="1" si="127"/>
        <v>23.619362172794165</v>
      </c>
      <c r="G1453" s="38">
        <f t="shared" ca="1" si="129"/>
        <v>191.75665256083104</v>
      </c>
      <c r="H1453" s="197">
        <f t="shared" ca="1" si="130"/>
        <v>53.308349411911031</v>
      </c>
    </row>
    <row r="1454" spans="1:21" x14ac:dyDescent="0.25">
      <c r="B1454">
        <f t="shared" si="126"/>
        <v>1451</v>
      </c>
      <c r="C1454">
        <f t="shared" ca="1" si="125"/>
        <v>1.8758787526378815E-2</v>
      </c>
      <c r="D1454" s="38">
        <f t="shared" ca="1" si="127"/>
        <v>23.638120960320546</v>
      </c>
      <c r="G1454" s="38">
        <f t="shared" ca="1" si="129"/>
        <v>191.75665256083104</v>
      </c>
      <c r="H1454" s="197">
        <f t="shared" ca="1" si="130"/>
        <v>53.308349411911031</v>
      </c>
    </row>
    <row r="1455" spans="1:21" x14ac:dyDescent="0.25">
      <c r="B1455">
        <f t="shared" si="126"/>
        <v>1452</v>
      </c>
      <c r="C1455">
        <f t="shared" ca="1" si="125"/>
        <v>1.8758787526378815E-2</v>
      </c>
      <c r="D1455" s="38">
        <f t="shared" ca="1" si="127"/>
        <v>23.656879747846926</v>
      </c>
      <c r="G1455" s="38">
        <f t="shared" ca="1" si="129"/>
        <v>191.75665256083104</v>
      </c>
      <c r="H1455" s="197">
        <f t="shared" ca="1" si="130"/>
        <v>53.308349411911031</v>
      </c>
    </row>
    <row r="1456" spans="1:21" x14ac:dyDescent="0.25">
      <c r="B1456">
        <f t="shared" si="126"/>
        <v>1453</v>
      </c>
      <c r="C1456">
        <f t="shared" ca="1" si="125"/>
        <v>1.8758787526378815E-2</v>
      </c>
      <c r="D1456" s="38">
        <f t="shared" ca="1" si="127"/>
        <v>23.675638535373306</v>
      </c>
      <c r="G1456" s="38">
        <f t="shared" ca="1" si="129"/>
        <v>191.75665256083104</v>
      </c>
      <c r="H1456" s="197">
        <f t="shared" ca="1" si="130"/>
        <v>53.308349411911031</v>
      </c>
    </row>
    <row r="1457" spans="2:8" x14ac:dyDescent="0.25">
      <c r="B1457">
        <f t="shared" si="126"/>
        <v>1454</v>
      </c>
      <c r="C1457">
        <f t="shared" ca="1" si="125"/>
        <v>1.8758787526378815E-2</v>
      </c>
      <c r="D1457" s="38">
        <f t="shared" ca="1" si="127"/>
        <v>23.694397322899686</v>
      </c>
      <c r="G1457" s="38">
        <f t="shared" ca="1" si="129"/>
        <v>191.75665256083104</v>
      </c>
      <c r="H1457" s="197">
        <f t="shared" ca="1" si="130"/>
        <v>53.308349411911031</v>
      </c>
    </row>
    <row r="1458" spans="2:8" x14ac:dyDescent="0.25">
      <c r="B1458">
        <f t="shared" si="126"/>
        <v>1455</v>
      </c>
      <c r="C1458">
        <f t="shared" ca="1" si="125"/>
        <v>1.8758787526378815E-2</v>
      </c>
      <c r="D1458" s="38">
        <f t="shared" ca="1" si="127"/>
        <v>23.713156110426066</v>
      </c>
      <c r="G1458" s="38">
        <f t="shared" ca="1" si="129"/>
        <v>191.75665256083104</v>
      </c>
      <c r="H1458" s="197">
        <f t="shared" ca="1" si="130"/>
        <v>53.308349411911031</v>
      </c>
    </row>
    <row r="1459" spans="2:8" x14ac:dyDescent="0.25">
      <c r="B1459">
        <f t="shared" si="126"/>
        <v>1456</v>
      </c>
      <c r="C1459">
        <f t="shared" ca="1" si="125"/>
        <v>1.8758787526378815E-2</v>
      </c>
      <c r="D1459" s="38">
        <f t="shared" ca="1" si="127"/>
        <v>23.731914897952446</v>
      </c>
      <c r="G1459" s="38">
        <f t="shared" ca="1" si="129"/>
        <v>191.75665256083104</v>
      </c>
      <c r="H1459" s="197">
        <f t="shared" ca="1" si="130"/>
        <v>53.308349411911031</v>
      </c>
    </row>
    <row r="1460" spans="2:8" x14ac:dyDescent="0.25">
      <c r="B1460">
        <f t="shared" si="126"/>
        <v>1457</v>
      </c>
      <c r="C1460">
        <f t="shared" ca="1" si="125"/>
        <v>1.8758787526378815E-2</v>
      </c>
      <c r="D1460" s="38">
        <f t="shared" ca="1" si="127"/>
        <v>23.750673685478827</v>
      </c>
      <c r="G1460" s="38">
        <f t="shared" ca="1" si="129"/>
        <v>191.75665256083104</v>
      </c>
      <c r="H1460" s="197">
        <f t="shared" ca="1" si="130"/>
        <v>53.308349411911031</v>
      </c>
    </row>
    <row r="1461" spans="2:8" x14ac:dyDescent="0.25">
      <c r="B1461">
        <f t="shared" si="126"/>
        <v>1458</v>
      </c>
      <c r="C1461">
        <f t="shared" ca="1" si="125"/>
        <v>1.8758787526378815E-2</v>
      </c>
      <c r="D1461" s="38">
        <f t="shared" ca="1" si="127"/>
        <v>23.769432473005207</v>
      </c>
      <c r="G1461" s="38">
        <f t="shared" ca="1" si="129"/>
        <v>191.75665256083104</v>
      </c>
      <c r="H1461" s="197">
        <f t="shared" ca="1" si="130"/>
        <v>53.308349411911031</v>
      </c>
    </row>
    <row r="1462" spans="2:8" x14ac:dyDescent="0.25">
      <c r="B1462">
        <f t="shared" si="126"/>
        <v>1459</v>
      </c>
      <c r="C1462">
        <f t="shared" ca="1" si="125"/>
        <v>1.8758787526378815E-2</v>
      </c>
      <c r="D1462" s="38">
        <f t="shared" ca="1" si="127"/>
        <v>23.788191260531587</v>
      </c>
      <c r="G1462" s="38">
        <f t="shared" ca="1" si="129"/>
        <v>191.75665256083104</v>
      </c>
      <c r="H1462" s="197">
        <f t="shared" ca="1" si="130"/>
        <v>53.308349411911031</v>
      </c>
    </row>
    <row r="1463" spans="2:8" x14ac:dyDescent="0.25">
      <c r="B1463">
        <f t="shared" si="126"/>
        <v>1460</v>
      </c>
      <c r="C1463">
        <f t="shared" ca="1" si="125"/>
        <v>1.8758787526378815E-2</v>
      </c>
      <c r="D1463" s="38">
        <f t="shared" ca="1" si="127"/>
        <v>23.806950048057967</v>
      </c>
      <c r="G1463" s="38">
        <f t="shared" ca="1" si="129"/>
        <v>191.75665256083104</v>
      </c>
      <c r="H1463" s="197">
        <f t="shared" ca="1" si="130"/>
        <v>53.308349411911031</v>
      </c>
    </row>
    <row r="1464" spans="2:8" x14ac:dyDescent="0.25">
      <c r="B1464">
        <f t="shared" si="126"/>
        <v>1461</v>
      </c>
      <c r="C1464">
        <f t="shared" ca="1" si="125"/>
        <v>1.8758787526378815E-2</v>
      </c>
      <c r="D1464" s="38">
        <f t="shared" ca="1" si="127"/>
        <v>23.825708835584347</v>
      </c>
      <c r="G1464" s="38">
        <f t="shared" ca="1" si="129"/>
        <v>191.75665256083104</v>
      </c>
      <c r="H1464" s="197">
        <f t="shared" ca="1" si="130"/>
        <v>53.308349411911031</v>
      </c>
    </row>
    <row r="1465" spans="2:8" x14ac:dyDescent="0.25">
      <c r="B1465">
        <f t="shared" si="126"/>
        <v>1462</v>
      </c>
      <c r="C1465">
        <f t="shared" ca="1" si="125"/>
        <v>1.8758787526378815E-2</v>
      </c>
      <c r="D1465" s="38">
        <f t="shared" ca="1" si="127"/>
        <v>23.844467623110727</v>
      </c>
      <c r="G1465" s="38">
        <f t="shared" ca="1" si="129"/>
        <v>191.75665256083104</v>
      </c>
      <c r="H1465" s="197">
        <f t="shared" ca="1" si="130"/>
        <v>53.308349411911031</v>
      </c>
    </row>
    <row r="1466" spans="2:8" x14ac:dyDescent="0.25">
      <c r="B1466">
        <f t="shared" si="126"/>
        <v>1463</v>
      </c>
      <c r="C1466">
        <f t="shared" ca="1" si="125"/>
        <v>1.8758787526378815E-2</v>
      </c>
      <c r="D1466" s="38">
        <f t="shared" ca="1" si="127"/>
        <v>23.863226410637107</v>
      </c>
      <c r="G1466" s="38">
        <f t="shared" ca="1" si="129"/>
        <v>191.75665256083104</v>
      </c>
      <c r="H1466" s="197">
        <f t="shared" ca="1" si="130"/>
        <v>53.308349411911031</v>
      </c>
    </row>
    <row r="1467" spans="2:8" x14ac:dyDescent="0.25">
      <c r="B1467">
        <f t="shared" si="126"/>
        <v>1464</v>
      </c>
      <c r="C1467">
        <f t="shared" ca="1" si="125"/>
        <v>1.8758787526378815E-2</v>
      </c>
      <c r="D1467" s="38">
        <f t="shared" ca="1" si="127"/>
        <v>23.881985198163488</v>
      </c>
      <c r="G1467" s="38">
        <f t="shared" ca="1" si="129"/>
        <v>191.75665256083104</v>
      </c>
      <c r="H1467" s="197">
        <f t="shared" ca="1" si="130"/>
        <v>53.308349411911031</v>
      </c>
    </row>
    <row r="1468" spans="2:8" x14ac:dyDescent="0.25">
      <c r="B1468">
        <f t="shared" si="126"/>
        <v>1465</v>
      </c>
      <c r="C1468">
        <f t="shared" ca="1" si="125"/>
        <v>1.8758787526378815E-2</v>
      </c>
      <c r="D1468" s="38">
        <f t="shared" ca="1" si="127"/>
        <v>23.900743985689868</v>
      </c>
      <c r="G1468" s="38">
        <f t="shared" ca="1" si="129"/>
        <v>191.75665256083104</v>
      </c>
      <c r="H1468" s="197">
        <f t="shared" ca="1" si="130"/>
        <v>53.308349411911031</v>
      </c>
    </row>
    <row r="1469" spans="2:8" x14ac:dyDescent="0.25">
      <c r="B1469">
        <f t="shared" si="126"/>
        <v>1466</v>
      </c>
      <c r="C1469">
        <f t="shared" ca="1" si="125"/>
        <v>1.8758787526378815E-2</v>
      </c>
      <c r="D1469" s="38">
        <f t="shared" ca="1" si="127"/>
        <v>23.919502773216248</v>
      </c>
      <c r="G1469" s="38">
        <f t="shared" ca="1" si="129"/>
        <v>191.75665256083104</v>
      </c>
      <c r="H1469" s="197">
        <f t="shared" ca="1" si="130"/>
        <v>53.308349411911031</v>
      </c>
    </row>
    <row r="1470" spans="2:8" x14ac:dyDescent="0.25">
      <c r="B1470">
        <f t="shared" si="126"/>
        <v>1467</v>
      </c>
      <c r="C1470">
        <f t="shared" ca="1" si="125"/>
        <v>1.8758787526378815E-2</v>
      </c>
      <c r="D1470" s="38">
        <f t="shared" ca="1" si="127"/>
        <v>23.938261560742628</v>
      </c>
      <c r="G1470" s="38">
        <f t="shared" ca="1" si="129"/>
        <v>191.75665256083104</v>
      </c>
      <c r="H1470" s="197">
        <f t="shared" ca="1" si="130"/>
        <v>53.308349411911031</v>
      </c>
    </row>
    <row r="1471" spans="2:8" x14ac:dyDescent="0.25">
      <c r="B1471">
        <f t="shared" si="126"/>
        <v>1468</v>
      </c>
      <c r="C1471">
        <f t="shared" ca="1" si="125"/>
        <v>1.8758787526378815E-2</v>
      </c>
      <c r="D1471" s="38">
        <f t="shared" ca="1" si="127"/>
        <v>23.957020348269008</v>
      </c>
      <c r="G1471" s="38">
        <f t="shared" ca="1" si="129"/>
        <v>191.75665256083104</v>
      </c>
      <c r="H1471" s="197">
        <f t="shared" ca="1" si="130"/>
        <v>53.308349411911031</v>
      </c>
    </row>
    <row r="1472" spans="2:8" x14ac:dyDescent="0.25">
      <c r="B1472">
        <f t="shared" si="126"/>
        <v>1469</v>
      </c>
      <c r="C1472">
        <f t="shared" ca="1" si="125"/>
        <v>1.8758787526378815E-2</v>
      </c>
      <c r="D1472" s="38">
        <f t="shared" ca="1" si="127"/>
        <v>23.975779135795388</v>
      </c>
      <c r="G1472" s="38">
        <f t="shared" ca="1" si="129"/>
        <v>191.75665256083104</v>
      </c>
      <c r="H1472" s="197">
        <f t="shared" ca="1" si="130"/>
        <v>53.308349411911031</v>
      </c>
    </row>
    <row r="1473" spans="2:8" x14ac:dyDescent="0.25">
      <c r="B1473">
        <f t="shared" si="126"/>
        <v>1470</v>
      </c>
      <c r="C1473">
        <f t="shared" ca="1" si="125"/>
        <v>1.8758787526378815E-2</v>
      </c>
      <c r="D1473" s="38">
        <f t="shared" ca="1" si="127"/>
        <v>23.994537923321769</v>
      </c>
      <c r="G1473" s="38">
        <f t="shared" ca="1" si="129"/>
        <v>191.75665256083104</v>
      </c>
      <c r="H1473" s="197">
        <f t="shared" ca="1" si="130"/>
        <v>53.308349411911031</v>
      </c>
    </row>
    <row r="1474" spans="2:8" x14ac:dyDescent="0.25">
      <c r="B1474">
        <f t="shared" si="126"/>
        <v>1471</v>
      </c>
      <c r="C1474">
        <f t="shared" ca="1" si="125"/>
        <v>1.8758787526378815E-2</v>
      </c>
      <c r="D1474" s="38">
        <f t="shared" ca="1" si="127"/>
        <v>24.013296710848149</v>
      </c>
      <c r="G1474" s="38">
        <f t="shared" ca="1" si="129"/>
        <v>191.75665256083104</v>
      </c>
      <c r="H1474" s="197">
        <f t="shared" ca="1" si="130"/>
        <v>53.308349411911031</v>
      </c>
    </row>
    <row r="1475" spans="2:8" x14ac:dyDescent="0.25">
      <c r="B1475">
        <f t="shared" si="126"/>
        <v>1472</v>
      </c>
      <c r="C1475">
        <f t="shared" ca="1" si="125"/>
        <v>1.8758787526378815E-2</v>
      </c>
      <c r="D1475" s="38">
        <f t="shared" ca="1" si="127"/>
        <v>24.032055498374529</v>
      </c>
      <c r="G1475" s="38">
        <f t="shared" ca="1" si="129"/>
        <v>191.75665256083104</v>
      </c>
      <c r="H1475" s="197">
        <f t="shared" ca="1" si="130"/>
        <v>53.308349411911031</v>
      </c>
    </row>
    <row r="1476" spans="2:8" x14ac:dyDescent="0.25">
      <c r="B1476">
        <f t="shared" si="126"/>
        <v>1473</v>
      </c>
      <c r="C1476">
        <f t="shared" ca="1" si="125"/>
        <v>1.8758787526378815E-2</v>
      </c>
      <c r="D1476" s="38">
        <f t="shared" ca="1" si="127"/>
        <v>24.050814285900909</v>
      </c>
      <c r="G1476" s="38">
        <f t="shared" ca="1" si="129"/>
        <v>191.75665256083104</v>
      </c>
      <c r="H1476" s="197">
        <f t="shared" ca="1" si="130"/>
        <v>53.308349411911031</v>
      </c>
    </row>
    <row r="1477" spans="2:8" x14ac:dyDescent="0.25">
      <c r="B1477">
        <f t="shared" si="126"/>
        <v>1474</v>
      </c>
      <c r="C1477">
        <f t="shared" ref="C1477:C1540" ca="1" si="131">1/H1477</f>
        <v>1.8758787526378815E-2</v>
      </c>
      <c r="D1477" s="38">
        <f t="shared" ca="1" si="127"/>
        <v>24.069573073427289</v>
      </c>
      <c r="G1477" s="38">
        <f t="shared" ca="1" si="129"/>
        <v>191.75665256083104</v>
      </c>
      <c r="H1477" s="197">
        <f t="shared" ca="1" si="130"/>
        <v>53.308349411911031</v>
      </c>
    </row>
    <row r="1478" spans="2:8" x14ac:dyDescent="0.25">
      <c r="B1478">
        <f t="shared" ref="B1478:B1541" si="132">B1477+1</f>
        <v>1475</v>
      </c>
      <c r="C1478">
        <f t="shared" ca="1" si="131"/>
        <v>1.8758787526378815E-2</v>
      </c>
      <c r="D1478" s="38">
        <f t="shared" ref="D1478:D1541" ca="1" si="133">D1477+C1478</f>
        <v>24.088331860953669</v>
      </c>
      <c r="G1478" s="38">
        <f t="shared" ca="1" si="129"/>
        <v>191.75665256083104</v>
      </c>
      <c r="H1478" s="197">
        <f t="shared" ca="1" si="130"/>
        <v>53.308349411911031</v>
      </c>
    </row>
    <row r="1479" spans="2:8" x14ac:dyDescent="0.25">
      <c r="B1479">
        <f t="shared" si="132"/>
        <v>1476</v>
      </c>
      <c r="C1479">
        <f t="shared" ca="1" si="131"/>
        <v>1.8758787526378815E-2</v>
      </c>
      <c r="D1479" s="38">
        <f t="shared" ca="1" si="133"/>
        <v>24.10709064848005</v>
      </c>
      <c r="G1479" s="38">
        <f t="shared" ca="1" si="129"/>
        <v>191.75665256083104</v>
      </c>
      <c r="H1479" s="197">
        <f t="shared" ca="1" si="130"/>
        <v>53.308349411911031</v>
      </c>
    </row>
    <row r="1480" spans="2:8" x14ac:dyDescent="0.25">
      <c r="B1480">
        <f t="shared" si="132"/>
        <v>1477</v>
      </c>
      <c r="C1480">
        <f t="shared" ca="1" si="131"/>
        <v>1.8758787526378815E-2</v>
      </c>
      <c r="D1480" s="38">
        <f t="shared" ca="1" si="133"/>
        <v>24.12584943600643</v>
      </c>
      <c r="G1480" s="38">
        <f t="shared" ca="1" si="129"/>
        <v>191.75665256083104</v>
      </c>
      <c r="H1480" s="197">
        <f t="shared" ca="1" si="130"/>
        <v>53.308349411911031</v>
      </c>
    </row>
    <row r="1481" spans="2:8" x14ac:dyDescent="0.25">
      <c r="B1481">
        <f t="shared" si="132"/>
        <v>1478</v>
      </c>
      <c r="C1481">
        <f t="shared" ca="1" si="131"/>
        <v>1.8758787526378815E-2</v>
      </c>
      <c r="D1481" s="38">
        <f t="shared" ca="1" si="133"/>
        <v>24.14460822353281</v>
      </c>
      <c r="G1481" s="38">
        <f t="shared" ca="1" si="129"/>
        <v>191.75665256083104</v>
      </c>
      <c r="H1481" s="197">
        <f t="shared" ca="1" si="130"/>
        <v>53.308349411911031</v>
      </c>
    </row>
    <row r="1482" spans="2:8" x14ac:dyDescent="0.25">
      <c r="B1482">
        <f t="shared" si="132"/>
        <v>1479</v>
      </c>
      <c r="C1482">
        <f t="shared" ca="1" si="131"/>
        <v>1.8758787526378815E-2</v>
      </c>
      <c r="D1482" s="38">
        <f t="shared" ca="1" si="133"/>
        <v>24.16336701105919</v>
      </c>
      <c r="G1482" s="38">
        <f t="shared" ca="1" si="129"/>
        <v>191.75665256083104</v>
      </c>
      <c r="H1482" s="197">
        <f t="shared" ca="1" si="130"/>
        <v>53.308349411911031</v>
      </c>
    </row>
    <row r="1483" spans="2:8" x14ac:dyDescent="0.25">
      <c r="B1483">
        <f t="shared" si="132"/>
        <v>1480</v>
      </c>
      <c r="C1483">
        <f t="shared" ca="1" si="131"/>
        <v>1.8758787526378815E-2</v>
      </c>
      <c r="D1483" s="38">
        <f t="shared" ca="1" si="133"/>
        <v>24.18212579858557</v>
      </c>
      <c r="G1483" s="38">
        <f t="shared" ca="1" si="129"/>
        <v>191.75665256083104</v>
      </c>
      <c r="H1483" s="197">
        <f t="shared" ca="1" si="130"/>
        <v>53.308349411911031</v>
      </c>
    </row>
    <row r="1484" spans="2:8" x14ac:dyDescent="0.25">
      <c r="B1484">
        <f t="shared" si="132"/>
        <v>1481</v>
      </c>
      <c r="C1484">
        <f t="shared" ca="1" si="131"/>
        <v>1.8758787526378815E-2</v>
      </c>
      <c r="D1484" s="38">
        <f t="shared" ca="1" si="133"/>
        <v>24.20088458611195</v>
      </c>
      <c r="G1484" s="38">
        <f t="shared" ca="1" si="129"/>
        <v>191.75665256083104</v>
      </c>
      <c r="H1484" s="197">
        <f t="shared" ca="1" si="130"/>
        <v>53.308349411911031</v>
      </c>
    </row>
    <row r="1485" spans="2:8" x14ac:dyDescent="0.25">
      <c r="B1485">
        <f t="shared" si="132"/>
        <v>1482</v>
      </c>
      <c r="C1485">
        <f t="shared" ca="1" si="131"/>
        <v>1.8758787526378815E-2</v>
      </c>
      <c r="D1485" s="38">
        <f t="shared" ca="1" si="133"/>
        <v>24.219643373638331</v>
      </c>
      <c r="G1485" s="38">
        <f t="shared" ca="1" si="129"/>
        <v>191.75665256083104</v>
      </c>
      <c r="H1485" s="197">
        <f t="shared" ca="1" si="130"/>
        <v>53.308349411911031</v>
      </c>
    </row>
    <row r="1486" spans="2:8" x14ac:dyDescent="0.25">
      <c r="B1486">
        <f t="shared" si="132"/>
        <v>1483</v>
      </c>
      <c r="C1486">
        <f t="shared" ca="1" si="131"/>
        <v>1.8758787526378815E-2</v>
      </c>
      <c r="D1486" s="38">
        <f t="shared" ca="1" si="133"/>
        <v>24.238402161164711</v>
      </c>
      <c r="G1486" s="38">
        <f t="shared" ca="1" si="129"/>
        <v>191.75665256083104</v>
      </c>
      <c r="H1486" s="197">
        <f t="shared" ca="1" si="130"/>
        <v>53.308349411911031</v>
      </c>
    </row>
    <row r="1487" spans="2:8" x14ac:dyDescent="0.25">
      <c r="B1487">
        <f t="shared" si="132"/>
        <v>1484</v>
      </c>
      <c r="C1487">
        <f t="shared" ca="1" si="131"/>
        <v>1.8758787526378815E-2</v>
      </c>
      <c r="D1487" s="38">
        <f t="shared" ca="1" si="133"/>
        <v>24.257160948691091</v>
      </c>
      <c r="G1487" s="38">
        <f t="shared" ca="1" si="129"/>
        <v>191.75665256083104</v>
      </c>
      <c r="H1487" s="197">
        <f t="shared" ca="1" si="130"/>
        <v>53.308349411911031</v>
      </c>
    </row>
    <row r="1488" spans="2:8" x14ac:dyDescent="0.25">
      <c r="B1488">
        <f t="shared" si="132"/>
        <v>1485</v>
      </c>
      <c r="C1488">
        <f t="shared" ca="1" si="131"/>
        <v>1.8758787526378815E-2</v>
      </c>
      <c r="D1488" s="38">
        <f t="shared" ca="1" si="133"/>
        <v>24.275919736217471</v>
      </c>
      <c r="G1488" s="38">
        <f t="shared" ca="1" si="129"/>
        <v>191.75665256083104</v>
      </c>
      <c r="H1488" s="197">
        <f t="shared" ca="1" si="130"/>
        <v>53.308349411911031</v>
      </c>
    </row>
    <row r="1489" spans="2:8" x14ac:dyDescent="0.25">
      <c r="B1489">
        <f t="shared" si="132"/>
        <v>1486</v>
      </c>
      <c r="C1489">
        <f t="shared" ca="1" si="131"/>
        <v>1.8758787526378815E-2</v>
      </c>
      <c r="D1489" s="38">
        <f t="shared" ca="1" si="133"/>
        <v>24.294678523743851</v>
      </c>
      <c r="G1489" s="38">
        <f t="shared" ca="1" si="129"/>
        <v>191.75665256083104</v>
      </c>
      <c r="H1489" s="197">
        <f t="shared" ca="1" si="130"/>
        <v>53.308349411911031</v>
      </c>
    </row>
    <row r="1490" spans="2:8" x14ac:dyDescent="0.25">
      <c r="B1490">
        <f t="shared" si="132"/>
        <v>1487</v>
      </c>
      <c r="C1490">
        <f t="shared" ca="1" si="131"/>
        <v>1.8758787526378815E-2</v>
      </c>
      <c r="D1490" s="38">
        <f t="shared" ca="1" si="133"/>
        <v>24.313437311270231</v>
      </c>
      <c r="G1490" s="38">
        <f t="shared" ca="1" si="129"/>
        <v>191.75665256083104</v>
      </c>
      <c r="H1490" s="197">
        <f t="shared" ca="1" si="130"/>
        <v>53.308349411911031</v>
      </c>
    </row>
    <row r="1491" spans="2:8" x14ac:dyDescent="0.25">
      <c r="B1491">
        <f t="shared" si="132"/>
        <v>1488</v>
      </c>
      <c r="C1491">
        <f t="shared" ca="1" si="131"/>
        <v>1.8758787526378815E-2</v>
      </c>
      <c r="D1491" s="38">
        <f t="shared" ca="1" si="133"/>
        <v>24.332196098796611</v>
      </c>
      <c r="G1491" s="38">
        <f t="shared" ca="1" si="129"/>
        <v>191.75665256083104</v>
      </c>
      <c r="H1491" s="197">
        <f t="shared" ca="1" si="130"/>
        <v>53.308349411911031</v>
      </c>
    </row>
    <row r="1492" spans="2:8" x14ac:dyDescent="0.25">
      <c r="B1492">
        <f t="shared" si="132"/>
        <v>1489</v>
      </c>
      <c r="C1492">
        <f t="shared" ca="1" si="131"/>
        <v>1.8758787526378815E-2</v>
      </c>
      <c r="D1492" s="38">
        <f t="shared" ca="1" si="133"/>
        <v>24.350954886322992</v>
      </c>
      <c r="G1492" s="38">
        <f t="shared" ca="1" si="129"/>
        <v>191.75665256083104</v>
      </c>
      <c r="H1492" s="197">
        <f t="shared" ca="1" si="130"/>
        <v>53.308349411911031</v>
      </c>
    </row>
    <row r="1493" spans="2:8" x14ac:dyDescent="0.25">
      <c r="B1493">
        <f t="shared" si="132"/>
        <v>1490</v>
      </c>
      <c r="C1493">
        <f t="shared" ca="1" si="131"/>
        <v>1.8758787526378815E-2</v>
      </c>
      <c r="D1493" s="38">
        <f t="shared" ca="1" si="133"/>
        <v>24.369713673849372</v>
      </c>
      <c r="G1493" s="38">
        <f t="shared" ca="1" si="129"/>
        <v>191.75665256083104</v>
      </c>
      <c r="H1493" s="197">
        <f t="shared" ca="1" si="130"/>
        <v>53.308349411911031</v>
      </c>
    </row>
    <row r="1494" spans="2:8" x14ac:dyDescent="0.25">
      <c r="B1494">
        <f t="shared" si="132"/>
        <v>1491</v>
      </c>
      <c r="C1494">
        <f t="shared" ca="1" si="131"/>
        <v>1.8758787526378815E-2</v>
      </c>
      <c r="D1494" s="38">
        <f t="shared" ca="1" si="133"/>
        <v>24.388472461375752</v>
      </c>
      <c r="G1494" s="38">
        <f t="shared" ca="1" si="129"/>
        <v>191.75665256083104</v>
      </c>
      <c r="H1494" s="197">
        <f t="shared" ca="1" si="130"/>
        <v>53.308349411911031</v>
      </c>
    </row>
    <row r="1495" spans="2:8" x14ac:dyDescent="0.25">
      <c r="B1495">
        <f t="shared" si="132"/>
        <v>1492</v>
      </c>
      <c r="C1495">
        <f t="shared" ca="1" si="131"/>
        <v>1.8758787526378815E-2</v>
      </c>
      <c r="D1495" s="38">
        <f t="shared" ca="1" si="133"/>
        <v>24.407231248902132</v>
      </c>
      <c r="G1495" s="38">
        <f t="shared" ca="1" si="129"/>
        <v>191.75665256083104</v>
      </c>
      <c r="H1495" s="197">
        <f t="shared" ca="1" si="130"/>
        <v>53.308349411911031</v>
      </c>
    </row>
    <row r="1496" spans="2:8" x14ac:dyDescent="0.25">
      <c r="B1496">
        <f t="shared" si="132"/>
        <v>1493</v>
      </c>
      <c r="C1496">
        <f t="shared" ca="1" si="131"/>
        <v>1.8758787526378815E-2</v>
      </c>
      <c r="D1496" s="38">
        <f t="shared" ca="1" si="133"/>
        <v>24.425990036428512</v>
      </c>
      <c r="G1496" s="38">
        <f t="shared" ca="1" si="129"/>
        <v>191.75665256083104</v>
      </c>
      <c r="H1496" s="197">
        <f t="shared" ca="1" si="130"/>
        <v>53.308349411911031</v>
      </c>
    </row>
    <row r="1497" spans="2:8" x14ac:dyDescent="0.25">
      <c r="B1497">
        <f t="shared" si="132"/>
        <v>1494</v>
      </c>
      <c r="C1497">
        <f t="shared" ca="1" si="131"/>
        <v>1.8758787526378815E-2</v>
      </c>
      <c r="D1497" s="38">
        <f t="shared" ca="1" si="133"/>
        <v>24.444748823954892</v>
      </c>
      <c r="G1497" s="38">
        <f t="shared" ca="1" si="129"/>
        <v>191.75665256083104</v>
      </c>
      <c r="H1497" s="197">
        <f t="shared" ca="1" si="130"/>
        <v>53.308349411911031</v>
      </c>
    </row>
    <row r="1498" spans="2:8" x14ac:dyDescent="0.25">
      <c r="B1498">
        <f t="shared" si="132"/>
        <v>1495</v>
      </c>
      <c r="C1498">
        <f t="shared" ca="1" si="131"/>
        <v>1.8758787526378815E-2</v>
      </c>
      <c r="D1498" s="38">
        <f t="shared" ca="1" si="133"/>
        <v>24.463507611481273</v>
      </c>
      <c r="G1498" s="38">
        <f t="shared" ca="1" si="129"/>
        <v>191.75665256083104</v>
      </c>
      <c r="H1498" s="197">
        <f t="shared" ca="1" si="130"/>
        <v>53.308349411911031</v>
      </c>
    </row>
    <row r="1499" spans="2:8" x14ac:dyDescent="0.25">
      <c r="B1499">
        <f t="shared" si="132"/>
        <v>1496</v>
      </c>
      <c r="C1499">
        <f t="shared" ca="1" si="131"/>
        <v>1.8758787526378815E-2</v>
      </c>
      <c r="D1499" s="38">
        <f t="shared" ca="1" si="133"/>
        <v>24.482266399007653</v>
      </c>
      <c r="G1499" s="38">
        <f t="shared" ca="1" si="129"/>
        <v>191.75665256083104</v>
      </c>
      <c r="H1499" s="197">
        <f t="shared" ca="1" si="130"/>
        <v>53.308349411911031</v>
      </c>
    </row>
    <row r="1500" spans="2:8" x14ac:dyDescent="0.25">
      <c r="B1500">
        <f t="shared" si="132"/>
        <v>1497</v>
      </c>
      <c r="C1500">
        <f t="shared" ca="1" si="131"/>
        <v>1.8758787526378815E-2</v>
      </c>
      <c r="D1500" s="38">
        <f t="shared" ca="1" si="133"/>
        <v>24.501025186534033</v>
      </c>
      <c r="G1500" s="38">
        <f t="shared" ca="1" si="129"/>
        <v>191.75665256083104</v>
      </c>
      <c r="H1500" s="197">
        <f t="shared" ca="1" si="130"/>
        <v>53.308349411911031</v>
      </c>
    </row>
    <row r="1501" spans="2:8" x14ac:dyDescent="0.25">
      <c r="B1501">
        <f t="shared" si="132"/>
        <v>1498</v>
      </c>
      <c r="C1501">
        <f t="shared" ca="1" si="131"/>
        <v>1.8758787526378815E-2</v>
      </c>
      <c r="D1501" s="38">
        <f t="shared" ca="1" si="133"/>
        <v>24.519783974060413</v>
      </c>
      <c r="G1501" s="38">
        <f t="shared" ca="1" si="129"/>
        <v>191.75665256083104</v>
      </c>
      <c r="H1501" s="197">
        <f t="shared" ca="1" si="130"/>
        <v>53.308349411911031</v>
      </c>
    </row>
    <row r="1502" spans="2:8" x14ac:dyDescent="0.25">
      <c r="B1502">
        <f t="shared" si="132"/>
        <v>1499</v>
      </c>
      <c r="C1502">
        <f t="shared" ca="1" si="131"/>
        <v>1.8758787526378815E-2</v>
      </c>
      <c r="D1502" s="38">
        <f t="shared" ca="1" si="133"/>
        <v>24.538542761586793</v>
      </c>
      <c r="G1502" s="38">
        <f t="shared" ca="1" si="129"/>
        <v>191.75665256083104</v>
      </c>
      <c r="H1502" s="197">
        <f t="shared" ca="1" si="130"/>
        <v>53.308349411911031</v>
      </c>
    </row>
    <row r="1503" spans="2:8" x14ac:dyDescent="0.25">
      <c r="B1503">
        <f t="shared" si="132"/>
        <v>1500</v>
      </c>
      <c r="C1503">
        <f t="shared" ca="1" si="131"/>
        <v>1.8758787526378815E-2</v>
      </c>
      <c r="D1503" s="38">
        <f t="shared" ca="1" si="133"/>
        <v>24.557301549113173</v>
      </c>
      <c r="G1503" s="38">
        <f t="shared" ca="1" si="129"/>
        <v>191.75665256083104</v>
      </c>
      <c r="H1503" s="197">
        <f t="shared" ca="1" si="130"/>
        <v>53.308349411911031</v>
      </c>
    </row>
    <row r="1504" spans="2:8" x14ac:dyDescent="0.25">
      <c r="B1504">
        <f t="shared" si="132"/>
        <v>1501</v>
      </c>
      <c r="C1504">
        <f t="shared" ca="1" si="131"/>
        <v>1.8758787526378815E-2</v>
      </c>
      <c r="D1504" s="38">
        <f t="shared" ca="1" si="133"/>
        <v>24.576060336639554</v>
      </c>
      <c r="G1504" s="38">
        <f t="shared" ca="1" si="129"/>
        <v>191.75665256083104</v>
      </c>
      <c r="H1504" s="197">
        <f t="shared" ca="1" si="130"/>
        <v>53.308349411911031</v>
      </c>
    </row>
    <row r="1505" spans="2:8" x14ac:dyDescent="0.25">
      <c r="B1505">
        <f t="shared" si="132"/>
        <v>1502</v>
      </c>
      <c r="C1505">
        <f t="shared" ca="1" si="131"/>
        <v>1.8758787526378815E-2</v>
      </c>
      <c r="D1505" s="38">
        <f t="shared" ca="1" si="133"/>
        <v>24.594819124165934</v>
      </c>
      <c r="G1505" s="38">
        <f t="shared" ca="1" si="129"/>
        <v>191.75665256083104</v>
      </c>
      <c r="H1505" s="197">
        <f t="shared" ca="1" si="130"/>
        <v>53.308349411911031</v>
      </c>
    </row>
    <row r="1506" spans="2:8" x14ac:dyDescent="0.25">
      <c r="B1506">
        <f t="shared" si="132"/>
        <v>1503</v>
      </c>
      <c r="C1506">
        <f t="shared" ca="1" si="131"/>
        <v>1.8758787526378815E-2</v>
      </c>
      <c r="D1506" s="38">
        <f t="shared" ca="1" si="133"/>
        <v>24.613577911692314</v>
      </c>
      <c r="G1506" s="38">
        <f t="shared" ca="1" si="129"/>
        <v>191.75665256083104</v>
      </c>
      <c r="H1506" s="197">
        <f t="shared" ca="1" si="130"/>
        <v>53.308349411911031</v>
      </c>
    </row>
    <row r="1507" spans="2:8" x14ac:dyDescent="0.25">
      <c r="B1507">
        <f t="shared" si="132"/>
        <v>1504</v>
      </c>
      <c r="C1507">
        <f t="shared" ca="1" si="131"/>
        <v>1.8758787526378815E-2</v>
      </c>
      <c r="D1507" s="38">
        <f t="shared" ca="1" si="133"/>
        <v>24.632336699218694</v>
      </c>
      <c r="G1507" s="38">
        <f t="shared" ca="1" si="129"/>
        <v>191.75665256083104</v>
      </c>
      <c r="H1507" s="197">
        <f t="shared" ca="1" si="130"/>
        <v>53.308349411911031</v>
      </c>
    </row>
    <row r="1508" spans="2:8" x14ac:dyDescent="0.25">
      <c r="B1508">
        <f t="shared" si="132"/>
        <v>1505</v>
      </c>
      <c r="C1508">
        <f t="shared" ca="1" si="131"/>
        <v>1.8758787526378815E-2</v>
      </c>
      <c r="D1508" s="38">
        <f t="shared" ca="1" si="133"/>
        <v>24.651095486745074</v>
      </c>
      <c r="G1508" s="38">
        <f t="shared" ca="1" si="129"/>
        <v>191.75665256083104</v>
      </c>
      <c r="H1508" s="197">
        <f t="shared" ca="1" si="130"/>
        <v>53.308349411911031</v>
      </c>
    </row>
    <row r="1509" spans="2:8" x14ac:dyDescent="0.25">
      <c r="B1509">
        <f t="shared" si="132"/>
        <v>1506</v>
      </c>
      <c r="C1509">
        <f t="shared" ca="1" si="131"/>
        <v>1.8758787526378815E-2</v>
      </c>
      <c r="D1509" s="38">
        <f t="shared" ca="1" si="133"/>
        <v>24.669854274271454</v>
      </c>
      <c r="G1509" s="38">
        <f t="shared" ca="1" si="129"/>
        <v>191.75665256083104</v>
      </c>
      <c r="H1509" s="197">
        <f t="shared" ca="1" si="130"/>
        <v>53.308349411911031</v>
      </c>
    </row>
    <row r="1510" spans="2:8" x14ac:dyDescent="0.25">
      <c r="B1510">
        <f t="shared" si="132"/>
        <v>1507</v>
      </c>
      <c r="C1510">
        <f t="shared" ca="1" si="131"/>
        <v>1.8758787526378815E-2</v>
      </c>
      <c r="D1510" s="38">
        <f t="shared" ca="1" si="133"/>
        <v>24.688613061797835</v>
      </c>
      <c r="G1510" s="38">
        <f t="shared" ca="1" si="129"/>
        <v>191.75665256083104</v>
      </c>
      <c r="H1510" s="197">
        <f t="shared" ca="1" si="130"/>
        <v>53.308349411911031</v>
      </c>
    </row>
    <row r="1511" spans="2:8" x14ac:dyDescent="0.25">
      <c r="B1511">
        <f t="shared" si="132"/>
        <v>1508</v>
      </c>
      <c r="C1511">
        <f t="shared" ca="1" si="131"/>
        <v>1.8758787526378815E-2</v>
      </c>
      <c r="D1511" s="38">
        <f t="shared" ca="1" si="133"/>
        <v>24.707371849324215</v>
      </c>
      <c r="G1511" s="38">
        <f t="shared" ref="G1511:G1574" ca="1" si="134">H1511/0.278</f>
        <v>191.75665256083104</v>
      </c>
      <c r="H1511" s="197">
        <f t="shared" ref="H1511:H1574" ca="1" si="135">H1510+(P1510*C1510)</f>
        <v>53.308349411911031</v>
      </c>
    </row>
    <row r="1512" spans="2:8" x14ac:dyDescent="0.25">
      <c r="B1512">
        <f t="shared" si="132"/>
        <v>1509</v>
      </c>
      <c r="C1512">
        <f t="shared" ca="1" si="131"/>
        <v>1.8758787526378815E-2</v>
      </c>
      <c r="D1512" s="38">
        <f t="shared" ca="1" si="133"/>
        <v>24.726130636850595</v>
      </c>
      <c r="G1512" s="38">
        <f t="shared" ca="1" si="134"/>
        <v>191.75665256083104</v>
      </c>
      <c r="H1512" s="197">
        <f t="shared" ca="1" si="135"/>
        <v>53.308349411911031</v>
      </c>
    </row>
    <row r="1513" spans="2:8" x14ac:dyDescent="0.25">
      <c r="B1513">
        <f t="shared" si="132"/>
        <v>1510</v>
      </c>
      <c r="C1513">
        <f t="shared" ca="1" si="131"/>
        <v>1.8758787526378815E-2</v>
      </c>
      <c r="D1513" s="38">
        <f t="shared" ca="1" si="133"/>
        <v>24.744889424376975</v>
      </c>
      <c r="G1513" s="38">
        <f t="shared" ca="1" si="134"/>
        <v>191.75665256083104</v>
      </c>
      <c r="H1513" s="197">
        <f t="shared" ca="1" si="135"/>
        <v>53.308349411911031</v>
      </c>
    </row>
    <row r="1514" spans="2:8" x14ac:dyDescent="0.25">
      <c r="B1514">
        <f t="shared" si="132"/>
        <v>1511</v>
      </c>
      <c r="C1514">
        <f t="shared" ca="1" si="131"/>
        <v>1.8758787526378815E-2</v>
      </c>
      <c r="D1514" s="38">
        <f t="shared" ca="1" si="133"/>
        <v>24.763648211903355</v>
      </c>
      <c r="G1514" s="38">
        <f t="shared" ca="1" si="134"/>
        <v>191.75665256083104</v>
      </c>
      <c r="H1514" s="197">
        <f t="shared" ca="1" si="135"/>
        <v>53.308349411911031</v>
      </c>
    </row>
    <row r="1515" spans="2:8" x14ac:dyDescent="0.25">
      <c r="B1515">
        <f t="shared" si="132"/>
        <v>1512</v>
      </c>
      <c r="C1515">
        <f t="shared" ca="1" si="131"/>
        <v>1.8758787526378815E-2</v>
      </c>
      <c r="D1515" s="38">
        <f t="shared" ca="1" si="133"/>
        <v>24.782406999429735</v>
      </c>
      <c r="G1515" s="38">
        <f t="shared" ca="1" si="134"/>
        <v>191.75665256083104</v>
      </c>
      <c r="H1515" s="197">
        <f t="shared" ca="1" si="135"/>
        <v>53.308349411911031</v>
      </c>
    </row>
    <row r="1516" spans="2:8" x14ac:dyDescent="0.25">
      <c r="B1516">
        <f t="shared" si="132"/>
        <v>1513</v>
      </c>
      <c r="C1516">
        <f t="shared" ca="1" si="131"/>
        <v>1.8758787526378815E-2</v>
      </c>
      <c r="D1516" s="38">
        <f t="shared" ca="1" si="133"/>
        <v>24.801165786956116</v>
      </c>
      <c r="G1516" s="38">
        <f t="shared" ca="1" si="134"/>
        <v>191.75665256083104</v>
      </c>
      <c r="H1516" s="197">
        <f t="shared" ca="1" si="135"/>
        <v>53.308349411911031</v>
      </c>
    </row>
    <row r="1517" spans="2:8" x14ac:dyDescent="0.25">
      <c r="B1517">
        <f t="shared" si="132"/>
        <v>1514</v>
      </c>
      <c r="C1517">
        <f t="shared" ca="1" si="131"/>
        <v>1.8758787526378815E-2</v>
      </c>
      <c r="D1517" s="38">
        <f t="shared" ca="1" si="133"/>
        <v>24.819924574482496</v>
      </c>
      <c r="G1517" s="38">
        <f t="shared" ca="1" si="134"/>
        <v>191.75665256083104</v>
      </c>
      <c r="H1517" s="197">
        <f t="shared" ca="1" si="135"/>
        <v>53.308349411911031</v>
      </c>
    </row>
    <row r="1518" spans="2:8" x14ac:dyDescent="0.25">
      <c r="B1518">
        <f t="shared" si="132"/>
        <v>1515</v>
      </c>
      <c r="C1518">
        <f t="shared" ca="1" si="131"/>
        <v>1.8758787526378815E-2</v>
      </c>
      <c r="D1518" s="38">
        <f t="shared" ca="1" si="133"/>
        <v>24.838683362008876</v>
      </c>
      <c r="G1518" s="38">
        <f t="shared" ca="1" si="134"/>
        <v>191.75665256083104</v>
      </c>
      <c r="H1518" s="197">
        <f t="shared" ca="1" si="135"/>
        <v>53.308349411911031</v>
      </c>
    </row>
    <row r="1519" spans="2:8" x14ac:dyDescent="0.25">
      <c r="B1519">
        <f t="shared" si="132"/>
        <v>1516</v>
      </c>
      <c r="C1519">
        <f t="shared" ca="1" si="131"/>
        <v>1.8758787526378815E-2</v>
      </c>
      <c r="D1519" s="38">
        <f t="shared" ca="1" si="133"/>
        <v>24.857442149535256</v>
      </c>
      <c r="G1519" s="38">
        <f t="shared" ca="1" si="134"/>
        <v>191.75665256083104</v>
      </c>
      <c r="H1519" s="197">
        <f t="shared" ca="1" si="135"/>
        <v>53.308349411911031</v>
      </c>
    </row>
    <row r="1520" spans="2:8" x14ac:dyDescent="0.25">
      <c r="B1520">
        <f t="shared" si="132"/>
        <v>1517</v>
      </c>
      <c r="C1520">
        <f t="shared" ca="1" si="131"/>
        <v>1.8758787526378815E-2</v>
      </c>
      <c r="D1520" s="38">
        <f t="shared" ca="1" si="133"/>
        <v>24.876200937061636</v>
      </c>
      <c r="G1520" s="38">
        <f t="shared" ca="1" si="134"/>
        <v>191.75665256083104</v>
      </c>
      <c r="H1520" s="197">
        <f t="shared" ca="1" si="135"/>
        <v>53.308349411911031</v>
      </c>
    </row>
    <row r="1521" spans="2:8" x14ac:dyDescent="0.25">
      <c r="B1521">
        <f t="shared" si="132"/>
        <v>1518</v>
      </c>
      <c r="C1521">
        <f t="shared" ca="1" si="131"/>
        <v>1.8758787526378815E-2</v>
      </c>
      <c r="D1521" s="38">
        <f t="shared" ca="1" si="133"/>
        <v>24.894959724588016</v>
      </c>
      <c r="G1521" s="38">
        <f t="shared" ca="1" si="134"/>
        <v>191.75665256083104</v>
      </c>
      <c r="H1521" s="197">
        <f t="shared" ca="1" si="135"/>
        <v>53.308349411911031</v>
      </c>
    </row>
    <row r="1522" spans="2:8" x14ac:dyDescent="0.25">
      <c r="B1522">
        <f t="shared" si="132"/>
        <v>1519</v>
      </c>
      <c r="C1522">
        <f t="shared" ca="1" si="131"/>
        <v>1.8758787526378815E-2</v>
      </c>
      <c r="D1522" s="38">
        <f t="shared" ca="1" si="133"/>
        <v>24.913718512114396</v>
      </c>
      <c r="G1522" s="38">
        <f t="shared" ca="1" si="134"/>
        <v>191.75665256083104</v>
      </c>
      <c r="H1522" s="197">
        <f t="shared" ca="1" si="135"/>
        <v>53.308349411911031</v>
      </c>
    </row>
    <row r="1523" spans="2:8" x14ac:dyDescent="0.25">
      <c r="B1523">
        <f t="shared" si="132"/>
        <v>1520</v>
      </c>
      <c r="C1523">
        <f t="shared" ca="1" si="131"/>
        <v>1.8758787526378815E-2</v>
      </c>
      <c r="D1523" s="38">
        <f t="shared" ca="1" si="133"/>
        <v>24.932477299640777</v>
      </c>
      <c r="G1523" s="38">
        <f t="shared" ca="1" si="134"/>
        <v>191.75665256083104</v>
      </c>
      <c r="H1523" s="197">
        <f t="shared" ca="1" si="135"/>
        <v>53.308349411911031</v>
      </c>
    </row>
    <row r="1524" spans="2:8" x14ac:dyDescent="0.25">
      <c r="B1524">
        <f t="shared" si="132"/>
        <v>1521</v>
      </c>
      <c r="C1524">
        <f t="shared" ca="1" si="131"/>
        <v>1.8758787526378815E-2</v>
      </c>
      <c r="D1524" s="38">
        <f t="shared" ca="1" si="133"/>
        <v>24.951236087167157</v>
      </c>
      <c r="G1524" s="38">
        <f t="shared" ca="1" si="134"/>
        <v>191.75665256083104</v>
      </c>
      <c r="H1524" s="197">
        <f t="shared" ca="1" si="135"/>
        <v>53.308349411911031</v>
      </c>
    </row>
    <row r="1525" spans="2:8" x14ac:dyDescent="0.25">
      <c r="B1525">
        <f t="shared" si="132"/>
        <v>1522</v>
      </c>
      <c r="C1525">
        <f t="shared" ca="1" si="131"/>
        <v>1.8758787526378815E-2</v>
      </c>
      <c r="D1525" s="38">
        <f t="shared" ca="1" si="133"/>
        <v>24.969994874693537</v>
      </c>
      <c r="G1525" s="38">
        <f t="shared" ca="1" si="134"/>
        <v>191.75665256083104</v>
      </c>
      <c r="H1525" s="197">
        <f t="shared" ca="1" si="135"/>
        <v>53.308349411911031</v>
      </c>
    </row>
    <row r="1526" spans="2:8" x14ac:dyDescent="0.25">
      <c r="B1526">
        <f t="shared" si="132"/>
        <v>1523</v>
      </c>
      <c r="C1526">
        <f t="shared" ca="1" si="131"/>
        <v>1.8758787526378815E-2</v>
      </c>
      <c r="D1526" s="38">
        <f t="shared" ca="1" si="133"/>
        <v>24.988753662219917</v>
      </c>
      <c r="G1526" s="38">
        <f t="shared" ca="1" si="134"/>
        <v>191.75665256083104</v>
      </c>
      <c r="H1526" s="197">
        <f t="shared" ca="1" si="135"/>
        <v>53.308349411911031</v>
      </c>
    </row>
    <row r="1527" spans="2:8" x14ac:dyDescent="0.25">
      <c r="B1527">
        <f t="shared" si="132"/>
        <v>1524</v>
      </c>
      <c r="C1527">
        <f t="shared" ca="1" si="131"/>
        <v>1.8758787526378815E-2</v>
      </c>
      <c r="D1527" s="38">
        <f t="shared" ca="1" si="133"/>
        <v>25.007512449746297</v>
      </c>
      <c r="G1527" s="38">
        <f t="shared" ca="1" si="134"/>
        <v>191.75665256083104</v>
      </c>
      <c r="H1527" s="197">
        <f t="shared" ca="1" si="135"/>
        <v>53.308349411911031</v>
      </c>
    </row>
    <row r="1528" spans="2:8" x14ac:dyDescent="0.25">
      <c r="B1528">
        <f t="shared" si="132"/>
        <v>1525</v>
      </c>
      <c r="C1528">
        <f t="shared" ca="1" si="131"/>
        <v>1.8758787526378815E-2</v>
      </c>
      <c r="D1528" s="38">
        <f t="shared" ca="1" si="133"/>
        <v>25.026271237272677</v>
      </c>
      <c r="G1528" s="38">
        <f t="shared" ca="1" si="134"/>
        <v>191.75665256083104</v>
      </c>
      <c r="H1528" s="197">
        <f t="shared" ca="1" si="135"/>
        <v>53.308349411911031</v>
      </c>
    </row>
    <row r="1529" spans="2:8" x14ac:dyDescent="0.25">
      <c r="B1529">
        <f t="shared" si="132"/>
        <v>1526</v>
      </c>
      <c r="C1529">
        <f t="shared" ca="1" si="131"/>
        <v>1.8758787526378815E-2</v>
      </c>
      <c r="D1529" s="38">
        <f t="shared" ca="1" si="133"/>
        <v>25.045030024799058</v>
      </c>
      <c r="G1529" s="38">
        <f t="shared" ca="1" si="134"/>
        <v>191.75665256083104</v>
      </c>
      <c r="H1529" s="197">
        <f t="shared" ca="1" si="135"/>
        <v>53.308349411911031</v>
      </c>
    </row>
    <row r="1530" spans="2:8" x14ac:dyDescent="0.25">
      <c r="B1530">
        <f t="shared" si="132"/>
        <v>1527</v>
      </c>
      <c r="C1530">
        <f t="shared" ca="1" si="131"/>
        <v>1.8758787526378815E-2</v>
      </c>
      <c r="D1530" s="38">
        <f t="shared" ca="1" si="133"/>
        <v>25.063788812325438</v>
      </c>
      <c r="G1530" s="38">
        <f t="shared" ca="1" si="134"/>
        <v>191.75665256083104</v>
      </c>
      <c r="H1530" s="197">
        <f t="shared" ca="1" si="135"/>
        <v>53.308349411911031</v>
      </c>
    </row>
    <row r="1531" spans="2:8" x14ac:dyDescent="0.25">
      <c r="B1531">
        <f t="shared" si="132"/>
        <v>1528</v>
      </c>
      <c r="C1531">
        <f t="shared" ca="1" si="131"/>
        <v>1.8758787526378815E-2</v>
      </c>
      <c r="D1531" s="38">
        <f t="shared" ca="1" si="133"/>
        <v>25.082547599851818</v>
      </c>
      <c r="G1531" s="38">
        <f t="shared" ca="1" si="134"/>
        <v>191.75665256083104</v>
      </c>
      <c r="H1531" s="197">
        <f t="shared" ca="1" si="135"/>
        <v>53.308349411911031</v>
      </c>
    </row>
    <row r="1532" spans="2:8" x14ac:dyDescent="0.25">
      <c r="B1532">
        <f t="shared" si="132"/>
        <v>1529</v>
      </c>
      <c r="C1532">
        <f t="shared" ca="1" si="131"/>
        <v>1.8758787526378815E-2</v>
      </c>
      <c r="D1532" s="38">
        <f t="shared" ca="1" si="133"/>
        <v>25.101306387378198</v>
      </c>
      <c r="G1532" s="38">
        <f t="shared" ca="1" si="134"/>
        <v>191.75665256083104</v>
      </c>
      <c r="H1532" s="197">
        <f t="shared" ca="1" si="135"/>
        <v>53.308349411911031</v>
      </c>
    </row>
    <row r="1533" spans="2:8" x14ac:dyDescent="0.25">
      <c r="B1533">
        <f t="shared" si="132"/>
        <v>1530</v>
      </c>
      <c r="C1533">
        <f t="shared" ca="1" si="131"/>
        <v>1.8758787526378815E-2</v>
      </c>
      <c r="D1533" s="38">
        <f t="shared" ca="1" si="133"/>
        <v>25.120065174904578</v>
      </c>
      <c r="G1533" s="38">
        <f t="shared" ca="1" si="134"/>
        <v>191.75665256083104</v>
      </c>
      <c r="H1533" s="197">
        <f t="shared" ca="1" si="135"/>
        <v>53.308349411911031</v>
      </c>
    </row>
    <row r="1534" spans="2:8" x14ac:dyDescent="0.25">
      <c r="B1534">
        <f t="shared" si="132"/>
        <v>1531</v>
      </c>
      <c r="C1534">
        <f t="shared" ca="1" si="131"/>
        <v>1.8758787526378815E-2</v>
      </c>
      <c r="D1534" s="38">
        <f t="shared" ca="1" si="133"/>
        <v>25.138823962430958</v>
      </c>
      <c r="G1534" s="38">
        <f t="shared" ca="1" si="134"/>
        <v>191.75665256083104</v>
      </c>
      <c r="H1534" s="197">
        <f t="shared" ca="1" si="135"/>
        <v>53.308349411911031</v>
      </c>
    </row>
    <row r="1535" spans="2:8" x14ac:dyDescent="0.25">
      <c r="B1535">
        <f t="shared" si="132"/>
        <v>1532</v>
      </c>
      <c r="C1535">
        <f t="shared" ca="1" si="131"/>
        <v>1.8758787526378815E-2</v>
      </c>
      <c r="D1535" s="38">
        <f t="shared" ca="1" si="133"/>
        <v>25.157582749957339</v>
      </c>
      <c r="G1535" s="38">
        <f t="shared" ca="1" si="134"/>
        <v>191.75665256083104</v>
      </c>
      <c r="H1535" s="197">
        <f t="shared" ca="1" si="135"/>
        <v>53.308349411911031</v>
      </c>
    </row>
    <row r="1536" spans="2:8" x14ac:dyDescent="0.25">
      <c r="B1536">
        <f t="shared" si="132"/>
        <v>1533</v>
      </c>
      <c r="C1536">
        <f t="shared" ca="1" si="131"/>
        <v>1.8758787526378815E-2</v>
      </c>
      <c r="D1536" s="38">
        <f t="shared" ca="1" si="133"/>
        <v>25.176341537483719</v>
      </c>
      <c r="G1536" s="38">
        <f t="shared" ca="1" si="134"/>
        <v>191.75665256083104</v>
      </c>
      <c r="H1536" s="197">
        <f t="shared" ca="1" si="135"/>
        <v>53.308349411911031</v>
      </c>
    </row>
    <row r="1537" spans="2:8" x14ac:dyDescent="0.25">
      <c r="B1537">
        <f t="shared" si="132"/>
        <v>1534</v>
      </c>
      <c r="C1537">
        <f t="shared" ca="1" si="131"/>
        <v>1.8758787526378815E-2</v>
      </c>
      <c r="D1537" s="38">
        <f t="shared" ca="1" si="133"/>
        <v>25.195100325010099</v>
      </c>
      <c r="G1537" s="38">
        <f t="shared" ca="1" si="134"/>
        <v>191.75665256083104</v>
      </c>
      <c r="H1537" s="197">
        <f t="shared" ca="1" si="135"/>
        <v>53.308349411911031</v>
      </c>
    </row>
    <row r="1538" spans="2:8" x14ac:dyDescent="0.25">
      <c r="B1538">
        <f t="shared" si="132"/>
        <v>1535</v>
      </c>
      <c r="C1538">
        <f t="shared" ca="1" si="131"/>
        <v>1.8758787526378815E-2</v>
      </c>
      <c r="D1538" s="38">
        <f t="shared" ca="1" si="133"/>
        <v>25.213859112536479</v>
      </c>
      <c r="G1538" s="38">
        <f t="shared" ca="1" si="134"/>
        <v>191.75665256083104</v>
      </c>
      <c r="H1538" s="197">
        <f t="shared" ca="1" si="135"/>
        <v>53.308349411911031</v>
      </c>
    </row>
    <row r="1539" spans="2:8" x14ac:dyDescent="0.25">
      <c r="B1539">
        <f t="shared" si="132"/>
        <v>1536</v>
      </c>
      <c r="C1539">
        <f t="shared" ca="1" si="131"/>
        <v>1.8758787526378815E-2</v>
      </c>
      <c r="D1539" s="38">
        <f t="shared" ca="1" si="133"/>
        <v>25.232617900062859</v>
      </c>
      <c r="G1539" s="38">
        <f t="shared" ca="1" si="134"/>
        <v>191.75665256083104</v>
      </c>
      <c r="H1539" s="197">
        <f t="shared" ca="1" si="135"/>
        <v>53.308349411911031</v>
      </c>
    </row>
    <row r="1540" spans="2:8" x14ac:dyDescent="0.25">
      <c r="B1540">
        <f t="shared" si="132"/>
        <v>1537</v>
      </c>
      <c r="C1540">
        <f t="shared" ca="1" si="131"/>
        <v>1.8758787526378815E-2</v>
      </c>
      <c r="D1540" s="38">
        <f t="shared" ca="1" si="133"/>
        <v>25.251376687589239</v>
      </c>
      <c r="G1540" s="38">
        <f t="shared" ca="1" si="134"/>
        <v>191.75665256083104</v>
      </c>
      <c r="H1540" s="197">
        <f t="shared" ca="1" si="135"/>
        <v>53.308349411911031</v>
      </c>
    </row>
    <row r="1541" spans="2:8" x14ac:dyDescent="0.25">
      <c r="B1541">
        <f t="shared" si="132"/>
        <v>1538</v>
      </c>
      <c r="C1541">
        <f t="shared" ref="C1541:C1604" ca="1" si="136">1/H1541</f>
        <v>1.8758787526378815E-2</v>
      </c>
      <c r="D1541" s="38">
        <f t="shared" ca="1" si="133"/>
        <v>25.27013547511562</v>
      </c>
      <c r="G1541" s="38">
        <f t="shared" ca="1" si="134"/>
        <v>191.75665256083104</v>
      </c>
      <c r="H1541" s="197">
        <f t="shared" ca="1" si="135"/>
        <v>53.308349411911031</v>
      </c>
    </row>
    <row r="1542" spans="2:8" x14ac:dyDescent="0.25">
      <c r="B1542">
        <f t="shared" ref="B1542:B1605" si="137">B1541+1</f>
        <v>1539</v>
      </c>
      <c r="C1542">
        <f t="shared" ca="1" si="136"/>
        <v>1.8758787526378815E-2</v>
      </c>
      <c r="D1542" s="38">
        <f t="shared" ref="D1542:D1605" ca="1" si="138">D1541+C1542</f>
        <v>25.288894262642</v>
      </c>
      <c r="G1542" s="38">
        <f t="shared" ca="1" si="134"/>
        <v>191.75665256083104</v>
      </c>
      <c r="H1542" s="197">
        <f t="shared" ca="1" si="135"/>
        <v>53.308349411911031</v>
      </c>
    </row>
    <row r="1543" spans="2:8" x14ac:dyDescent="0.25">
      <c r="B1543">
        <f t="shared" si="137"/>
        <v>1540</v>
      </c>
      <c r="C1543">
        <f t="shared" ca="1" si="136"/>
        <v>1.8758787526378815E-2</v>
      </c>
      <c r="D1543" s="38">
        <f t="shared" ca="1" si="138"/>
        <v>25.30765305016838</v>
      </c>
      <c r="G1543" s="38">
        <f t="shared" ca="1" si="134"/>
        <v>191.75665256083104</v>
      </c>
      <c r="H1543" s="197">
        <f t="shared" ca="1" si="135"/>
        <v>53.308349411911031</v>
      </c>
    </row>
    <row r="1544" spans="2:8" x14ac:dyDescent="0.25">
      <c r="B1544">
        <f t="shared" si="137"/>
        <v>1541</v>
      </c>
      <c r="C1544">
        <f t="shared" ca="1" si="136"/>
        <v>1.8758787526378815E-2</v>
      </c>
      <c r="D1544" s="38">
        <f t="shared" ca="1" si="138"/>
        <v>25.32641183769476</v>
      </c>
      <c r="G1544" s="38">
        <f t="shared" ca="1" si="134"/>
        <v>191.75665256083104</v>
      </c>
      <c r="H1544" s="197">
        <f t="shared" ca="1" si="135"/>
        <v>53.308349411911031</v>
      </c>
    </row>
    <row r="1545" spans="2:8" x14ac:dyDescent="0.25">
      <c r="B1545">
        <f t="shared" si="137"/>
        <v>1542</v>
      </c>
      <c r="C1545">
        <f t="shared" ca="1" si="136"/>
        <v>1.8758787526378815E-2</v>
      </c>
      <c r="D1545" s="38">
        <f t="shared" ca="1" si="138"/>
        <v>25.34517062522114</v>
      </c>
      <c r="G1545" s="38">
        <f t="shared" ca="1" si="134"/>
        <v>191.75665256083104</v>
      </c>
      <c r="H1545" s="197">
        <f t="shared" ca="1" si="135"/>
        <v>53.308349411911031</v>
      </c>
    </row>
    <row r="1546" spans="2:8" x14ac:dyDescent="0.25">
      <c r="B1546">
        <f t="shared" si="137"/>
        <v>1543</v>
      </c>
      <c r="C1546">
        <f t="shared" ca="1" si="136"/>
        <v>1.8758787526378815E-2</v>
      </c>
      <c r="D1546" s="38">
        <f t="shared" ca="1" si="138"/>
        <v>25.36392941274752</v>
      </c>
      <c r="G1546" s="38">
        <f t="shared" ca="1" si="134"/>
        <v>191.75665256083104</v>
      </c>
      <c r="H1546" s="197">
        <f t="shared" ca="1" si="135"/>
        <v>53.308349411911031</v>
      </c>
    </row>
    <row r="1547" spans="2:8" x14ac:dyDescent="0.25">
      <c r="B1547">
        <f t="shared" si="137"/>
        <v>1544</v>
      </c>
      <c r="C1547">
        <f t="shared" ca="1" si="136"/>
        <v>1.8758787526378815E-2</v>
      </c>
      <c r="D1547" s="38">
        <f t="shared" ca="1" si="138"/>
        <v>25.3826882002739</v>
      </c>
      <c r="G1547" s="38">
        <f t="shared" ca="1" si="134"/>
        <v>191.75665256083104</v>
      </c>
      <c r="H1547" s="197">
        <f t="shared" ca="1" si="135"/>
        <v>53.308349411911031</v>
      </c>
    </row>
    <row r="1548" spans="2:8" x14ac:dyDescent="0.25">
      <c r="B1548">
        <f t="shared" si="137"/>
        <v>1545</v>
      </c>
      <c r="C1548">
        <f t="shared" ca="1" si="136"/>
        <v>1.8758787526378815E-2</v>
      </c>
      <c r="D1548" s="38">
        <f t="shared" ca="1" si="138"/>
        <v>25.401446987800281</v>
      </c>
      <c r="G1548" s="38">
        <f t="shared" ca="1" si="134"/>
        <v>191.75665256083104</v>
      </c>
      <c r="H1548" s="197">
        <f t="shared" ca="1" si="135"/>
        <v>53.308349411911031</v>
      </c>
    </row>
    <row r="1549" spans="2:8" x14ac:dyDescent="0.25">
      <c r="B1549">
        <f t="shared" si="137"/>
        <v>1546</v>
      </c>
      <c r="C1549">
        <f t="shared" ca="1" si="136"/>
        <v>1.8758787526378815E-2</v>
      </c>
      <c r="D1549" s="38">
        <f t="shared" ca="1" si="138"/>
        <v>25.420205775326661</v>
      </c>
      <c r="G1549" s="38">
        <f t="shared" ca="1" si="134"/>
        <v>191.75665256083104</v>
      </c>
      <c r="H1549" s="197">
        <f t="shared" ca="1" si="135"/>
        <v>53.308349411911031</v>
      </c>
    </row>
    <row r="1550" spans="2:8" x14ac:dyDescent="0.25">
      <c r="B1550">
        <f t="shared" si="137"/>
        <v>1547</v>
      </c>
      <c r="C1550">
        <f t="shared" ca="1" si="136"/>
        <v>1.8758787526378815E-2</v>
      </c>
      <c r="D1550" s="38">
        <f t="shared" ca="1" si="138"/>
        <v>25.438964562853041</v>
      </c>
      <c r="G1550" s="38">
        <f t="shared" ca="1" si="134"/>
        <v>191.75665256083104</v>
      </c>
      <c r="H1550" s="197">
        <f t="shared" ca="1" si="135"/>
        <v>53.308349411911031</v>
      </c>
    </row>
    <row r="1551" spans="2:8" x14ac:dyDescent="0.25">
      <c r="B1551">
        <f t="shared" si="137"/>
        <v>1548</v>
      </c>
      <c r="C1551">
        <f t="shared" ca="1" si="136"/>
        <v>1.8758787526378815E-2</v>
      </c>
      <c r="D1551" s="38">
        <f t="shared" ca="1" si="138"/>
        <v>25.457723350379421</v>
      </c>
      <c r="G1551" s="38">
        <f t="shared" ca="1" si="134"/>
        <v>191.75665256083104</v>
      </c>
      <c r="H1551" s="197">
        <f t="shared" ca="1" si="135"/>
        <v>53.308349411911031</v>
      </c>
    </row>
    <row r="1552" spans="2:8" x14ac:dyDescent="0.25">
      <c r="B1552">
        <f t="shared" si="137"/>
        <v>1549</v>
      </c>
      <c r="C1552">
        <f t="shared" ca="1" si="136"/>
        <v>1.8758787526378815E-2</v>
      </c>
      <c r="D1552" s="38">
        <f t="shared" ca="1" si="138"/>
        <v>25.476482137905801</v>
      </c>
      <c r="G1552" s="38">
        <f t="shared" ca="1" si="134"/>
        <v>191.75665256083104</v>
      </c>
      <c r="H1552" s="197">
        <f t="shared" ca="1" si="135"/>
        <v>53.308349411911031</v>
      </c>
    </row>
    <row r="1553" spans="2:8" x14ac:dyDescent="0.25">
      <c r="B1553">
        <f t="shared" si="137"/>
        <v>1550</v>
      </c>
      <c r="C1553">
        <f t="shared" ca="1" si="136"/>
        <v>1.8758787526378815E-2</v>
      </c>
      <c r="D1553" s="38">
        <f t="shared" ca="1" si="138"/>
        <v>25.495240925432181</v>
      </c>
      <c r="G1553" s="38">
        <f t="shared" ca="1" si="134"/>
        <v>191.75665256083104</v>
      </c>
      <c r="H1553" s="197">
        <f t="shared" ca="1" si="135"/>
        <v>53.308349411911031</v>
      </c>
    </row>
    <row r="1554" spans="2:8" x14ac:dyDescent="0.25">
      <c r="B1554">
        <f t="shared" si="137"/>
        <v>1551</v>
      </c>
      <c r="C1554">
        <f t="shared" ca="1" si="136"/>
        <v>1.8758787526378815E-2</v>
      </c>
      <c r="D1554" s="38">
        <f t="shared" ca="1" si="138"/>
        <v>25.513999712958562</v>
      </c>
      <c r="G1554" s="38">
        <f t="shared" ca="1" si="134"/>
        <v>191.75665256083104</v>
      </c>
      <c r="H1554" s="197">
        <f t="shared" ca="1" si="135"/>
        <v>53.308349411911031</v>
      </c>
    </row>
    <row r="1555" spans="2:8" x14ac:dyDescent="0.25">
      <c r="B1555">
        <f t="shared" si="137"/>
        <v>1552</v>
      </c>
      <c r="C1555">
        <f t="shared" ca="1" si="136"/>
        <v>1.8758787526378815E-2</v>
      </c>
      <c r="D1555" s="38">
        <f t="shared" ca="1" si="138"/>
        <v>25.532758500484942</v>
      </c>
      <c r="G1555" s="38">
        <f t="shared" ca="1" si="134"/>
        <v>191.75665256083104</v>
      </c>
      <c r="H1555" s="197">
        <f t="shared" ca="1" si="135"/>
        <v>53.308349411911031</v>
      </c>
    </row>
    <row r="1556" spans="2:8" x14ac:dyDescent="0.25">
      <c r="B1556">
        <f t="shared" si="137"/>
        <v>1553</v>
      </c>
      <c r="C1556">
        <f t="shared" ca="1" si="136"/>
        <v>1.8758787526378815E-2</v>
      </c>
      <c r="D1556" s="38">
        <f t="shared" ca="1" si="138"/>
        <v>25.551517288011322</v>
      </c>
      <c r="G1556" s="38">
        <f t="shared" ca="1" si="134"/>
        <v>191.75665256083104</v>
      </c>
      <c r="H1556" s="197">
        <f t="shared" ca="1" si="135"/>
        <v>53.308349411911031</v>
      </c>
    </row>
    <row r="1557" spans="2:8" x14ac:dyDescent="0.25">
      <c r="B1557">
        <f t="shared" si="137"/>
        <v>1554</v>
      </c>
      <c r="C1557">
        <f t="shared" ca="1" si="136"/>
        <v>1.8758787526378815E-2</v>
      </c>
      <c r="D1557" s="38">
        <f t="shared" ca="1" si="138"/>
        <v>25.570276075537702</v>
      </c>
      <c r="G1557" s="38">
        <f t="shared" ca="1" si="134"/>
        <v>191.75665256083104</v>
      </c>
      <c r="H1557" s="197">
        <f t="shared" ca="1" si="135"/>
        <v>53.308349411911031</v>
      </c>
    </row>
    <row r="1558" spans="2:8" x14ac:dyDescent="0.25">
      <c r="B1558">
        <f t="shared" si="137"/>
        <v>1555</v>
      </c>
      <c r="C1558">
        <f t="shared" ca="1" si="136"/>
        <v>1.8758787526378815E-2</v>
      </c>
      <c r="D1558" s="38">
        <f t="shared" ca="1" si="138"/>
        <v>25.589034863064082</v>
      </c>
      <c r="G1558" s="38">
        <f t="shared" ca="1" si="134"/>
        <v>191.75665256083104</v>
      </c>
      <c r="H1558" s="197">
        <f t="shared" ca="1" si="135"/>
        <v>53.308349411911031</v>
      </c>
    </row>
    <row r="1559" spans="2:8" x14ac:dyDescent="0.25">
      <c r="B1559">
        <f t="shared" si="137"/>
        <v>1556</v>
      </c>
      <c r="C1559">
        <f t="shared" ca="1" si="136"/>
        <v>1.8758787526378815E-2</v>
      </c>
      <c r="D1559" s="38">
        <f t="shared" ca="1" si="138"/>
        <v>25.607793650590462</v>
      </c>
      <c r="G1559" s="38">
        <f t="shared" ca="1" si="134"/>
        <v>191.75665256083104</v>
      </c>
      <c r="H1559" s="197">
        <f t="shared" ca="1" si="135"/>
        <v>53.308349411911031</v>
      </c>
    </row>
    <row r="1560" spans="2:8" x14ac:dyDescent="0.25">
      <c r="B1560">
        <f t="shared" si="137"/>
        <v>1557</v>
      </c>
      <c r="C1560">
        <f t="shared" ca="1" si="136"/>
        <v>1.8758787526378815E-2</v>
      </c>
      <c r="D1560" s="38">
        <f t="shared" ca="1" si="138"/>
        <v>25.626552438116843</v>
      </c>
      <c r="G1560" s="38">
        <f t="shared" ca="1" si="134"/>
        <v>191.75665256083104</v>
      </c>
      <c r="H1560" s="197">
        <f t="shared" ca="1" si="135"/>
        <v>53.308349411911031</v>
      </c>
    </row>
    <row r="1561" spans="2:8" x14ac:dyDescent="0.25">
      <c r="B1561">
        <f t="shared" si="137"/>
        <v>1558</v>
      </c>
      <c r="C1561">
        <f t="shared" ca="1" si="136"/>
        <v>1.8758787526378815E-2</v>
      </c>
      <c r="D1561" s="38">
        <f t="shared" ca="1" si="138"/>
        <v>25.645311225643223</v>
      </c>
      <c r="G1561" s="38">
        <f t="shared" ca="1" si="134"/>
        <v>191.75665256083104</v>
      </c>
      <c r="H1561" s="197">
        <f t="shared" ca="1" si="135"/>
        <v>53.308349411911031</v>
      </c>
    </row>
    <row r="1562" spans="2:8" x14ac:dyDescent="0.25">
      <c r="B1562">
        <f t="shared" si="137"/>
        <v>1559</v>
      </c>
      <c r="C1562">
        <f t="shared" ca="1" si="136"/>
        <v>1.8758787526378815E-2</v>
      </c>
      <c r="D1562" s="38">
        <f t="shared" ca="1" si="138"/>
        <v>25.664070013169603</v>
      </c>
      <c r="G1562" s="38">
        <f t="shared" ca="1" si="134"/>
        <v>191.75665256083104</v>
      </c>
      <c r="H1562" s="197">
        <f t="shared" ca="1" si="135"/>
        <v>53.308349411911031</v>
      </c>
    </row>
    <row r="1563" spans="2:8" x14ac:dyDescent="0.25">
      <c r="B1563">
        <f t="shared" si="137"/>
        <v>1560</v>
      </c>
      <c r="C1563">
        <f t="shared" ca="1" si="136"/>
        <v>1.8758787526378815E-2</v>
      </c>
      <c r="D1563" s="38">
        <f t="shared" ca="1" si="138"/>
        <v>25.682828800695983</v>
      </c>
      <c r="G1563" s="38">
        <f t="shared" ca="1" si="134"/>
        <v>191.75665256083104</v>
      </c>
      <c r="H1563" s="197">
        <f t="shared" ca="1" si="135"/>
        <v>53.308349411911031</v>
      </c>
    </row>
    <row r="1564" spans="2:8" x14ac:dyDescent="0.25">
      <c r="B1564">
        <f t="shared" si="137"/>
        <v>1561</v>
      </c>
      <c r="C1564">
        <f t="shared" ca="1" si="136"/>
        <v>1.8758787526378815E-2</v>
      </c>
      <c r="D1564" s="38">
        <f t="shared" ca="1" si="138"/>
        <v>25.701587588222363</v>
      </c>
      <c r="G1564" s="38">
        <f t="shared" ca="1" si="134"/>
        <v>191.75665256083104</v>
      </c>
      <c r="H1564" s="197">
        <f t="shared" ca="1" si="135"/>
        <v>53.308349411911031</v>
      </c>
    </row>
    <row r="1565" spans="2:8" x14ac:dyDescent="0.25">
      <c r="B1565">
        <f t="shared" si="137"/>
        <v>1562</v>
      </c>
      <c r="C1565">
        <f t="shared" ca="1" si="136"/>
        <v>1.8758787526378815E-2</v>
      </c>
      <c r="D1565" s="38">
        <f t="shared" ca="1" si="138"/>
        <v>25.720346375748743</v>
      </c>
      <c r="G1565" s="38">
        <f t="shared" ca="1" si="134"/>
        <v>191.75665256083104</v>
      </c>
      <c r="H1565" s="197">
        <f t="shared" ca="1" si="135"/>
        <v>53.308349411911031</v>
      </c>
    </row>
    <row r="1566" spans="2:8" x14ac:dyDescent="0.25">
      <c r="B1566">
        <f t="shared" si="137"/>
        <v>1563</v>
      </c>
      <c r="C1566">
        <f t="shared" ca="1" si="136"/>
        <v>1.8758787526378815E-2</v>
      </c>
      <c r="D1566" s="38">
        <f t="shared" ca="1" si="138"/>
        <v>25.739105163275124</v>
      </c>
      <c r="G1566" s="38">
        <f t="shared" ca="1" si="134"/>
        <v>191.75665256083104</v>
      </c>
      <c r="H1566" s="197">
        <f t="shared" ca="1" si="135"/>
        <v>53.308349411911031</v>
      </c>
    </row>
    <row r="1567" spans="2:8" x14ac:dyDescent="0.25">
      <c r="B1567">
        <f t="shared" si="137"/>
        <v>1564</v>
      </c>
      <c r="C1567">
        <f t="shared" ca="1" si="136"/>
        <v>1.8758787526378815E-2</v>
      </c>
      <c r="D1567" s="38">
        <f t="shared" ca="1" si="138"/>
        <v>25.757863950801504</v>
      </c>
      <c r="G1567" s="38">
        <f t="shared" ca="1" si="134"/>
        <v>191.75665256083104</v>
      </c>
      <c r="H1567" s="197">
        <f t="shared" ca="1" si="135"/>
        <v>53.308349411911031</v>
      </c>
    </row>
    <row r="1568" spans="2:8" x14ac:dyDescent="0.25">
      <c r="B1568">
        <f t="shared" si="137"/>
        <v>1565</v>
      </c>
      <c r="C1568">
        <f t="shared" ca="1" si="136"/>
        <v>1.8758787526378815E-2</v>
      </c>
      <c r="D1568" s="38">
        <f t="shared" ca="1" si="138"/>
        <v>25.776622738327884</v>
      </c>
      <c r="G1568" s="38">
        <f t="shared" ca="1" si="134"/>
        <v>191.75665256083104</v>
      </c>
      <c r="H1568" s="197">
        <f t="shared" ca="1" si="135"/>
        <v>53.308349411911031</v>
      </c>
    </row>
    <row r="1569" spans="2:8" x14ac:dyDescent="0.25">
      <c r="B1569">
        <f t="shared" si="137"/>
        <v>1566</v>
      </c>
      <c r="C1569">
        <f t="shared" ca="1" si="136"/>
        <v>1.8758787526378815E-2</v>
      </c>
      <c r="D1569" s="38">
        <f t="shared" ca="1" si="138"/>
        <v>25.795381525854264</v>
      </c>
      <c r="G1569" s="38">
        <f t="shared" ca="1" si="134"/>
        <v>191.75665256083104</v>
      </c>
      <c r="H1569" s="197">
        <f t="shared" ca="1" si="135"/>
        <v>53.308349411911031</v>
      </c>
    </row>
    <row r="1570" spans="2:8" x14ac:dyDescent="0.25">
      <c r="B1570">
        <f t="shared" si="137"/>
        <v>1567</v>
      </c>
      <c r="C1570">
        <f t="shared" ca="1" si="136"/>
        <v>1.8758787526378815E-2</v>
      </c>
      <c r="D1570" s="38">
        <f t="shared" ca="1" si="138"/>
        <v>25.814140313380644</v>
      </c>
      <c r="G1570" s="38">
        <f t="shared" ca="1" si="134"/>
        <v>191.75665256083104</v>
      </c>
      <c r="H1570" s="197">
        <f t="shared" ca="1" si="135"/>
        <v>53.308349411911031</v>
      </c>
    </row>
    <row r="1571" spans="2:8" x14ac:dyDescent="0.25">
      <c r="B1571">
        <f t="shared" si="137"/>
        <v>1568</v>
      </c>
      <c r="C1571">
        <f t="shared" ca="1" si="136"/>
        <v>1.8758787526378815E-2</v>
      </c>
      <c r="D1571" s="38">
        <f t="shared" ca="1" si="138"/>
        <v>25.832899100907024</v>
      </c>
      <c r="G1571" s="38">
        <f t="shared" ca="1" si="134"/>
        <v>191.75665256083104</v>
      </c>
      <c r="H1571" s="197">
        <f t="shared" ca="1" si="135"/>
        <v>53.308349411911031</v>
      </c>
    </row>
    <row r="1572" spans="2:8" x14ac:dyDescent="0.25">
      <c r="B1572">
        <f t="shared" si="137"/>
        <v>1569</v>
      </c>
      <c r="C1572">
        <f t="shared" ca="1" si="136"/>
        <v>1.8758787526378815E-2</v>
      </c>
      <c r="D1572" s="38">
        <f t="shared" ca="1" si="138"/>
        <v>25.851657888433405</v>
      </c>
      <c r="G1572" s="38">
        <f t="shared" ca="1" si="134"/>
        <v>191.75665256083104</v>
      </c>
      <c r="H1572" s="197">
        <f t="shared" ca="1" si="135"/>
        <v>53.308349411911031</v>
      </c>
    </row>
    <row r="1573" spans="2:8" x14ac:dyDescent="0.25">
      <c r="B1573">
        <f t="shared" si="137"/>
        <v>1570</v>
      </c>
      <c r="C1573">
        <f t="shared" ca="1" si="136"/>
        <v>1.8758787526378815E-2</v>
      </c>
      <c r="D1573" s="38">
        <f t="shared" ca="1" si="138"/>
        <v>25.870416675959785</v>
      </c>
      <c r="G1573" s="38">
        <f t="shared" ca="1" si="134"/>
        <v>191.75665256083104</v>
      </c>
      <c r="H1573" s="197">
        <f t="shared" ca="1" si="135"/>
        <v>53.308349411911031</v>
      </c>
    </row>
    <row r="1574" spans="2:8" x14ac:dyDescent="0.25">
      <c r="B1574">
        <f t="shared" si="137"/>
        <v>1571</v>
      </c>
      <c r="C1574">
        <f t="shared" ca="1" si="136"/>
        <v>1.8758787526378815E-2</v>
      </c>
      <c r="D1574" s="38">
        <f t="shared" ca="1" si="138"/>
        <v>25.889175463486165</v>
      </c>
      <c r="G1574" s="38">
        <f t="shared" ca="1" si="134"/>
        <v>191.75665256083104</v>
      </c>
      <c r="H1574" s="197">
        <f t="shared" ca="1" si="135"/>
        <v>53.308349411911031</v>
      </c>
    </row>
    <row r="1575" spans="2:8" x14ac:dyDescent="0.25">
      <c r="B1575">
        <f t="shared" si="137"/>
        <v>1572</v>
      </c>
      <c r="C1575">
        <f t="shared" ca="1" si="136"/>
        <v>1.8758787526378815E-2</v>
      </c>
      <c r="D1575" s="38">
        <f t="shared" ca="1" si="138"/>
        <v>25.907934251012545</v>
      </c>
      <c r="G1575" s="38">
        <f t="shared" ref="G1575:G1638" ca="1" si="139">H1575/0.278</f>
        <v>191.75665256083104</v>
      </c>
      <c r="H1575" s="197">
        <f t="shared" ref="H1575:H1638" ca="1" si="140">H1574+(P1574*C1574)</f>
        <v>53.308349411911031</v>
      </c>
    </row>
    <row r="1576" spans="2:8" x14ac:dyDescent="0.25">
      <c r="B1576">
        <f t="shared" si="137"/>
        <v>1573</v>
      </c>
      <c r="C1576">
        <f t="shared" ca="1" si="136"/>
        <v>1.8758787526378815E-2</v>
      </c>
      <c r="D1576" s="38">
        <f t="shared" ca="1" si="138"/>
        <v>25.926693038538925</v>
      </c>
      <c r="G1576" s="38">
        <f t="shared" ca="1" si="139"/>
        <v>191.75665256083104</v>
      </c>
      <c r="H1576" s="197">
        <f t="shared" ca="1" si="140"/>
        <v>53.308349411911031</v>
      </c>
    </row>
    <row r="1577" spans="2:8" x14ac:dyDescent="0.25">
      <c r="B1577">
        <f t="shared" si="137"/>
        <v>1574</v>
      </c>
      <c r="C1577">
        <f t="shared" ca="1" si="136"/>
        <v>1.8758787526378815E-2</v>
      </c>
      <c r="D1577" s="38">
        <f t="shared" ca="1" si="138"/>
        <v>25.945451826065305</v>
      </c>
      <c r="G1577" s="38">
        <f t="shared" ca="1" si="139"/>
        <v>191.75665256083104</v>
      </c>
      <c r="H1577" s="197">
        <f t="shared" ca="1" si="140"/>
        <v>53.308349411911031</v>
      </c>
    </row>
    <row r="1578" spans="2:8" x14ac:dyDescent="0.25">
      <c r="B1578">
        <f t="shared" si="137"/>
        <v>1575</v>
      </c>
      <c r="C1578">
        <f t="shared" ca="1" si="136"/>
        <v>1.8758787526378815E-2</v>
      </c>
      <c r="D1578" s="38">
        <f t="shared" ca="1" si="138"/>
        <v>25.964210613591685</v>
      </c>
      <c r="G1578" s="38">
        <f t="shared" ca="1" si="139"/>
        <v>191.75665256083104</v>
      </c>
      <c r="H1578" s="197">
        <f t="shared" ca="1" si="140"/>
        <v>53.308349411911031</v>
      </c>
    </row>
    <row r="1579" spans="2:8" x14ac:dyDescent="0.25">
      <c r="B1579">
        <f t="shared" si="137"/>
        <v>1576</v>
      </c>
      <c r="C1579">
        <f t="shared" ca="1" si="136"/>
        <v>1.8758787526378815E-2</v>
      </c>
      <c r="D1579" s="38">
        <f t="shared" ca="1" si="138"/>
        <v>25.982969401118066</v>
      </c>
      <c r="G1579" s="38">
        <f t="shared" ca="1" si="139"/>
        <v>191.75665256083104</v>
      </c>
      <c r="H1579" s="197">
        <f t="shared" ca="1" si="140"/>
        <v>53.308349411911031</v>
      </c>
    </row>
    <row r="1580" spans="2:8" x14ac:dyDescent="0.25">
      <c r="B1580">
        <f t="shared" si="137"/>
        <v>1577</v>
      </c>
      <c r="C1580">
        <f t="shared" ca="1" si="136"/>
        <v>1.8758787526378815E-2</v>
      </c>
      <c r="D1580" s="38">
        <f t="shared" ca="1" si="138"/>
        <v>26.001728188644446</v>
      </c>
      <c r="G1580" s="38">
        <f t="shared" ca="1" si="139"/>
        <v>191.75665256083104</v>
      </c>
      <c r="H1580" s="197">
        <f t="shared" ca="1" si="140"/>
        <v>53.308349411911031</v>
      </c>
    </row>
    <row r="1581" spans="2:8" x14ac:dyDescent="0.25">
      <c r="B1581">
        <f t="shared" si="137"/>
        <v>1578</v>
      </c>
      <c r="C1581">
        <f t="shared" ca="1" si="136"/>
        <v>1.8758787526378815E-2</v>
      </c>
      <c r="D1581" s="38">
        <f t="shared" ca="1" si="138"/>
        <v>26.020486976170826</v>
      </c>
      <c r="G1581" s="38">
        <f t="shared" ca="1" si="139"/>
        <v>191.75665256083104</v>
      </c>
      <c r="H1581" s="197">
        <f t="shared" ca="1" si="140"/>
        <v>53.308349411911031</v>
      </c>
    </row>
    <row r="1582" spans="2:8" x14ac:dyDescent="0.25">
      <c r="B1582">
        <f t="shared" si="137"/>
        <v>1579</v>
      </c>
      <c r="C1582">
        <f t="shared" ca="1" si="136"/>
        <v>1.8758787526378815E-2</v>
      </c>
      <c r="D1582" s="38">
        <f t="shared" ca="1" si="138"/>
        <v>26.039245763697206</v>
      </c>
      <c r="G1582" s="38">
        <f t="shared" ca="1" si="139"/>
        <v>191.75665256083104</v>
      </c>
      <c r="H1582" s="197">
        <f t="shared" ca="1" si="140"/>
        <v>53.308349411911031</v>
      </c>
    </row>
    <row r="1583" spans="2:8" x14ac:dyDescent="0.25">
      <c r="B1583">
        <f t="shared" si="137"/>
        <v>1580</v>
      </c>
      <c r="C1583">
        <f t="shared" ca="1" si="136"/>
        <v>1.8758787526378815E-2</v>
      </c>
      <c r="D1583" s="38">
        <f t="shared" ca="1" si="138"/>
        <v>26.058004551223586</v>
      </c>
      <c r="G1583" s="38">
        <f t="shared" ca="1" si="139"/>
        <v>191.75665256083104</v>
      </c>
      <c r="H1583" s="197">
        <f t="shared" ca="1" si="140"/>
        <v>53.308349411911031</v>
      </c>
    </row>
    <row r="1584" spans="2:8" x14ac:dyDescent="0.25">
      <c r="B1584">
        <f t="shared" si="137"/>
        <v>1581</v>
      </c>
      <c r="C1584">
        <f t="shared" ca="1" si="136"/>
        <v>1.8758787526378815E-2</v>
      </c>
      <c r="D1584" s="38">
        <f t="shared" ca="1" si="138"/>
        <v>26.076763338749966</v>
      </c>
      <c r="G1584" s="38">
        <f t="shared" ca="1" si="139"/>
        <v>191.75665256083104</v>
      </c>
      <c r="H1584" s="197">
        <f t="shared" ca="1" si="140"/>
        <v>53.308349411911031</v>
      </c>
    </row>
    <row r="1585" spans="2:8" x14ac:dyDescent="0.25">
      <c r="B1585">
        <f t="shared" si="137"/>
        <v>1582</v>
      </c>
      <c r="C1585">
        <f t="shared" ca="1" si="136"/>
        <v>1.8758787526378815E-2</v>
      </c>
      <c r="D1585" s="38">
        <f t="shared" ca="1" si="138"/>
        <v>26.095522126276347</v>
      </c>
      <c r="G1585" s="38">
        <f t="shared" ca="1" si="139"/>
        <v>191.75665256083104</v>
      </c>
      <c r="H1585" s="197">
        <f t="shared" ca="1" si="140"/>
        <v>53.308349411911031</v>
      </c>
    </row>
    <row r="1586" spans="2:8" x14ac:dyDescent="0.25">
      <c r="B1586">
        <f t="shared" si="137"/>
        <v>1583</v>
      </c>
      <c r="C1586">
        <f t="shared" ca="1" si="136"/>
        <v>1.8758787526378815E-2</v>
      </c>
      <c r="D1586" s="38">
        <f t="shared" ca="1" si="138"/>
        <v>26.114280913802727</v>
      </c>
      <c r="G1586" s="38">
        <f t="shared" ca="1" si="139"/>
        <v>191.75665256083104</v>
      </c>
      <c r="H1586" s="197">
        <f t="shared" ca="1" si="140"/>
        <v>53.308349411911031</v>
      </c>
    </row>
    <row r="1587" spans="2:8" x14ac:dyDescent="0.25">
      <c r="B1587">
        <f t="shared" si="137"/>
        <v>1584</v>
      </c>
      <c r="C1587">
        <f t="shared" ca="1" si="136"/>
        <v>1.8758787526378815E-2</v>
      </c>
      <c r="D1587" s="38">
        <f t="shared" ca="1" si="138"/>
        <v>26.133039701329107</v>
      </c>
      <c r="G1587" s="38">
        <f t="shared" ca="1" si="139"/>
        <v>191.75665256083104</v>
      </c>
      <c r="H1587" s="197">
        <f t="shared" ca="1" si="140"/>
        <v>53.308349411911031</v>
      </c>
    </row>
    <row r="1588" spans="2:8" x14ac:dyDescent="0.25">
      <c r="B1588">
        <f t="shared" si="137"/>
        <v>1585</v>
      </c>
      <c r="C1588">
        <f t="shared" ca="1" si="136"/>
        <v>1.8758787526378815E-2</v>
      </c>
      <c r="D1588" s="38">
        <f t="shared" ca="1" si="138"/>
        <v>26.151798488855487</v>
      </c>
      <c r="G1588" s="38">
        <f t="shared" ca="1" si="139"/>
        <v>191.75665256083104</v>
      </c>
      <c r="H1588" s="197">
        <f t="shared" ca="1" si="140"/>
        <v>53.308349411911031</v>
      </c>
    </row>
    <row r="1589" spans="2:8" x14ac:dyDescent="0.25">
      <c r="B1589">
        <f t="shared" si="137"/>
        <v>1586</v>
      </c>
      <c r="C1589">
        <f t="shared" ca="1" si="136"/>
        <v>1.8758787526378815E-2</v>
      </c>
      <c r="D1589" s="38">
        <f t="shared" ca="1" si="138"/>
        <v>26.170557276381867</v>
      </c>
      <c r="G1589" s="38">
        <f t="shared" ca="1" si="139"/>
        <v>191.75665256083104</v>
      </c>
      <c r="H1589" s="197">
        <f t="shared" ca="1" si="140"/>
        <v>53.308349411911031</v>
      </c>
    </row>
    <row r="1590" spans="2:8" x14ac:dyDescent="0.25">
      <c r="B1590">
        <f t="shared" si="137"/>
        <v>1587</v>
      </c>
      <c r="C1590">
        <f t="shared" ca="1" si="136"/>
        <v>1.8758787526378815E-2</v>
      </c>
      <c r="D1590" s="38">
        <f t="shared" ca="1" si="138"/>
        <v>26.189316063908247</v>
      </c>
      <c r="G1590" s="38">
        <f t="shared" ca="1" si="139"/>
        <v>191.75665256083104</v>
      </c>
      <c r="H1590" s="197">
        <f t="shared" ca="1" si="140"/>
        <v>53.308349411911031</v>
      </c>
    </row>
    <row r="1591" spans="2:8" x14ac:dyDescent="0.25">
      <c r="B1591">
        <f t="shared" si="137"/>
        <v>1588</v>
      </c>
      <c r="C1591">
        <f t="shared" ca="1" si="136"/>
        <v>1.8758787526378815E-2</v>
      </c>
      <c r="D1591" s="38">
        <f t="shared" ca="1" si="138"/>
        <v>26.208074851434628</v>
      </c>
      <c r="G1591" s="38">
        <f t="shared" ca="1" si="139"/>
        <v>191.75665256083104</v>
      </c>
      <c r="H1591" s="197">
        <f t="shared" ca="1" si="140"/>
        <v>53.308349411911031</v>
      </c>
    </row>
    <row r="1592" spans="2:8" x14ac:dyDescent="0.25">
      <c r="B1592">
        <f t="shared" si="137"/>
        <v>1589</v>
      </c>
      <c r="C1592">
        <f t="shared" ca="1" si="136"/>
        <v>1.8758787526378815E-2</v>
      </c>
      <c r="D1592" s="38">
        <f t="shared" ca="1" si="138"/>
        <v>26.226833638961008</v>
      </c>
      <c r="G1592" s="38">
        <f t="shared" ca="1" si="139"/>
        <v>191.75665256083104</v>
      </c>
      <c r="H1592" s="197">
        <f t="shared" ca="1" si="140"/>
        <v>53.308349411911031</v>
      </c>
    </row>
    <row r="1593" spans="2:8" x14ac:dyDescent="0.25">
      <c r="B1593">
        <f t="shared" si="137"/>
        <v>1590</v>
      </c>
      <c r="C1593">
        <f t="shared" ca="1" si="136"/>
        <v>1.8758787526378815E-2</v>
      </c>
      <c r="D1593" s="38">
        <f t="shared" ca="1" si="138"/>
        <v>26.245592426487388</v>
      </c>
      <c r="G1593" s="38">
        <f t="shared" ca="1" si="139"/>
        <v>191.75665256083104</v>
      </c>
      <c r="H1593" s="197">
        <f t="shared" ca="1" si="140"/>
        <v>53.308349411911031</v>
      </c>
    </row>
    <row r="1594" spans="2:8" x14ac:dyDescent="0.25">
      <c r="B1594">
        <f t="shared" si="137"/>
        <v>1591</v>
      </c>
      <c r="C1594">
        <f t="shared" ca="1" si="136"/>
        <v>1.8758787526378815E-2</v>
      </c>
      <c r="D1594" s="38">
        <f t="shared" ca="1" si="138"/>
        <v>26.264351214013768</v>
      </c>
      <c r="G1594" s="38">
        <f t="shared" ca="1" si="139"/>
        <v>191.75665256083104</v>
      </c>
      <c r="H1594" s="197">
        <f t="shared" ca="1" si="140"/>
        <v>53.308349411911031</v>
      </c>
    </row>
    <row r="1595" spans="2:8" x14ac:dyDescent="0.25">
      <c r="B1595">
        <f t="shared" si="137"/>
        <v>1592</v>
      </c>
      <c r="C1595">
        <f t="shared" ca="1" si="136"/>
        <v>1.8758787526378815E-2</v>
      </c>
      <c r="D1595" s="38">
        <f t="shared" ca="1" si="138"/>
        <v>26.283110001540148</v>
      </c>
      <c r="G1595" s="38">
        <f t="shared" ca="1" si="139"/>
        <v>191.75665256083104</v>
      </c>
      <c r="H1595" s="197">
        <f t="shared" ca="1" si="140"/>
        <v>53.308349411911031</v>
      </c>
    </row>
    <row r="1596" spans="2:8" x14ac:dyDescent="0.25">
      <c r="B1596">
        <f t="shared" si="137"/>
        <v>1593</v>
      </c>
      <c r="C1596">
        <f t="shared" ca="1" si="136"/>
        <v>1.8758787526378815E-2</v>
      </c>
      <c r="D1596" s="38">
        <f t="shared" ca="1" si="138"/>
        <v>26.301868789066528</v>
      </c>
      <c r="G1596" s="38">
        <f t="shared" ca="1" si="139"/>
        <v>191.75665256083104</v>
      </c>
      <c r="H1596" s="197">
        <f t="shared" ca="1" si="140"/>
        <v>53.308349411911031</v>
      </c>
    </row>
    <row r="1597" spans="2:8" x14ac:dyDescent="0.25">
      <c r="B1597">
        <f t="shared" si="137"/>
        <v>1594</v>
      </c>
      <c r="C1597">
        <f t="shared" ca="1" si="136"/>
        <v>1.8758787526378815E-2</v>
      </c>
      <c r="D1597" s="38">
        <f t="shared" ca="1" si="138"/>
        <v>26.320627576592909</v>
      </c>
      <c r="G1597" s="38">
        <f t="shared" ca="1" si="139"/>
        <v>191.75665256083104</v>
      </c>
      <c r="H1597" s="197">
        <f t="shared" ca="1" si="140"/>
        <v>53.308349411911031</v>
      </c>
    </row>
    <row r="1598" spans="2:8" x14ac:dyDescent="0.25">
      <c r="B1598">
        <f t="shared" si="137"/>
        <v>1595</v>
      </c>
      <c r="C1598">
        <f t="shared" ca="1" si="136"/>
        <v>1.8758787526378815E-2</v>
      </c>
      <c r="D1598" s="38">
        <f t="shared" ca="1" si="138"/>
        <v>26.339386364119289</v>
      </c>
      <c r="G1598" s="38">
        <f t="shared" ca="1" si="139"/>
        <v>191.75665256083104</v>
      </c>
      <c r="H1598" s="197">
        <f t="shared" ca="1" si="140"/>
        <v>53.308349411911031</v>
      </c>
    </row>
    <row r="1599" spans="2:8" x14ac:dyDescent="0.25">
      <c r="B1599">
        <f t="shared" si="137"/>
        <v>1596</v>
      </c>
      <c r="C1599">
        <f t="shared" ca="1" si="136"/>
        <v>1.8758787526378815E-2</v>
      </c>
      <c r="D1599" s="38">
        <f t="shared" ca="1" si="138"/>
        <v>26.358145151645669</v>
      </c>
      <c r="G1599" s="38">
        <f t="shared" ca="1" si="139"/>
        <v>191.75665256083104</v>
      </c>
      <c r="H1599" s="197">
        <f t="shared" ca="1" si="140"/>
        <v>53.308349411911031</v>
      </c>
    </row>
    <row r="1600" spans="2:8" x14ac:dyDescent="0.25">
      <c r="B1600">
        <f t="shared" si="137"/>
        <v>1597</v>
      </c>
      <c r="C1600">
        <f t="shared" ca="1" si="136"/>
        <v>1.8758787526378815E-2</v>
      </c>
      <c r="D1600" s="38">
        <f t="shared" ca="1" si="138"/>
        <v>26.376903939172049</v>
      </c>
      <c r="G1600" s="38">
        <f t="shared" ca="1" si="139"/>
        <v>191.75665256083104</v>
      </c>
      <c r="H1600" s="197">
        <f t="shared" ca="1" si="140"/>
        <v>53.308349411911031</v>
      </c>
    </row>
    <row r="1601" spans="2:8" x14ac:dyDescent="0.25">
      <c r="B1601">
        <f t="shared" si="137"/>
        <v>1598</v>
      </c>
      <c r="C1601">
        <f t="shared" ca="1" si="136"/>
        <v>1.8758787526378815E-2</v>
      </c>
      <c r="D1601" s="38">
        <f t="shared" ca="1" si="138"/>
        <v>26.395662726698429</v>
      </c>
      <c r="G1601" s="38">
        <f t="shared" ca="1" si="139"/>
        <v>191.75665256083104</v>
      </c>
      <c r="H1601" s="197">
        <f t="shared" ca="1" si="140"/>
        <v>53.308349411911031</v>
      </c>
    </row>
    <row r="1602" spans="2:8" x14ac:dyDescent="0.25">
      <c r="B1602">
        <f t="shared" si="137"/>
        <v>1599</v>
      </c>
      <c r="C1602">
        <f t="shared" ca="1" si="136"/>
        <v>1.8758787526378815E-2</v>
      </c>
      <c r="D1602" s="38">
        <f t="shared" ca="1" si="138"/>
        <v>26.414421514224809</v>
      </c>
      <c r="G1602" s="38">
        <f t="shared" ca="1" si="139"/>
        <v>191.75665256083104</v>
      </c>
      <c r="H1602" s="197">
        <f t="shared" ca="1" si="140"/>
        <v>53.308349411911031</v>
      </c>
    </row>
    <row r="1603" spans="2:8" x14ac:dyDescent="0.25">
      <c r="B1603">
        <f t="shared" si="137"/>
        <v>1600</v>
      </c>
      <c r="C1603">
        <f t="shared" ca="1" si="136"/>
        <v>1.8758787526378815E-2</v>
      </c>
      <c r="D1603" s="38">
        <f t="shared" ca="1" si="138"/>
        <v>26.433180301751189</v>
      </c>
      <c r="G1603" s="38">
        <f t="shared" ca="1" si="139"/>
        <v>191.75665256083104</v>
      </c>
      <c r="H1603" s="197">
        <f t="shared" ca="1" si="140"/>
        <v>53.308349411911031</v>
      </c>
    </row>
    <row r="1604" spans="2:8" x14ac:dyDescent="0.25">
      <c r="B1604">
        <f t="shared" si="137"/>
        <v>1601</v>
      </c>
      <c r="C1604">
        <f t="shared" ca="1" si="136"/>
        <v>1.8758787526378815E-2</v>
      </c>
      <c r="D1604" s="38">
        <f t="shared" ca="1" si="138"/>
        <v>26.45193908927757</v>
      </c>
      <c r="G1604" s="38">
        <f t="shared" ca="1" si="139"/>
        <v>191.75665256083104</v>
      </c>
      <c r="H1604" s="197">
        <f t="shared" ca="1" si="140"/>
        <v>53.308349411911031</v>
      </c>
    </row>
    <row r="1605" spans="2:8" x14ac:dyDescent="0.25">
      <c r="B1605">
        <f t="shared" si="137"/>
        <v>1602</v>
      </c>
      <c r="C1605">
        <f t="shared" ref="C1605:C1668" ca="1" si="141">1/H1605</f>
        <v>1.8758787526378815E-2</v>
      </c>
      <c r="D1605" s="38">
        <f t="shared" ca="1" si="138"/>
        <v>26.47069787680395</v>
      </c>
      <c r="G1605" s="38">
        <f t="shared" ca="1" si="139"/>
        <v>191.75665256083104</v>
      </c>
      <c r="H1605" s="197">
        <f t="shared" ca="1" si="140"/>
        <v>53.308349411911031</v>
      </c>
    </row>
    <row r="1606" spans="2:8" x14ac:dyDescent="0.25">
      <c r="B1606">
        <f t="shared" ref="B1606:B1669" si="142">B1605+1</f>
        <v>1603</v>
      </c>
      <c r="C1606">
        <f t="shared" ca="1" si="141"/>
        <v>1.8758787526378815E-2</v>
      </c>
      <c r="D1606" s="38">
        <f t="shared" ref="D1606:D1669" ca="1" si="143">D1605+C1606</f>
        <v>26.48945666433033</v>
      </c>
      <c r="G1606" s="38">
        <f t="shared" ca="1" si="139"/>
        <v>191.75665256083104</v>
      </c>
      <c r="H1606" s="197">
        <f t="shared" ca="1" si="140"/>
        <v>53.308349411911031</v>
      </c>
    </row>
    <row r="1607" spans="2:8" x14ac:dyDescent="0.25">
      <c r="B1607">
        <f t="shared" si="142"/>
        <v>1604</v>
      </c>
      <c r="C1607">
        <f t="shared" ca="1" si="141"/>
        <v>1.8758787526378815E-2</v>
      </c>
      <c r="D1607" s="38">
        <f t="shared" ca="1" si="143"/>
        <v>26.50821545185671</v>
      </c>
      <c r="G1607" s="38">
        <f t="shared" ca="1" si="139"/>
        <v>191.75665256083104</v>
      </c>
      <c r="H1607" s="197">
        <f t="shared" ca="1" si="140"/>
        <v>53.308349411911031</v>
      </c>
    </row>
    <row r="1608" spans="2:8" x14ac:dyDescent="0.25">
      <c r="B1608">
        <f t="shared" si="142"/>
        <v>1605</v>
      </c>
      <c r="C1608">
        <f t="shared" ca="1" si="141"/>
        <v>1.8758787526378815E-2</v>
      </c>
      <c r="D1608" s="38">
        <f t="shared" ca="1" si="143"/>
        <v>26.52697423938309</v>
      </c>
      <c r="G1608" s="38">
        <f t="shared" ca="1" si="139"/>
        <v>191.75665256083104</v>
      </c>
      <c r="H1608" s="197">
        <f t="shared" ca="1" si="140"/>
        <v>53.308349411911031</v>
      </c>
    </row>
    <row r="1609" spans="2:8" x14ac:dyDescent="0.25">
      <c r="B1609">
        <f t="shared" si="142"/>
        <v>1606</v>
      </c>
      <c r="C1609">
        <f t="shared" ca="1" si="141"/>
        <v>1.8758787526378815E-2</v>
      </c>
      <c r="D1609" s="38">
        <f t="shared" ca="1" si="143"/>
        <v>26.54573302690947</v>
      </c>
      <c r="G1609" s="38">
        <f t="shared" ca="1" si="139"/>
        <v>191.75665256083104</v>
      </c>
      <c r="H1609" s="197">
        <f t="shared" ca="1" si="140"/>
        <v>53.308349411911031</v>
      </c>
    </row>
    <row r="1610" spans="2:8" x14ac:dyDescent="0.25">
      <c r="B1610">
        <f t="shared" si="142"/>
        <v>1607</v>
      </c>
      <c r="C1610">
        <f t="shared" ca="1" si="141"/>
        <v>1.8758787526378815E-2</v>
      </c>
      <c r="D1610" s="38">
        <f t="shared" ca="1" si="143"/>
        <v>26.564491814435851</v>
      </c>
      <c r="G1610" s="38">
        <f t="shared" ca="1" si="139"/>
        <v>191.75665256083104</v>
      </c>
      <c r="H1610" s="197">
        <f t="shared" ca="1" si="140"/>
        <v>53.308349411911031</v>
      </c>
    </row>
    <row r="1611" spans="2:8" x14ac:dyDescent="0.25">
      <c r="B1611">
        <f t="shared" si="142"/>
        <v>1608</v>
      </c>
      <c r="C1611">
        <f t="shared" ca="1" si="141"/>
        <v>1.8758787526378815E-2</v>
      </c>
      <c r="D1611" s="38">
        <f t="shared" ca="1" si="143"/>
        <v>26.583250601962231</v>
      </c>
      <c r="G1611" s="38">
        <f t="shared" ca="1" si="139"/>
        <v>191.75665256083104</v>
      </c>
      <c r="H1611" s="197">
        <f t="shared" ca="1" si="140"/>
        <v>53.308349411911031</v>
      </c>
    </row>
    <row r="1612" spans="2:8" x14ac:dyDescent="0.25">
      <c r="B1612">
        <f t="shared" si="142"/>
        <v>1609</v>
      </c>
      <c r="C1612">
        <f t="shared" ca="1" si="141"/>
        <v>1.8758787526378815E-2</v>
      </c>
      <c r="D1612" s="38">
        <f t="shared" ca="1" si="143"/>
        <v>26.602009389488611</v>
      </c>
      <c r="G1612" s="38">
        <f t="shared" ca="1" si="139"/>
        <v>191.75665256083104</v>
      </c>
      <c r="H1612" s="197">
        <f t="shared" ca="1" si="140"/>
        <v>53.308349411911031</v>
      </c>
    </row>
    <row r="1613" spans="2:8" x14ac:dyDescent="0.25">
      <c r="B1613">
        <f t="shared" si="142"/>
        <v>1610</v>
      </c>
      <c r="C1613">
        <f t="shared" ca="1" si="141"/>
        <v>1.8758787526378815E-2</v>
      </c>
      <c r="D1613" s="38">
        <f t="shared" ca="1" si="143"/>
        <v>26.620768177014991</v>
      </c>
      <c r="G1613" s="38">
        <f t="shared" ca="1" si="139"/>
        <v>191.75665256083104</v>
      </c>
      <c r="H1613" s="197">
        <f t="shared" ca="1" si="140"/>
        <v>53.308349411911031</v>
      </c>
    </row>
    <row r="1614" spans="2:8" x14ac:dyDescent="0.25">
      <c r="B1614">
        <f t="shared" si="142"/>
        <v>1611</v>
      </c>
      <c r="C1614">
        <f t="shared" ca="1" si="141"/>
        <v>1.8758787526378815E-2</v>
      </c>
      <c r="D1614" s="38">
        <f t="shared" ca="1" si="143"/>
        <v>26.639526964541371</v>
      </c>
      <c r="G1614" s="38">
        <f t="shared" ca="1" si="139"/>
        <v>191.75665256083104</v>
      </c>
      <c r="H1614" s="197">
        <f t="shared" ca="1" si="140"/>
        <v>53.308349411911031</v>
      </c>
    </row>
    <row r="1615" spans="2:8" x14ac:dyDescent="0.25">
      <c r="B1615">
        <f t="shared" si="142"/>
        <v>1612</v>
      </c>
      <c r="C1615">
        <f t="shared" ca="1" si="141"/>
        <v>1.8758787526378815E-2</v>
      </c>
      <c r="D1615" s="38">
        <f t="shared" ca="1" si="143"/>
        <v>26.658285752067751</v>
      </c>
      <c r="G1615" s="38">
        <f t="shared" ca="1" si="139"/>
        <v>191.75665256083104</v>
      </c>
      <c r="H1615" s="197">
        <f t="shared" ca="1" si="140"/>
        <v>53.308349411911031</v>
      </c>
    </row>
    <row r="1616" spans="2:8" x14ac:dyDescent="0.25">
      <c r="B1616">
        <f t="shared" si="142"/>
        <v>1613</v>
      </c>
      <c r="C1616">
        <f t="shared" ca="1" si="141"/>
        <v>1.8758787526378815E-2</v>
      </c>
      <c r="D1616" s="38">
        <f t="shared" ca="1" si="143"/>
        <v>26.677044539594132</v>
      </c>
      <c r="G1616" s="38">
        <f t="shared" ca="1" si="139"/>
        <v>191.75665256083104</v>
      </c>
      <c r="H1616" s="197">
        <f t="shared" ca="1" si="140"/>
        <v>53.308349411911031</v>
      </c>
    </row>
    <row r="1617" spans="2:8" x14ac:dyDescent="0.25">
      <c r="B1617">
        <f t="shared" si="142"/>
        <v>1614</v>
      </c>
      <c r="C1617">
        <f t="shared" ca="1" si="141"/>
        <v>1.8758787526378815E-2</v>
      </c>
      <c r="D1617" s="38">
        <f t="shared" ca="1" si="143"/>
        <v>26.695803327120512</v>
      </c>
      <c r="G1617" s="38">
        <f t="shared" ca="1" si="139"/>
        <v>191.75665256083104</v>
      </c>
      <c r="H1617" s="197">
        <f t="shared" ca="1" si="140"/>
        <v>53.308349411911031</v>
      </c>
    </row>
    <row r="1618" spans="2:8" x14ac:dyDescent="0.25">
      <c r="B1618">
        <f t="shared" si="142"/>
        <v>1615</v>
      </c>
      <c r="C1618">
        <f t="shared" ca="1" si="141"/>
        <v>1.8758787526378815E-2</v>
      </c>
      <c r="D1618" s="38">
        <f t="shared" ca="1" si="143"/>
        <v>26.714562114646892</v>
      </c>
      <c r="G1618" s="38">
        <f t="shared" ca="1" si="139"/>
        <v>191.75665256083104</v>
      </c>
      <c r="H1618" s="197">
        <f t="shared" ca="1" si="140"/>
        <v>53.308349411911031</v>
      </c>
    </row>
    <row r="1619" spans="2:8" x14ac:dyDescent="0.25">
      <c r="B1619">
        <f t="shared" si="142"/>
        <v>1616</v>
      </c>
      <c r="C1619">
        <f t="shared" ca="1" si="141"/>
        <v>1.8758787526378815E-2</v>
      </c>
      <c r="D1619" s="38">
        <f t="shared" ca="1" si="143"/>
        <v>26.733320902173272</v>
      </c>
      <c r="G1619" s="38">
        <f t="shared" ca="1" si="139"/>
        <v>191.75665256083104</v>
      </c>
      <c r="H1619" s="197">
        <f t="shared" ca="1" si="140"/>
        <v>53.308349411911031</v>
      </c>
    </row>
    <row r="1620" spans="2:8" x14ac:dyDescent="0.25">
      <c r="B1620">
        <f t="shared" si="142"/>
        <v>1617</v>
      </c>
      <c r="C1620">
        <f t="shared" ca="1" si="141"/>
        <v>1.8758787526378815E-2</v>
      </c>
      <c r="D1620" s="38">
        <f t="shared" ca="1" si="143"/>
        <v>26.752079689699652</v>
      </c>
      <c r="G1620" s="38">
        <f t="shared" ca="1" si="139"/>
        <v>191.75665256083104</v>
      </c>
      <c r="H1620" s="197">
        <f t="shared" ca="1" si="140"/>
        <v>53.308349411911031</v>
      </c>
    </row>
    <row r="1621" spans="2:8" x14ac:dyDescent="0.25">
      <c r="B1621">
        <f t="shared" si="142"/>
        <v>1618</v>
      </c>
      <c r="C1621">
        <f t="shared" ca="1" si="141"/>
        <v>1.8758787526378815E-2</v>
      </c>
      <c r="D1621" s="38">
        <f t="shared" ca="1" si="143"/>
        <v>26.770838477226032</v>
      </c>
      <c r="G1621" s="38">
        <f t="shared" ca="1" si="139"/>
        <v>191.75665256083104</v>
      </c>
      <c r="H1621" s="197">
        <f t="shared" ca="1" si="140"/>
        <v>53.308349411911031</v>
      </c>
    </row>
    <row r="1622" spans="2:8" x14ac:dyDescent="0.25">
      <c r="B1622">
        <f t="shared" si="142"/>
        <v>1619</v>
      </c>
      <c r="C1622">
        <f t="shared" ca="1" si="141"/>
        <v>1.8758787526378815E-2</v>
      </c>
      <c r="D1622" s="38">
        <f t="shared" ca="1" si="143"/>
        <v>26.789597264752413</v>
      </c>
      <c r="G1622" s="38">
        <f t="shared" ca="1" si="139"/>
        <v>191.75665256083104</v>
      </c>
      <c r="H1622" s="197">
        <f t="shared" ca="1" si="140"/>
        <v>53.308349411911031</v>
      </c>
    </row>
    <row r="1623" spans="2:8" x14ac:dyDescent="0.25">
      <c r="B1623">
        <f t="shared" si="142"/>
        <v>1620</v>
      </c>
      <c r="C1623">
        <f t="shared" ca="1" si="141"/>
        <v>1.8758787526378815E-2</v>
      </c>
      <c r="D1623" s="38">
        <f t="shared" ca="1" si="143"/>
        <v>26.808356052278793</v>
      </c>
      <c r="G1623" s="38">
        <f t="shared" ca="1" si="139"/>
        <v>191.75665256083104</v>
      </c>
      <c r="H1623" s="197">
        <f t="shared" ca="1" si="140"/>
        <v>53.308349411911031</v>
      </c>
    </row>
    <row r="1624" spans="2:8" x14ac:dyDescent="0.25">
      <c r="B1624">
        <f t="shared" si="142"/>
        <v>1621</v>
      </c>
      <c r="C1624">
        <f t="shared" ca="1" si="141"/>
        <v>1.8758787526378815E-2</v>
      </c>
      <c r="D1624" s="38">
        <f t="shared" ca="1" si="143"/>
        <v>26.827114839805173</v>
      </c>
      <c r="G1624" s="38">
        <f t="shared" ca="1" si="139"/>
        <v>191.75665256083104</v>
      </c>
      <c r="H1624" s="197">
        <f t="shared" ca="1" si="140"/>
        <v>53.308349411911031</v>
      </c>
    </row>
    <row r="1625" spans="2:8" x14ac:dyDescent="0.25">
      <c r="B1625">
        <f t="shared" si="142"/>
        <v>1622</v>
      </c>
      <c r="C1625">
        <f t="shared" ca="1" si="141"/>
        <v>1.8758787526378815E-2</v>
      </c>
      <c r="D1625" s="38">
        <f t="shared" ca="1" si="143"/>
        <v>26.845873627331553</v>
      </c>
      <c r="G1625" s="38">
        <f t="shared" ca="1" si="139"/>
        <v>191.75665256083104</v>
      </c>
      <c r="H1625" s="197">
        <f t="shared" ca="1" si="140"/>
        <v>53.308349411911031</v>
      </c>
    </row>
    <row r="1626" spans="2:8" x14ac:dyDescent="0.25">
      <c r="B1626">
        <f t="shared" si="142"/>
        <v>1623</v>
      </c>
      <c r="C1626">
        <f t="shared" ca="1" si="141"/>
        <v>1.8758787526378815E-2</v>
      </c>
      <c r="D1626" s="38">
        <f t="shared" ca="1" si="143"/>
        <v>26.864632414857933</v>
      </c>
      <c r="G1626" s="38">
        <f t="shared" ca="1" si="139"/>
        <v>191.75665256083104</v>
      </c>
      <c r="H1626" s="197">
        <f t="shared" ca="1" si="140"/>
        <v>53.308349411911031</v>
      </c>
    </row>
    <row r="1627" spans="2:8" x14ac:dyDescent="0.25">
      <c r="B1627">
        <f t="shared" si="142"/>
        <v>1624</v>
      </c>
      <c r="C1627">
        <f t="shared" ca="1" si="141"/>
        <v>1.8758787526378815E-2</v>
      </c>
      <c r="D1627" s="38">
        <f t="shared" ca="1" si="143"/>
        <v>26.883391202384313</v>
      </c>
      <c r="G1627" s="38">
        <f t="shared" ca="1" si="139"/>
        <v>191.75665256083104</v>
      </c>
      <c r="H1627" s="197">
        <f t="shared" ca="1" si="140"/>
        <v>53.308349411911031</v>
      </c>
    </row>
    <row r="1628" spans="2:8" x14ac:dyDescent="0.25">
      <c r="B1628">
        <f t="shared" si="142"/>
        <v>1625</v>
      </c>
      <c r="C1628">
        <f t="shared" ca="1" si="141"/>
        <v>1.8758787526378815E-2</v>
      </c>
      <c r="D1628" s="38">
        <f t="shared" ca="1" si="143"/>
        <v>26.902149989910694</v>
      </c>
      <c r="G1628" s="38">
        <f t="shared" ca="1" si="139"/>
        <v>191.75665256083104</v>
      </c>
      <c r="H1628" s="197">
        <f t="shared" ca="1" si="140"/>
        <v>53.308349411911031</v>
      </c>
    </row>
    <row r="1629" spans="2:8" x14ac:dyDescent="0.25">
      <c r="B1629">
        <f t="shared" si="142"/>
        <v>1626</v>
      </c>
      <c r="C1629">
        <f t="shared" ca="1" si="141"/>
        <v>1.8758787526378815E-2</v>
      </c>
      <c r="D1629" s="38">
        <f t="shared" ca="1" si="143"/>
        <v>26.920908777437074</v>
      </c>
      <c r="G1629" s="38">
        <f t="shared" ca="1" si="139"/>
        <v>191.75665256083104</v>
      </c>
      <c r="H1629" s="197">
        <f t="shared" ca="1" si="140"/>
        <v>53.308349411911031</v>
      </c>
    </row>
    <row r="1630" spans="2:8" x14ac:dyDescent="0.25">
      <c r="B1630">
        <f t="shared" si="142"/>
        <v>1627</v>
      </c>
      <c r="C1630">
        <f t="shared" ca="1" si="141"/>
        <v>1.8758787526378815E-2</v>
      </c>
      <c r="D1630" s="38">
        <f t="shared" ca="1" si="143"/>
        <v>26.939667564963454</v>
      </c>
      <c r="G1630" s="38">
        <f t="shared" ca="1" si="139"/>
        <v>191.75665256083104</v>
      </c>
      <c r="H1630" s="197">
        <f t="shared" ca="1" si="140"/>
        <v>53.308349411911031</v>
      </c>
    </row>
    <row r="1631" spans="2:8" x14ac:dyDescent="0.25">
      <c r="B1631">
        <f t="shared" si="142"/>
        <v>1628</v>
      </c>
      <c r="C1631">
        <f t="shared" ca="1" si="141"/>
        <v>1.8758787526378815E-2</v>
      </c>
      <c r="D1631" s="38">
        <f t="shared" ca="1" si="143"/>
        <v>26.958426352489834</v>
      </c>
      <c r="G1631" s="38">
        <f t="shared" ca="1" si="139"/>
        <v>191.75665256083104</v>
      </c>
      <c r="H1631" s="197">
        <f t="shared" ca="1" si="140"/>
        <v>53.308349411911031</v>
      </c>
    </row>
    <row r="1632" spans="2:8" x14ac:dyDescent="0.25">
      <c r="B1632">
        <f t="shared" si="142"/>
        <v>1629</v>
      </c>
      <c r="C1632">
        <f t="shared" ca="1" si="141"/>
        <v>1.8758787526378815E-2</v>
      </c>
      <c r="D1632" s="38">
        <f t="shared" ca="1" si="143"/>
        <v>26.977185140016214</v>
      </c>
      <c r="G1632" s="38">
        <f t="shared" ca="1" si="139"/>
        <v>191.75665256083104</v>
      </c>
      <c r="H1632" s="197">
        <f t="shared" ca="1" si="140"/>
        <v>53.308349411911031</v>
      </c>
    </row>
    <row r="1633" spans="2:8" x14ac:dyDescent="0.25">
      <c r="B1633">
        <f t="shared" si="142"/>
        <v>1630</v>
      </c>
      <c r="C1633">
        <f t="shared" ca="1" si="141"/>
        <v>1.8758787526378815E-2</v>
      </c>
      <c r="D1633" s="38">
        <f t="shared" ca="1" si="143"/>
        <v>26.995943927542594</v>
      </c>
      <c r="G1633" s="38">
        <f t="shared" ca="1" si="139"/>
        <v>191.75665256083104</v>
      </c>
      <c r="H1633" s="197">
        <f t="shared" ca="1" si="140"/>
        <v>53.308349411911031</v>
      </c>
    </row>
    <row r="1634" spans="2:8" x14ac:dyDescent="0.25">
      <c r="B1634">
        <f t="shared" si="142"/>
        <v>1631</v>
      </c>
      <c r="C1634">
        <f t="shared" ca="1" si="141"/>
        <v>1.8758787526378815E-2</v>
      </c>
      <c r="D1634" s="38">
        <f t="shared" ca="1" si="143"/>
        <v>27.014702715068974</v>
      </c>
      <c r="G1634" s="38">
        <f t="shared" ca="1" si="139"/>
        <v>191.75665256083104</v>
      </c>
      <c r="H1634" s="197">
        <f t="shared" ca="1" si="140"/>
        <v>53.308349411911031</v>
      </c>
    </row>
    <row r="1635" spans="2:8" x14ac:dyDescent="0.25">
      <c r="B1635">
        <f t="shared" si="142"/>
        <v>1632</v>
      </c>
      <c r="C1635">
        <f t="shared" ca="1" si="141"/>
        <v>1.8758787526378815E-2</v>
      </c>
      <c r="D1635" s="38">
        <f t="shared" ca="1" si="143"/>
        <v>27.033461502595355</v>
      </c>
      <c r="G1635" s="38">
        <f t="shared" ca="1" si="139"/>
        <v>191.75665256083104</v>
      </c>
      <c r="H1635" s="197">
        <f t="shared" ca="1" si="140"/>
        <v>53.308349411911031</v>
      </c>
    </row>
    <row r="1636" spans="2:8" x14ac:dyDescent="0.25">
      <c r="B1636">
        <f t="shared" si="142"/>
        <v>1633</v>
      </c>
      <c r="C1636">
        <f t="shared" ca="1" si="141"/>
        <v>1.8758787526378815E-2</v>
      </c>
      <c r="D1636" s="38">
        <f t="shared" ca="1" si="143"/>
        <v>27.052220290121735</v>
      </c>
      <c r="G1636" s="38">
        <f t="shared" ca="1" si="139"/>
        <v>191.75665256083104</v>
      </c>
      <c r="H1636" s="197">
        <f t="shared" ca="1" si="140"/>
        <v>53.308349411911031</v>
      </c>
    </row>
    <row r="1637" spans="2:8" x14ac:dyDescent="0.25">
      <c r="B1637">
        <f t="shared" si="142"/>
        <v>1634</v>
      </c>
      <c r="C1637">
        <f t="shared" ca="1" si="141"/>
        <v>1.8758787526378815E-2</v>
      </c>
      <c r="D1637" s="38">
        <f t="shared" ca="1" si="143"/>
        <v>27.070979077648115</v>
      </c>
      <c r="G1637" s="38">
        <f t="shared" ca="1" si="139"/>
        <v>191.75665256083104</v>
      </c>
      <c r="H1637" s="197">
        <f t="shared" ca="1" si="140"/>
        <v>53.308349411911031</v>
      </c>
    </row>
    <row r="1638" spans="2:8" x14ac:dyDescent="0.25">
      <c r="B1638">
        <f t="shared" si="142"/>
        <v>1635</v>
      </c>
      <c r="C1638">
        <f t="shared" ca="1" si="141"/>
        <v>1.8758787526378815E-2</v>
      </c>
      <c r="D1638" s="38">
        <f t="shared" ca="1" si="143"/>
        <v>27.089737865174495</v>
      </c>
      <c r="G1638" s="38">
        <f t="shared" ca="1" si="139"/>
        <v>191.75665256083104</v>
      </c>
      <c r="H1638" s="197">
        <f t="shared" ca="1" si="140"/>
        <v>53.308349411911031</v>
      </c>
    </row>
    <row r="1639" spans="2:8" x14ac:dyDescent="0.25">
      <c r="B1639">
        <f t="shared" si="142"/>
        <v>1636</v>
      </c>
      <c r="C1639">
        <f t="shared" ca="1" si="141"/>
        <v>1.8758787526378815E-2</v>
      </c>
      <c r="D1639" s="38">
        <f t="shared" ca="1" si="143"/>
        <v>27.108496652700875</v>
      </c>
      <c r="G1639" s="38">
        <f t="shared" ref="G1639:G1702" ca="1" si="144">H1639/0.278</f>
        <v>191.75665256083104</v>
      </c>
      <c r="H1639" s="197">
        <f t="shared" ref="H1639:H1702" ca="1" si="145">H1638+(P1638*C1638)</f>
        <v>53.308349411911031</v>
      </c>
    </row>
    <row r="1640" spans="2:8" x14ac:dyDescent="0.25">
      <c r="B1640">
        <f t="shared" si="142"/>
        <v>1637</v>
      </c>
      <c r="C1640">
        <f t="shared" ca="1" si="141"/>
        <v>1.8758787526378815E-2</v>
      </c>
      <c r="D1640" s="38">
        <f t="shared" ca="1" si="143"/>
        <v>27.127255440227255</v>
      </c>
      <c r="G1640" s="38">
        <f t="shared" ca="1" si="144"/>
        <v>191.75665256083104</v>
      </c>
      <c r="H1640" s="197">
        <f t="shared" ca="1" si="145"/>
        <v>53.308349411911031</v>
      </c>
    </row>
    <row r="1641" spans="2:8" x14ac:dyDescent="0.25">
      <c r="B1641">
        <f t="shared" si="142"/>
        <v>1638</v>
      </c>
      <c r="C1641">
        <f t="shared" ca="1" si="141"/>
        <v>1.8758787526378815E-2</v>
      </c>
      <c r="D1641" s="38">
        <f t="shared" ca="1" si="143"/>
        <v>27.146014227753636</v>
      </c>
      <c r="G1641" s="38">
        <f t="shared" ca="1" si="144"/>
        <v>191.75665256083104</v>
      </c>
      <c r="H1641" s="197">
        <f t="shared" ca="1" si="145"/>
        <v>53.308349411911031</v>
      </c>
    </row>
    <row r="1642" spans="2:8" x14ac:dyDescent="0.25">
      <c r="B1642">
        <f t="shared" si="142"/>
        <v>1639</v>
      </c>
      <c r="C1642">
        <f t="shared" ca="1" si="141"/>
        <v>1.8758787526378815E-2</v>
      </c>
      <c r="D1642" s="38">
        <f t="shared" ca="1" si="143"/>
        <v>27.164773015280016</v>
      </c>
      <c r="G1642" s="38">
        <f t="shared" ca="1" si="144"/>
        <v>191.75665256083104</v>
      </c>
      <c r="H1642" s="197">
        <f t="shared" ca="1" si="145"/>
        <v>53.308349411911031</v>
      </c>
    </row>
    <row r="1643" spans="2:8" x14ac:dyDescent="0.25">
      <c r="B1643">
        <f t="shared" si="142"/>
        <v>1640</v>
      </c>
      <c r="C1643">
        <f t="shared" ca="1" si="141"/>
        <v>1.8758787526378815E-2</v>
      </c>
      <c r="D1643" s="38">
        <f t="shared" ca="1" si="143"/>
        <v>27.183531802806396</v>
      </c>
      <c r="G1643" s="38">
        <f t="shared" ca="1" si="144"/>
        <v>191.75665256083104</v>
      </c>
      <c r="H1643" s="197">
        <f t="shared" ca="1" si="145"/>
        <v>53.308349411911031</v>
      </c>
    </row>
    <row r="1644" spans="2:8" x14ac:dyDescent="0.25">
      <c r="B1644">
        <f t="shared" si="142"/>
        <v>1641</v>
      </c>
      <c r="C1644">
        <f t="shared" ca="1" si="141"/>
        <v>1.8758787526378815E-2</v>
      </c>
      <c r="D1644" s="38">
        <f t="shared" ca="1" si="143"/>
        <v>27.202290590332776</v>
      </c>
      <c r="G1644" s="38">
        <f t="shared" ca="1" si="144"/>
        <v>191.75665256083104</v>
      </c>
      <c r="H1644" s="197">
        <f t="shared" ca="1" si="145"/>
        <v>53.308349411911031</v>
      </c>
    </row>
    <row r="1645" spans="2:8" x14ac:dyDescent="0.25">
      <c r="B1645">
        <f t="shared" si="142"/>
        <v>1642</v>
      </c>
      <c r="C1645">
        <f t="shared" ca="1" si="141"/>
        <v>1.8758787526378815E-2</v>
      </c>
      <c r="D1645" s="38">
        <f t="shared" ca="1" si="143"/>
        <v>27.221049377859156</v>
      </c>
      <c r="G1645" s="38">
        <f t="shared" ca="1" si="144"/>
        <v>191.75665256083104</v>
      </c>
      <c r="H1645" s="197">
        <f t="shared" ca="1" si="145"/>
        <v>53.308349411911031</v>
      </c>
    </row>
    <row r="1646" spans="2:8" x14ac:dyDescent="0.25">
      <c r="B1646">
        <f t="shared" si="142"/>
        <v>1643</v>
      </c>
      <c r="C1646">
        <f t="shared" ca="1" si="141"/>
        <v>1.8758787526378815E-2</v>
      </c>
      <c r="D1646" s="38">
        <f t="shared" ca="1" si="143"/>
        <v>27.239808165385536</v>
      </c>
      <c r="G1646" s="38">
        <f t="shared" ca="1" si="144"/>
        <v>191.75665256083104</v>
      </c>
      <c r="H1646" s="197">
        <f t="shared" ca="1" si="145"/>
        <v>53.308349411911031</v>
      </c>
    </row>
    <row r="1647" spans="2:8" x14ac:dyDescent="0.25">
      <c r="B1647">
        <f t="shared" si="142"/>
        <v>1644</v>
      </c>
      <c r="C1647">
        <f t="shared" ca="1" si="141"/>
        <v>1.8758787526378815E-2</v>
      </c>
      <c r="D1647" s="38">
        <f t="shared" ca="1" si="143"/>
        <v>27.258566952911917</v>
      </c>
      <c r="G1647" s="38">
        <f t="shared" ca="1" si="144"/>
        <v>191.75665256083104</v>
      </c>
      <c r="H1647" s="197">
        <f t="shared" ca="1" si="145"/>
        <v>53.308349411911031</v>
      </c>
    </row>
    <row r="1648" spans="2:8" x14ac:dyDescent="0.25">
      <c r="B1648">
        <f t="shared" si="142"/>
        <v>1645</v>
      </c>
      <c r="C1648">
        <f t="shared" ca="1" si="141"/>
        <v>1.8758787526378815E-2</v>
      </c>
      <c r="D1648" s="38">
        <f t="shared" ca="1" si="143"/>
        <v>27.277325740438297</v>
      </c>
      <c r="G1648" s="38">
        <f t="shared" ca="1" si="144"/>
        <v>191.75665256083104</v>
      </c>
      <c r="H1648" s="197">
        <f t="shared" ca="1" si="145"/>
        <v>53.308349411911031</v>
      </c>
    </row>
    <row r="1649" spans="2:8" x14ac:dyDescent="0.25">
      <c r="B1649">
        <f t="shared" si="142"/>
        <v>1646</v>
      </c>
      <c r="C1649">
        <f t="shared" ca="1" si="141"/>
        <v>1.8758787526378815E-2</v>
      </c>
      <c r="D1649" s="38">
        <f t="shared" ca="1" si="143"/>
        <v>27.296084527964677</v>
      </c>
      <c r="G1649" s="38">
        <f t="shared" ca="1" si="144"/>
        <v>191.75665256083104</v>
      </c>
      <c r="H1649" s="197">
        <f t="shared" ca="1" si="145"/>
        <v>53.308349411911031</v>
      </c>
    </row>
    <row r="1650" spans="2:8" x14ac:dyDescent="0.25">
      <c r="B1650">
        <f t="shared" si="142"/>
        <v>1647</v>
      </c>
      <c r="C1650">
        <f t="shared" ca="1" si="141"/>
        <v>1.8758787526378815E-2</v>
      </c>
      <c r="D1650" s="38">
        <f t="shared" ca="1" si="143"/>
        <v>27.314843315491057</v>
      </c>
      <c r="G1650" s="38">
        <f t="shared" ca="1" si="144"/>
        <v>191.75665256083104</v>
      </c>
      <c r="H1650" s="197">
        <f t="shared" ca="1" si="145"/>
        <v>53.308349411911031</v>
      </c>
    </row>
    <row r="1651" spans="2:8" x14ac:dyDescent="0.25">
      <c r="B1651">
        <f t="shared" si="142"/>
        <v>1648</v>
      </c>
      <c r="C1651">
        <f t="shared" ca="1" si="141"/>
        <v>1.8758787526378815E-2</v>
      </c>
      <c r="D1651" s="38">
        <f t="shared" ca="1" si="143"/>
        <v>27.333602103017437</v>
      </c>
      <c r="G1651" s="38">
        <f t="shared" ca="1" si="144"/>
        <v>191.75665256083104</v>
      </c>
      <c r="H1651" s="197">
        <f t="shared" ca="1" si="145"/>
        <v>53.308349411911031</v>
      </c>
    </row>
    <row r="1652" spans="2:8" x14ac:dyDescent="0.25">
      <c r="B1652">
        <f t="shared" si="142"/>
        <v>1649</v>
      </c>
      <c r="C1652">
        <f t="shared" ca="1" si="141"/>
        <v>1.8758787526378815E-2</v>
      </c>
      <c r="D1652" s="38">
        <f t="shared" ca="1" si="143"/>
        <v>27.352360890543817</v>
      </c>
      <c r="G1652" s="38">
        <f t="shared" ca="1" si="144"/>
        <v>191.75665256083104</v>
      </c>
      <c r="H1652" s="197">
        <f t="shared" ca="1" si="145"/>
        <v>53.308349411911031</v>
      </c>
    </row>
    <row r="1653" spans="2:8" x14ac:dyDescent="0.25">
      <c r="B1653">
        <f t="shared" si="142"/>
        <v>1650</v>
      </c>
      <c r="C1653">
        <f t="shared" ca="1" si="141"/>
        <v>1.8758787526378815E-2</v>
      </c>
      <c r="D1653" s="38">
        <f t="shared" ca="1" si="143"/>
        <v>27.371119678070198</v>
      </c>
      <c r="G1653" s="38">
        <f t="shared" ca="1" si="144"/>
        <v>191.75665256083104</v>
      </c>
      <c r="H1653" s="197">
        <f t="shared" ca="1" si="145"/>
        <v>53.308349411911031</v>
      </c>
    </row>
    <row r="1654" spans="2:8" x14ac:dyDescent="0.25">
      <c r="B1654">
        <f t="shared" si="142"/>
        <v>1651</v>
      </c>
      <c r="C1654">
        <f t="shared" ca="1" si="141"/>
        <v>1.8758787526378815E-2</v>
      </c>
      <c r="D1654" s="38">
        <f t="shared" ca="1" si="143"/>
        <v>27.389878465596578</v>
      </c>
      <c r="G1654" s="38">
        <f t="shared" ca="1" si="144"/>
        <v>191.75665256083104</v>
      </c>
      <c r="H1654" s="197">
        <f t="shared" ca="1" si="145"/>
        <v>53.308349411911031</v>
      </c>
    </row>
    <row r="1655" spans="2:8" x14ac:dyDescent="0.25">
      <c r="B1655">
        <f t="shared" si="142"/>
        <v>1652</v>
      </c>
      <c r="C1655">
        <f t="shared" ca="1" si="141"/>
        <v>1.8758787526378815E-2</v>
      </c>
      <c r="D1655" s="38">
        <f t="shared" ca="1" si="143"/>
        <v>27.408637253122958</v>
      </c>
      <c r="G1655" s="38">
        <f t="shared" ca="1" si="144"/>
        <v>191.75665256083104</v>
      </c>
      <c r="H1655" s="197">
        <f t="shared" ca="1" si="145"/>
        <v>53.308349411911031</v>
      </c>
    </row>
    <row r="1656" spans="2:8" x14ac:dyDescent="0.25">
      <c r="B1656">
        <f t="shared" si="142"/>
        <v>1653</v>
      </c>
      <c r="C1656">
        <f t="shared" ca="1" si="141"/>
        <v>1.8758787526378815E-2</v>
      </c>
      <c r="D1656" s="38">
        <f t="shared" ca="1" si="143"/>
        <v>27.427396040649338</v>
      </c>
      <c r="G1656" s="38">
        <f t="shared" ca="1" si="144"/>
        <v>191.75665256083104</v>
      </c>
      <c r="H1656" s="197">
        <f t="shared" ca="1" si="145"/>
        <v>53.308349411911031</v>
      </c>
    </row>
    <row r="1657" spans="2:8" x14ac:dyDescent="0.25">
      <c r="B1657">
        <f t="shared" si="142"/>
        <v>1654</v>
      </c>
      <c r="C1657">
        <f t="shared" ca="1" si="141"/>
        <v>1.8758787526378815E-2</v>
      </c>
      <c r="D1657" s="38">
        <f t="shared" ca="1" si="143"/>
        <v>27.446154828175718</v>
      </c>
      <c r="G1657" s="38">
        <f t="shared" ca="1" si="144"/>
        <v>191.75665256083104</v>
      </c>
      <c r="H1657" s="197">
        <f t="shared" ca="1" si="145"/>
        <v>53.308349411911031</v>
      </c>
    </row>
    <row r="1658" spans="2:8" x14ac:dyDescent="0.25">
      <c r="B1658">
        <f t="shared" si="142"/>
        <v>1655</v>
      </c>
      <c r="C1658">
        <f t="shared" ca="1" si="141"/>
        <v>1.8758787526378815E-2</v>
      </c>
      <c r="D1658" s="38">
        <f t="shared" ca="1" si="143"/>
        <v>27.464913615702098</v>
      </c>
      <c r="G1658" s="38">
        <f t="shared" ca="1" si="144"/>
        <v>191.75665256083104</v>
      </c>
      <c r="H1658" s="197">
        <f t="shared" ca="1" si="145"/>
        <v>53.308349411911031</v>
      </c>
    </row>
    <row r="1659" spans="2:8" x14ac:dyDescent="0.25">
      <c r="B1659">
        <f t="shared" si="142"/>
        <v>1656</v>
      </c>
      <c r="C1659">
        <f t="shared" ca="1" si="141"/>
        <v>1.8758787526378815E-2</v>
      </c>
      <c r="D1659" s="38">
        <f t="shared" ca="1" si="143"/>
        <v>27.483672403228478</v>
      </c>
      <c r="G1659" s="38">
        <f t="shared" ca="1" si="144"/>
        <v>191.75665256083104</v>
      </c>
      <c r="H1659" s="197">
        <f t="shared" ca="1" si="145"/>
        <v>53.308349411911031</v>
      </c>
    </row>
    <row r="1660" spans="2:8" x14ac:dyDescent="0.25">
      <c r="B1660">
        <f t="shared" si="142"/>
        <v>1657</v>
      </c>
      <c r="C1660">
        <f t="shared" ca="1" si="141"/>
        <v>1.8758787526378815E-2</v>
      </c>
      <c r="D1660" s="38">
        <f t="shared" ca="1" si="143"/>
        <v>27.502431190754859</v>
      </c>
      <c r="G1660" s="38">
        <f t="shared" ca="1" si="144"/>
        <v>191.75665256083104</v>
      </c>
      <c r="H1660" s="197">
        <f t="shared" ca="1" si="145"/>
        <v>53.308349411911031</v>
      </c>
    </row>
    <row r="1661" spans="2:8" x14ac:dyDescent="0.25">
      <c r="B1661">
        <f t="shared" si="142"/>
        <v>1658</v>
      </c>
      <c r="C1661">
        <f t="shared" ca="1" si="141"/>
        <v>1.8758787526378815E-2</v>
      </c>
      <c r="D1661" s="38">
        <f t="shared" ca="1" si="143"/>
        <v>27.521189978281239</v>
      </c>
      <c r="G1661" s="38">
        <f t="shared" ca="1" si="144"/>
        <v>191.75665256083104</v>
      </c>
      <c r="H1661" s="197">
        <f t="shared" ca="1" si="145"/>
        <v>53.308349411911031</v>
      </c>
    </row>
    <row r="1662" spans="2:8" x14ac:dyDescent="0.25">
      <c r="B1662">
        <f t="shared" si="142"/>
        <v>1659</v>
      </c>
      <c r="C1662">
        <f t="shared" ca="1" si="141"/>
        <v>1.8758787526378815E-2</v>
      </c>
      <c r="D1662" s="38">
        <f t="shared" ca="1" si="143"/>
        <v>27.539948765807619</v>
      </c>
      <c r="G1662" s="38">
        <f t="shared" ca="1" si="144"/>
        <v>191.75665256083104</v>
      </c>
      <c r="H1662" s="197">
        <f t="shared" ca="1" si="145"/>
        <v>53.308349411911031</v>
      </c>
    </row>
    <row r="1663" spans="2:8" x14ac:dyDescent="0.25">
      <c r="B1663">
        <f t="shared" si="142"/>
        <v>1660</v>
      </c>
      <c r="C1663">
        <f t="shared" ca="1" si="141"/>
        <v>1.8758787526378815E-2</v>
      </c>
      <c r="D1663" s="38">
        <f t="shared" ca="1" si="143"/>
        <v>27.558707553333999</v>
      </c>
      <c r="G1663" s="38">
        <f t="shared" ca="1" si="144"/>
        <v>191.75665256083104</v>
      </c>
      <c r="H1663" s="197">
        <f t="shared" ca="1" si="145"/>
        <v>53.308349411911031</v>
      </c>
    </row>
    <row r="1664" spans="2:8" x14ac:dyDescent="0.25">
      <c r="B1664">
        <f t="shared" si="142"/>
        <v>1661</v>
      </c>
      <c r="C1664">
        <f t="shared" ca="1" si="141"/>
        <v>1.8758787526378815E-2</v>
      </c>
      <c r="D1664" s="38">
        <f t="shared" ca="1" si="143"/>
        <v>27.577466340860379</v>
      </c>
      <c r="G1664" s="38">
        <f t="shared" ca="1" si="144"/>
        <v>191.75665256083104</v>
      </c>
      <c r="H1664" s="197">
        <f t="shared" ca="1" si="145"/>
        <v>53.308349411911031</v>
      </c>
    </row>
    <row r="1665" spans="2:8" x14ac:dyDescent="0.25">
      <c r="B1665">
        <f t="shared" si="142"/>
        <v>1662</v>
      </c>
      <c r="C1665">
        <f t="shared" ca="1" si="141"/>
        <v>1.8758787526378815E-2</v>
      </c>
      <c r="D1665" s="38">
        <f t="shared" ca="1" si="143"/>
        <v>27.596225128386759</v>
      </c>
      <c r="G1665" s="38">
        <f t="shared" ca="1" si="144"/>
        <v>191.75665256083104</v>
      </c>
      <c r="H1665" s="197">
        <f t="shared" ca="1" si="145"/>
        <v>53.308349411911031</v>
      </c>
    </row>
    <row r="1666" spans="2:8" x14ac:dyDescent="0.25">
      <c r="B1666">
        <f t="shared" si="142"/>
        <v>1663</v>
      </c>
      <c r="C1666">
        <f t="shared" ca="1" si="141"/>
        <v>1.8758787526378815E-2</v>
      </c>
      <c r="D1666" s="38">
        <f t="shared" ca="1" si="143"/>
        <v>27.61498391591314</v>
      </c>
      <c r="G1666" s="38">
        <f t="shared" ca="1" si="144"/>
        <v>191.75665256083104</v>
      </c>
      <c r="H1666" s="197">
        <f t="shared" ca="1" si="145"/>
        <v>53.308349411911031</v>
      </c>
    </row>
    <row r="1667" spans="2:8" x14ac:dyDescent="0.25">
      <c r="B1667">
        <f t="shared" si="142"/>
        <v>1664</v>
      </c>
      <c r="C1667">
        <f t="shared" ca="1" si="141"/>
        <v>1.8758787526378815E-2</v>
      </c>
      <c r="D1667" s="38">
        <f t="shared" ca="1" si="143"/>
        <v>27.63374270343952</v>
      </c>
      <c r="G1667" s="38">
        <f t="shared" ca="1" si="144"/>
        <v>191.75665256083104</v>
      </c>
      <c r="H1667" s="197">
        <f t="shared" ca="1" si="145"/>
        <v>53.308349411911031</v>
      </c>
    </row>
    <row r="1668" spans="2:8" x14ac:dyDescent="0.25">
      <c r="B1668">
        <f t="shared" si="142"/>
        <v>1665</v>
      </c>
      <c r="C1668">
        <f t="shared" ca="1" si="141"/>
        <v>1.8758787526378815E-2</v>
      </c>
      <c r="D1668" s="38">
        <f t="shared" ca="1" si="143"/>
        <v>27.6525014909659</v>
      </c>
      <c r="G1668" s="38">
        <f t="shared" ca="1" si="144"/>
        <v>191.75665256083104</v>
      </c>
      <c r="H1668" s="197">
        <f t="shared" ca="1" si="145"/>
        <v>53.308349411911031</v>
      </c>
    </row>
    <row r="1669" spans="2:8" x14ac:dyDescent="0.25">
      <c r="B1669">
        <f t="shared" si="142"/>
        <v>1666</v>
      </c>
      <c r="C1669">
        <f t="shared" ref="C1669:C1732" ca="1" si="146">1/H1669</f>
        <v>1.8758787526378815E-2</v>
      </c>
      <c r="D1669" s="38">
        <f t="shared" ca="1" si="143"/>
        <v>27.67126027849228</v>
      </c>
      <c r="G1669" s="38">
        <f t="shared" ca="1" si="144"/>
        <v>191.75665256083104</v>
      </c>
      <c r="H1669" s="197">
        <f t="shared" ca="1" si="145"/>
        <v>53.308349411911031</v>
      </c>
    </row>
    <row r="1670" spans="2:8" x14ac:dyDescent="0.25">
      <c r="B1670">
        <f t="shared" ref="B1670:B1733" si="147">B1669+1</f>
        <v>1667</v>
      </c>
      <c r="C1670">
        <f t="shared" ca="1" si="146"/>
        <v>1.8758787526378815E-2</v>
      </c>
      <c r="D1670" s="38">
        <f t="shared" ref="D1670:D1733" ca="1" si="148">D1669+C1670</f>
        <v>27.69001906601866</v>
      </c>
      <c r="G1670" s="38">
        <f t="shared" ca="1" si="144"/>
        <v>191.75665256083104</v>
      </c>
      <c r="H1670" s="197">
        <f t="shared" ca="1" si="145"/>
        <v>53.308349411911031</v>
      </c>
    </row>
    <row r="1671" spans="2:8" x14ac:dyDescent="0.25">
      <c r="B1671">
        <f t="shared" si="147"/>
        <v>1668</v>
      </c>
      <c r="C1671">
        <f t="shared" ca="1" si="146"/>
        <v>1.8758787526378815E-2</v>
      </c>
      <c r="D1671" s="38">
        <f t="shared" ca="1" si="148"/>
        <v>27.70877785354504</v>
      </c>
      <c r="G1671" s="38">
        <f t="shared" ca="1" si="144"/>
        <v>191.75665256083104</v>
      </c>
      <c r="H1671" s="197">
        <f t="shared" ca="1" si="145"/>
        <v>53.308349411911031</v>
      </c>
    </row>
    <row r="1672" spans="2:8" x14ac:dyDescent="0.25">
      <c r="B1672">
        <f t="shared" si="147"/>
        <v>1669</v>
      </c>
      <c r="C1672">
        <f t="shared" ca="1" si="146"/>
        <v>1.8758787526378815E-2</v>
      </c>
      <c r="D1672" s="38">
        <f t="shared" ca="1" si="148"/>
        <v>27.727536641071421</v>
      </c>
      <c r="G1672" s="38">
        <f t="shared" ca="1" si="144"/>
        <v>191.75665256083104</v>
      </c>
      <c r="H1672" s="197">
        <f t="shared" ca="1" si="145"/>
        <v>53.308349411911031</v>
      </c>
    </row>
    <row r="1673" spans="2:8" x14ac:dyDescent="0.25">
      <c r="B1673">
        <f t="shared" si="147"/>
        <v>1670</v>
      </c>
      <c r="C1673">
        <f t="shared" ca="1" si="146"/>
        <v>1.8758787526378815E-2</v>
      </c>
      <c r="D1673" s="38">
        <f t="shared" ca="1" si="148"/>
        <v>27.746295428597801</v>
      </c>
      <c r="G1673" s="38">
        <f t="shared" ca="1" si="144"/>
        <v>191.75665256083104</v>
      </c>
      <c r="H1673" s="197">
        <f t="shared" ca="1" si="145"/>
        <v>53.308349411911031</v>
      </c>
    </row>
    <row r="1674" spans="2:8" x14ac:dyDescent="0.25">
      <c r="B1674">
        <f t="shared" si="147"/>
        <v>1671</v>
      </c>
      <c r="C1674">
        <f t="shared" ca="1" si="146"/>
        <v>1.8758787526378815E-2</v>
      </c>
      <c r="D1674" s="38">
        <f t="shared" ca="1" si="148"/>
        <v>27.765054216124181</v>
      </c>
      <c r="G1674" s="38">
        <f t="shared" ca="1" si="144"/>
        <v>191.75665256083104</v>
      </c>
      <c r="H1674" s="197">
        <f t="shared" ca="1" si="145"/>
        <v>53.308349411911031</v>
      </c>
    </row>
    <row r="1675" spans="2:8" x14ac:dyDescent="0.25">
      <c r="B1675">
        <f t="shared" si="147"/>
        <v>1672</v>
      </c>
      <c r="C1675">
        <f t="shared" ca="1" si="146"/>
        <v>1.8758787526378815E-2</v>
      </c>
      <c r="D1675" s="38">
        <f t="shared" ca="1" si="148"/>
        <v>27.783813003650561</v>
      </c>
      <c r="G1675" s="38">
        <f t="shared" ca="1" si="144"/>
        <v>191.75665256083104</v>
      </c>
      <c r="H1675" s="197">
        <f t="shared" ca="1" si="145"/>
        <v>53.308349411911031</v>
      </c>
    </row>
    <row r="1676" spans="2:8" x14ac:dyDescent="0.25">
      <c r="B1676">
        <f t="shared" si="147"/>
        <v>1673</v>
      </c>
      <c r="C1676">
        <f t="shared" ca="1" si="146"/>
        <v>1.8758787526378815E-2</v>
      </c>
      <c r="D1676" s="38">
        <f t="shared" ca="1" si="148"/>
        <v>27.802571791176941</v>
      </c>
      <c r="G1676" s="38">
        <f t="shared" ca="1" si="144"/>
        <v>191.75665256083104</v>
      </c>
      <c r="H1676" s="197">
        <f t="shared" ca="1" si="145"/>
        <v>53.308349411911031</v>
      </c>
    </row>
    <row r="1677" spans="2:8" x14ac:dyDescent="0.25">
      <c r="B1677">
        <f t="shared" si="147"/>
        <v>1674</v>
      </c>
      <c r="C1677">
        <f t="shared" ca="1" si="146"/>
        <v>1.8758787526378815E-2</v>
      </c>
      <c r="D1677" s="38">
        <f t="shared" ca="1" si="148"/>
        <v>27.821330578703321</v>
      </c>
      <c r="G1677" s="38">
        <f t="shared" ca="1" si="144"/>
        <v>191.75665256083104</v>
      </c>
      <c r="H1677" s="197">
        <f t="shared" ca="1" si="145"/>
        <v>53.308349411911031</v>
      </c>
    </row>
    <row r="1678" spans="2:8" x14ac:dyDescent="0.25">
      <c r="B1678">
        <f t="shared" si="147"/>
        <v>1675</v>
      </c>
      <c r="C1678">
        <f t="shared" ca="1" si="146"/>
        <v>1.8758787526378815E-2</v>
      </c>
      <c r="D1678" s="38">
        <f t="shared" ca="1" si="148"/>
        <v>27.840089366229702</v>
      </c>
      <c r="G1678" s="38">
        <f t="shared" ca="1" si="144"/>
        <v>191.75665256083104</v>
      </c>
      <c r="H1678" s="197">
        <f t="shared" ca="1" si="145"/>
        <v>53.308349411911031</v>
      </c>
    </row>
    <row r="1679" spans="2:8" x14ac:dyDescent="0.25">
      <c r="B1679">
        <f t="shared" si="147"/>
        <v>1676</v>
      </c>
      <c r="C1679">
        <f t="shared" ca="1" si="146"/>
        <v>1.8758787526378815E-2</v>
      </c>
      <c r="D1679" s="38">
        <f t="shared" ca="1" si="148"/>
        <v>27.858848153756082</v>
      </c>
      <c r="G1679" s="38">
        <f t="shared" ca="1" si="144"/>
        <v>191.75665256083104</v>
      </c>
      <c r="H1679" s="197">
        <f t="shared" ca="1" si="145"/>
        <v>53.308349411911031</v>
      </c>
    </row>
    <row r="1680" spans="2:8" x14ac:dyDescent="0.25">
      <c r="B1680">
        <f t="shared" si="147"/>
        <v>1677</v>
      </c>
      <c r="C1680">
        <f t="shared" ca="1" si="146"/>
        <v>1.8758787526378815E-2</v>
      </c>
      <c r="D1680" s="38">
        <f t="shared" ca="1" si="148"/>
        <v>27.877606941282462</v>
      </c>
      <c r="G1680" s="38">
        <f t="shared" ca="1" si="144"/>
        <v>191.75665256083104</v>
      </c>
      <c r="H1680" s="197">
        <f t="shared" ca="1" si="145"/>
        <v>53.308349411911031</v>
      </c>
    </row>
    <row r="1681" spans="2:8" x14ac:dyDescent="0.25">
      <c r="B1681">
        <f t="shared" si="147"/>
        <v>1678</v>
      </c>
      <c r="C1681">
        <f t="shared" ca="1" si="146"/>
        <v>1.8758787526378815E-2</v>
      </c>
      <c r="D1681" s="38">
        <f t="shared" ca="1" si="148"/>
        <v>27.896365728808842</v>
      </c>
      <c r="G1681" s="38">
        <f t="shared" ca="1" si="144"/>
        <v>191.75665256083104</v>
      </c>
      <c r="H1681" s="197">
        <f t="shared" ca="1" si="145"/>
        <v>53.308349411911031</v>
      </c>
    </row>
    <row r="1682" spans="2:8" x14ac:dyDescent="0.25">
      <c r="B1682">
        <f t="shared" si="147"/>
        <v>1679</v>
      </c>
      <c r="C1682">
        <f t="shared" ca="1" si="146"/>
        <v>1.8758787526378815E-2</v>
      </c>
      <c r="D1682" s="38">
        <f t="shared" ca="1" si="148"/>
        <v>27.915124516335222</v>
      </c>
      <c r="G1682" s="38">
        <f t="shared" ca="1" si="144"/>
        <v>191.75665256083104</v>
      </c>
      <c r="H1682" s="197">
        <f t="shared" ca="1" si="145"/>
        <v>53.308349411911031</v>
      </c>
    </row>
    <row r="1683" spans="2:8" x14ac:dyDescent="0.25">
      <c r="B1683">
        <f t="shared" si="147"/>
        <v>1680</v>
      </c>
      <c r="C1683">
        <f t="shared" ca="1" si="146"/>
        <v>1.8758787526378815E-2</v>
      </c>
      <c r="D1683" s="38">
        <f t="shared" ca="1" si="148"/>
        <v>27.933883303861602</v>
      </c>
      <c r="G1683" s="38">
        <f t="shared" ca="1" si="144"/>
        <v>191.75665256083104</v>
      </c>
      <c r="H1683" s="197">
        <f t="shared" ca="1" si="145"/>
        <v>53.308349411911031</v>
      </c>
    </row>
    <row r="1684" spans="2:8" x14ac:dyDescent="0.25">
      <c r="B1684">
        <f t="shared" si="147"/>
        <v>1681</v>
      </c>
      <c r="C1684">
        <f t="shared" ca="1" si="146"/>
        <v>1.8758787526378815E-2</v>
      </c>
      <c r="D1684" s="38">
        <f t="shared" ca="1" si="148"/>
        <v>27.952642091387983</v>
      </c>
      <c r="G1684" s="38">
        <f t="shared" ca="1" si="144"/>
        <v>191.75665256083104</v>
      </c>
      <c r="H1684" s="197">
        <f t="shared" ca="1" si="145"/>
        <v>53.308349411911031</v>
      </c>
    </row>
    <row r="1685" spans="2:8" x14ac:dyDescent="0.25">
      <c r="B1685">
        <f t="shared" si="147"/>
        <v>1682</v>
      </c>
      <c r="C1685">
        <f t="shared" ca="1" si="146"/>
        <v>1.8758787526378815E-2</v>
      </c>
      <c r="D1685" s="38">
        <f t="shared" ca="1" si="148"/>
        <v>27.971400878914363</v>
      </c>
      <c r="G1685" s="38">
        <f t="shared" ca="1" si="144"/>
        <v>191.75665256083104</v>
      </c>
      <c r="H1685" s="197">
        <f t="shared" ca="1" si="145"/>
        <v>53.308349411911031</v>
      </c>
    </row>
    <row r="1686" spans="2:8" x14ac:dyDescent="0.25">
      <c r="B1686">
        <f t="shared" si="147"/>
        <v>1683</v>
      </c>
      <c r="C1686">
        <f t="shared" ca="1" si="146"/>
        <v>1.8758787526378815E-2</v>
      </c>
      <c r="D1686" s="38">
        <f t="shared" ca="1" si="148"/>
        <v>27.990159666440743</v>
      </c>
      <c r="G1686" s="38">
        <f t="shared" ca="1" si="144"/>
        <v>191.75665256083104</v>
      </c>
      <c r="H1686" s="197">
        <f t="shared" ca="1" si="145"/>
        <v>53.308349411911031</v>
      </c>
    </row>
    <row r="1687" spans="2:8" x14ac:dyDescent="0.25">
      <c r="B1687">
        <f t="shared" si="147"/>
        <v>1684</v>
      </c>
      <c r="C1687">
        <f t="shared" ca="1" si="146"/>
        <v>1.8758787526378815E-2</v>
      </c>
      <c r="D1687" s="38">
        <f t="shared" ca="1" si="148"/>
        <v>28.008918453967123</v>
      </c>
      <c r="G1687" s="38">
        <f t="shared" ca="1" si="144"/>
        <v>191.75665256083104</v>
      </c>
      <c r="H1687" s="197">
        <f t="shared" ca="1" si="145"/>
        <v>53.308349411911031</v>
      </c>
    </row>
    <row r="1688" spans="2:8" x14ac:dyDescent="0.25">
      <c r="B1688">
        <f t="shared" si="147"/>
        <v>1685</v>
      </c>
      <c r="C1688">
        <f t="shared" ca="1" si="146"/>
        <v>1.8758787526378815E-2</v>
      </c>
      <c r="D1688" s="38">
        <f t="shared" ca="1" si="148"/>
        <v>28.027677241493503</v>
      </c>
      <c r="G1688" s="38">
        <f t="shared" ca="1" si="144"/>
        <v>191.75665256083104</v>
      </c>
      <c r="H1688" s="197">
        <f t="shared" ca="1" si="145"/>
        <v>53.308349411911031</v>
      </c>
    </row>
    <row r="1689" spans="2:8" x14ac:dyDescent="0.25">
      <c r="B1689">
        <f t="shared" si="147"/>
        <v>1686</v>
      </c>
      <c r="C1689">
        <f t="shared" ca="1" si="146"/>
        <v>1.8758787526378815E-2</v>
      </c>
      <c r="D1689" s="38">
        <f t="shared" ca="1" si="148"/>
        <v>28.046436029019883</v>
      </c>
      <c r="G1689" s="38">
        <f t="shared" ca="1" si="144"/>
        <v>191.75665256083104</v>
      </c>
      <c r="H1689" s="197">
        <f t="shared" ca="1" si="145"/>
        <v>53.308349411911031</v>
      </c>
    </row>
    <row r="1690" spans="2:8" x14ac:dyDescent="0.25">
      <c r="B1690">
        <f t="shared" si="147"/>
        <v>1687</v>
      </c>
      <c r="C1690">
        <f t="shared" ca="1" si="146"/>
        <v>1.8758787526378815E-2</v>
      </c>
      <c r="D1690" s="38">
        <f t="shared" ca="1" si="148"/>
        <v>28.065194816546263</v>
      </c>
      <c r="G1690" s="38">
        <f t="shared" ca="1" si="144"/>
        <v>191.75665256083104</v>
      </c>
      <c r="H1690" s="197">
        <f t="shared" ca="1" si="145"/>
        <v>53.308349411911031</v>
      </c>
    </row>
    <row r="1691" spans="2:8" x14ac:dyDescent="0.25">
      <c r="B1691">
        <f t="shared" si="147"/>
        <v>1688</v>
      </c>
      <c r="C1691">
        <f t="shared" ca="1" si="146"/>
        <v>1.8758787526378815E-2</v>
      </c>
      <c r="D1691" s="38">
        <f t="shared" ca="1" si="148"/>
        <v>28.083953604072644</v>
      </c>
      <c r="G1691" s="38">
        <f t="shared" ca="1" si="144"/>
        <v>191.75665256083104</v>
      </c>
      <c r="H1691" s="197">
        <f t="shared" ca="1" si="145"/>
        <v>53.308349411911031</v>
      </c>
    </row>
    <row r="1692" spans="2:8" x14ac:dyDescent="0.25">
      <c r="B1692">
        <f t="shared" si="147"/>
        <v>1689</v>
      </c>
      <c r="C1692">
        <f t="shared" ca="1" si="146"/>
        <v>1.8758787526378815E-2</v>
      </c>
      <c r="D1692" s="38">
        <f t="shared" ca="1" si="148"/>
        <v>28.102712391599024</v>
      </c>
      <c r="G1692" s="38">
        <f t="shared" ca="1" si="144"/>
        <v>191.75665256083104</v>
      </c>
      <c r="H1692" s="197">
        <f t="shared" ca="1" si="145"/>
        <v>53.308349411911031</v>
      </c>
    </row>
    <row r="1693" spans="2:8" x14ac:dyDescent="0.25">
      <c r="B1693">
        <f t="shared" si="147"/>
        <v>1690</v>
      </c>
      <c r="C1693">
        <f t="shared" ca="1" si="146"/>
        <v>1.8758787526378815E-2</v>
      </c>
      <c r="D1693" s="38">
        <f t="shared" ca="1" si="148"/>
        <v>28.121471179125404</v>
      </c>
      <c r="G1693" s="38">
        <f t="shared" ca="1" si="144"/>
        <v>191.75665256083104</v>
      </c>
      <c r="H1693" s="197">
        <f t="shared" ca="1" si="145"/>
        <v>53.308349411911031</v>
      </c>
    </row>
    <row r="1694" spans="2:8" x14ac:dyDescent="0.25">
      <c r="B1694">
        <f t="shared" si="147"/>
        <v>1691</v>
      </c>
      <c r="C1694">
        <f t="shared" ca="1" si="146"/>
        <v>1.8758787526378815E-2</v>
      </c>
      <c r="D1694" s="38">
        <f t="shared" ca="1" si="148"/>
        <v>28.140229966651784</v>
      </c>
      <c r="G1694" s="38">
        <f t="shared" ca="1" si="144"/>
        <v>191.75665256083104</v>
      </c>
      <c r="H1694" s="197">
        <f t="shared" ca="1" si="145"/>
        <v>53.308349411911031</v>
      </c>
    </row>
    <row r="1695" spans="2:8" x14ac:dyDescent="0.25">
      <c r="B1695">
        <f t="shared" si="147"/>
        <v>1692</v>
      </c>
      <c r="C1695">
        <f t="shared" ca="1" si="146"/>
        <v>1.8758787526378815E-2</v>
      </c>
      <c r="D1695" s="38">
        <f t="shared" ca="1" si="148"/>
        <v>28.158988754178164</v>
      </c>
      <c r="G1695" s="38">
        <f t="shared" ca="1" si="144"/>
        <v>191.75665256083104</v>
      </c>
      <c r="H1695" s="197">
        <f t="shared" ca="1" si="145"/>
        <v>53.308349411911031</v>
      </c>
    </row>
    <row r="1696" spans="2:8" x14ac:dyDescent="0.25">
      <c r="B1696">
        <f t="shared" si="147"/>
        <v>1693</v>
      </c>
      <c r="C1696">
        <f t="shared" ca="1" si="146"/>
        <v>1.8758787526378815E-2</v>
      </c>
      <c r="D1696" s="38">
        <f t="shared" ca="1" si="148"/>
        <v>28.177747541704544</v>
      </c>
      <c r="G1696" s="38">
        <f t="shared" ca="1" si="144"/>
        <v>191.75665256083104</v>
      </c>
      <c r="H1696" s="197">
        <f t="shared" ca="1" si="145"/>
        <v>53.308349411911031</v>
      </c>
    </row>
    <row r="1697" spans="2:8" x14ac:dyDescent="0.25">
      <c r="B1697">
        <f t="shared" si="147"/>
        <v>1694</v>
      </c>
      <c r="C1697">
        <f t="shared" ca="1" si="146"/>
        <v>1.8758787526378815E-2</v>
      </c>
      <c r="D1697" s="38">
        <f t="shared" ca="1" si="148"/>
        <v>28.196506329230925</v>
      </c>
      <c r="G1697" s="38">
        <f t="shared" ca="1" si="144"/>
        <v>191.75665256083104</v>
      </c>
      <c r="H1697" s="197">
        <f t="shared" ca="1" si="145"/>
        <v>53.308349411911031</v>
      </c>
    </row>
    <row r="1698" spans="2:8" x14ac:dyDescent="0.25">
      <c r="B1698">
        <f t="shared" si="147"/>
        <v>1695</v>
      </c>
      <c r="C1698">
        <f t="shared" ca="1" si="146"/>
        <v>1.8758787526378815E-2</v>
      </c>
      <c r="D1698" s="38">
        <f t="shared" ca="1" si="148"/>
        <v>28.215265116757305</v>
      </c>
      <c r="G1698" s="38">
        <f t="shared" ca="1" si="144"/>
        <v>191.75665256083104</v>
      </c>
      <c r="H1698" s="197">
        <f t="shared" ca="1" si="145"/>
        <v>53.308349411911031</v>
      </c>
    </row>
    <row r="1699" spans="2:8" x14ac:dyDescent="0.25">
      <c r="B1699">
        <f t="shared" si="147"/>
        <v>1696</v>
      </c>
      <c r="C1699">
        <f t="shared" ca="1" si="146"/>
        <v>1.8758787526378815E-2</v>
      </c>
      <c r="D1699" s="38">
        <f t="shared" ca="1" si="148"/>
        <v>28.234023904283685</v>
      </c>
      <c r="G1699" s="38">
        <f t="shared" ca="1" si="144"/>
        <v>191.75665256083104</v>
      </c>
      <c r="H1699" s="197">
        <f t="shared" ca="1" si="145"/>
        <v>53.308349411911031</v>
      </c>
    </row>
    <row r="1700" spans="2:8" x14ac:dyDescent="0.25">
      <c r="B1700">
        <f t="shared" si="147"/>
        <v>1697</v>
      </c>
      <c r="C1700">
        <f t="shared" ca="1" si="146"/>
        <v>1.8758787526378815E-2</v>
      </c>
      <c r="D1700" s="38">
        <f t="shared" ca="1" si="148"/>
        <v>28.252782691810065</v>
      </c>
      <c r="G1700" s="38">
        <f t="shared" ca="1" si="144"/>
        <v>191.75665256083104</v>
      </c>
      <c r="H1700" s="197">
        <f t="shared" ca="1" si="145"/>
        <v>53.308349411911031</v>
      </c>
    </row>
    <row r="1701" spans="2:8" x14ac:dyDescent="0.25">
      <c r="B1701">
        <f t="shared" si="147"/>
        <v>1698</v>
      </c>
      <c r="C1701">
        <f t="shared" ca="1" si="146"/>
        <v>1.8758787526378815E-2</v>
      </c>
      <c r="D1701" s="38">
        <f t="shared" ca="1" si="148"/>
        <v>28.271541479336445</v>
      </c>
      <c r="G1701" s="38">
        <f t="shared" ca="1" si="144"/>
        <v>191.75665256083104</v>
      </c>
      <c r="H1701" s="197">
        <f t="shared" ca="1" si="145"/>
        <v>53.308349411911031</v>
      </c>
    </row>
    <row r="1702" spans="2:8" x14ac:dyDescent="0.25">
      <c r="B1702">
        <f t="shared" si="147"/>
        <v>1699</v>
      </c>
      <c r="C1702">
        <f t="shared" ca="1" si="146"/>
        <v>1.8758787526378815E-2</v>
      </c>
      <c r="D1702" s="38">
        <f t="shared" ca="1" si="148"/>
        <v>28.290300266862825</v>
      </c>
      <c r="G1702" s="38">
        <f t="shared" ca="1" si="144"/>
        <v>191.75665256083104</v>
      </c>
      <c r="H1702" s="197">
        <f t="shared" ca="1" si="145"/>
        <v>53.308349411911031</v>
      </c>
    </row>
    <row r="1703" spans="2:8" x14ac:dyDescent="0.25">
      <c r="B1703">
        <f t="shared" si="147"/>
        <v>1700</v>
      </c>
      <c r="C1703">
        <f t="shared" ca="1" si="146"/>
        <v>1.8758787526378815E-2</v>
      </c>
      <c r="D1703" s="38">
        <f t="shared" ca="1" si="148"/>
        <v>28.309059054389206</v>
      </c>
      <c r="G1703" s="38">
        <f t="shared" ref="G1703:G1766" ca="1" si="149">H1703/0.278</f>
        <v>191.75665256083104</v>
      </c>
      <c r="H1703" s="197">
        <f t="shared" ref="H1703:H1766" ca="1" si="150">H1702+(P1702*C1702)</f>
        <v>53.308349411911031</v>
      </c>
    </row>
    <row r="1704" spans="2:8" x14ac:dyDescent="0.25">
      <c r="B1704">
        <f t="shared" si="147"/>
        <v>1701</v>
      </c>
      <c r="C1704">
        <f t="shared" ca="1" si="146"/>
        <v>1.8758787526378815E-2</v>
      </c>
      <c r="D1704" s="38">
        <f t="shared" ca="1" si="148"/>
        <v>28.327817841915586</v>
      </c>
      <c r="G1704" s="38">
        <f t="shared" ca="1" si="149"/>
        <v>191.75665256083104</v>
      </c>
      <c r="H1704" s="197">
        <f t="shared" ca="1" si="150"/>
        <v>53.308349411911031</v>
      </c>
    </row>
    <row r="1705" spans="2:8" x14ac:dyDescent="0.25">
      <c r="B1705">
        <f t="shared" si="147"/>
        <v>1702</v>
      </c>
      <c r="C1705">
        <f t="shared" ca="1" si="146"/>
        <v>1.8758787526378815E-2</v>
      </c>
      <c r="D1705" s="38">
        <f t="shared" ca="1" si="148"/>
        <v>28.346576629441966</v>
      </c>
      <c r="G1705" s="38">
        <f t="shared" ca="1" si="149"/>
        <v>191.75665256083104</v>
      </c>
      <c r="H1705" s="197">
        <f t="shared" ca="1" si="150"/>
        <v>53.308349411911031</v>
      </c>
    </row>
    <row r="1706" spans="2:8" x14ac:dyDescent="0.25">
      <c r="B1706">
        <f t="shared" si="147"/>
        <v>1703</v>
      </c>
      <c r="C1706">
        <f t="shared" ca="1" si="146"/>
        <v>1.8758787526378815E-2</v>
      </c>
      <c r="D1706" s="38">
        <f t="shared" ca="1" si="148"/>
        <v>28.365335416968346</v>
      </c>
      <c r="G1706" s="38">
        <f t="shared" ca="1" si="149"/>
        <v>191.75665256083104</v>
      </c>
      <c r="H1706" s="197">
        <f t="shared" ca="1" si="150"/>
        <v>53.308349411911031</v>
      </c>
    </row>
    <row r="1707" spans="2:8" x14ac:dyDescent="0.25">
      <c r="B1707">
        <f t="shared" si="147"/>
        <v>1704</v>
      </c>
      <c r="C1707">
        <f t="shared" ca="1" si="146"/>
        <v>1.8758787526378815E-2</v>
      </c>
      <c r="D1707" s="38">
        <f t="shared" ca="1" si="148"/>
        <v>28.384094204494726</v>
      </c>
      <c r="G1707" s="38">
        <f t="shared" ca="1" si="149"/>
        <v>191.75665256083104</v>
      </c>
      <c r="H1707" s="197">
        <f t="shared" ca="1" si="150"/>
        <v>53.308349411911031</v>
      </c>
    </row>
    <row r="1708" spans="2:8" x14ac:dyDescent="0.25">
      <c r="B1708">
        <f t="shared" si="147"/>
        <v>1705</v>
      </c>
      <c r="C1708">
        <f t="shared" ca="1" si="146"/>
        <v>1.8758787526378815E-2</v>
      </c>
      <c r="D1708" s="38">
        <f t="shared" ca="1" si="148"/>
        <v>28.402852992021106</v>
      </c>
      <c r="G1708" s="38">
        <f t="shared" ca="1" si="149"/>
        <v>191.75665256083104</v>
      </c>
      <c r="H1708" s="197">
        <f t="shared" ca="1" si="150"/>
        <v>53.308349411911031</v>
      </c>
    </row>
    <row r="1709" spans="2:8" x14ac:dyDescent="0.25">
      <c r="B1709">
        <f t="shared" si="147"/>
        <v>1706</v>
      </c>
      <c r="C1709">
        <f t="shared" ca="1" si="146"/>
        <v>1.8758787526378815E-2</v>
      </c>
      <c r="D1709" s="38">
        <f t="shared" ca="1" si="148"/>
        <v>28.421611779547487</v>
      </c>
      <c r="G1709" s="38">
        <f t="shared" ca="1" si="149"/>
        <v>191.75665256083104</v>
      </c>
      <c r="H1709" s="197">
        <f t="shared" ca="1" si="150"/>
        <v>53.308349411911031</v>
      </c>
    </row>
    <row r="1710" spans="2:8" x14ac:dyDescent="0.25">
      <c r="B1710">
        <f t="shared" si="147"/>
        <v>1707</v>
      </c>
      <c r="C1710">
        <f t="shared" ca="1" si="146"/>
        <v>1.8758787526378815E-2</v>
      </c>
      <c r="D1710" s="38">
        <f t="shared" ca="1" si="148"/>
        <v>28.440370567073867</v>
      </c>
      <c r="G1710" s="38">
        <f t="shared" ca="1" si="149"/>
        <v>191.75665256083104</v>
      </c>
      <c r="H1710" s="197">
        <f t="shared" ca="1" si="150"/>
        <v>53.308349411911031</v>
      </c>
    </row>
    <row r="1711" spans="2:8" x14ac:dyDescent="0.25">
      <c r="B1711">
        <f t="shared" si="147"/>
        <v>1708</v>
      </c>
      <c r="C1711">
        <f t="shared" ca="1" si="146"/>
        <v>1.8758787526378815E-2</v>
      </c>
      <c r="D1711" s="38">
        <f t="shared" ca="1" si="148"/>
        <v>28.459129354600247</v>
      </c>
      <c r="G1711" s="38">
        <f t="shared" ca="1" si="149"/>
        <v>191.75665256083104</v>
      </c>
      <c r="H1711" s="197">
        <f t="shared" ca="1" si="150"/>
        <v>53.308349411911031</v>
      </c>
    </row>
    <row r="1712" spans="2:8" x14ac:dyDescent="0.25">
      <c r="B1712">
        <f t="shared" si="147"/>
        <v>1709</v>
      </c>
      <c r="C1712">
        <f t="shared" ca="1" si="146"/>
        <v>1.8758787526378815E-2</v>
      </c>
      <c r="D1712" s="38">
        <f t="shared" ca="1" si="148"/>
        <v>28.477888142126627</v>
      </c>
      <c r="G1712" s="38">
        <f t="shared" ca="1" si="149"/>
        <v>191.75665256083104</v>
      </c>
      <c r="H1712" s="197">
        <f t="shared" ca="1" si="150"/>
        <v>53.308349411911031</v>
      </c>
    </row>
    <row r="1713" spans="2:8" x14ac:dyDescent="0.25">
      <c r="B1713">
        <f t="shared" si="147"/>
        <v>1710</v>
      </c>
      <c r="C1713">
        <f t="shared" ca="1" si="146"/>
        <v>1.8758787526378815E-2</v>
      </c>
      <c r="D1713" s="38">
        <f t="shared" ca="1" si="148"/>
        <v>28.496646929653007</v>
      </c>
      <c r="G1713" s="38">
        <f t="shared" ca="1" si="149"/>
        <v>191.75665256083104</v>
      </c>
      <c r="H1713" s="197">
        <f t="shared" ca="1" si="150"/>
        <v>53.308349411911031</v>
      </c>
    </row>
    <row r="1714" spans="2:8" x14ac:dyDescent="0.25">
      <c r="B1714">
        <f t="shared" si="147"/>
        <v>1711</v>
      </c>
      <c r="C1714">
        <f t="shared" ca="1" si="146"/>
        <v>1.8758787526378815E-2</v>
      </c>
      <c r="D1714" s="38">
        <f t="shared" ca="1" si="148"/>
        <v>28.515405717179387</v>
      </c>
      <c r="G1714" s="38">
        <f t="shared" ca="1" si="149"/>
        <v>191.75665256083104</v>
      </c>
      <c r="H1714" s="197">
        <f t="shared" ca="1" si="150"/>
        <v>53.308349411911031</v>
      </c>
    </row>
    <row r="1715" spans="2:8" x14ac:dyDescent="0.25">
      <c r="B1715">
        <f t="shared" si="147"/>
        <v>1712</v>
      </c>
      <c r="C1715">
        <f t="shared" ca="1" si="146"/>
        <v>1.8758787526378815E-2</v>
      </c>
      <c r="D1715" s="38">
        <f t="shared" ca="1" si="148"/>
        <v>28.534164504705767</v>
      </c>
      <c r="G1715" s="38">
        <f t="shared" ca="1" si="149"/>
        <v>191.75665256083104</v>
      </c>
      <c r="H1715" s="197">
        <f t="shared" ca="1" si="150"/>
        <v>53.308349411911031</v>
      </c>
    </row>
    <row r="1716" spans="2:8" x14ac:dyDescent="0.25">
      <c r="B1716">
        <f t="shared" si="147"/>
        <v>1713</v>
      </c>
      <c r="C1716">
        <f t="shared" ca="1" si="146"/>
        <v>1.8758787526378815E-2</v>
      </c>
      <c r="D1716" s="38">
        <f t="shared" ca="1" si="148"/>
        <v>28.552923292232148</v>
      </c>
      <c r="G1716" s="38">
        <f t="shared" ca="1" si="149"/>
        <v>191.75665256083104</v>
      </c>
      <c r="H1716" s="197">
        <f t="shared" ca="1" si="150"/>
        <v>53.308349411911031</v>
      </c>
    </row>
    <row r="1717" spans="2:8" x14ac:dyDescent="0.25">
      <c r="B1717">
        <f t="shared" si="147"/>
        <v>1714</v>
      </c>
      <c r="C1717">
        <f t="shared" ca="1" si="146"/>
        <v>1.8758787526378815E-2</v>
      </c>
      <c r="D1717" s="38">
        <f t="shared" ca="1" si="148"/>
        <v>28.571682079758528</v>
      </c>
      <c r="G1717" s="38">
        <f t="shared" ca="1" si="149"/>
        <v>191.75665256083104</v>
      </c>
      <c r="H1717" s="197">
        <f t="shared" ca="1" si="150"/>
        <v>53.308349411911031</v>
      </c>
    </row>
    <row r="1718" spans="2:8" x14ac:dyDescent="0.25">
      <c r="B1718">
        <f t="shared" si="147"/>
        <v>1715</v>
      </c>
      <c r="C1718">
        <f t="shared" ca="1" si="146"/>
        <v>1.8758787526378815E-2</v>
      </c>
      <c r="D1718" s="38">
        <f t="shared" ca="1" si="148"/>
        <v>28.590440867284908</v>
      </c>
      <c r="G1718" s="38">
        <f t="shared" ca="1" si="149"/>
        <v>191.75665256083104</v>
      </c>
      <c r="H1718" s="197">
        <f t="shared" ca="1" si="150"/>
        <v>53.308349411911031</v>
      </c>
    </row>
    <row r="1719" spans="2:8" x14ac:dyDescent="0.25">
      <c r="B1719">
        <f t="shared" si="147"/>
        <v>1716</v>
      </c>
      <c r="C1719">
        <f t="shared" ca="1" si="146"/>
        <v>1.8758787526378815E-2</v>
      </c>
      <c r="D1719" s="38">
        <f t="shared" ca="1" si="148"/>
        <v>28.609199654811288</v>
      </c>
      <c r="G1719" s="38">
        <f t="shared" ca="1" si="149"/>
        <v>191.75665256083104</v>
      </c>
      <c r="H1719" s="197">
        <f t="shared" ca="1" si="150"/>
        <v>53.308349411911031</v>
      </c>
    </row>
    <row r="1720" spans="2:8" x14ac:dyDescent="0.25">
      <c r="B1720">
        <f t="shared" si="147"/>
        <v>1717</v>
      </c>
      <c r="C1720">
        <f t="shared" ca="1" si="146"/>
        <v>1.8758787526378815E-2</v>
      </c>
      <c r="D1720" s="38">
        <f t="shared" ca="1" si="148"/>
        <v>28.627958442337668</v>
      </c>
      <c r="G1720" s="38">
        <f t="shared" ca="1" si="149"/>
        <v>191.75665256083104</v>
      </c>
      <c r="H1720" s="197">
        <f t="shared" ca="1" si="150"/>
        <v>53.308349411911031</v>
      </c>
    </row>
    <row r="1721" spans="2:8" x14ac:dyDescent="0.25">
      <c r="B1721">
        <f t="shared" si="147"/>
        <v>1718</v>
      </c>
      <c r="C1721">
        <f t="shared" ca="1" si="146"/>
        <v>1.8758787526378815E-2</v>
      </c>
      <c r="D1721" s="38">
        <f t="shared" ca="1" si="148"/>
        <v>28.646717229864048</v>
      </c>
      <c r="G1721" s="38">
        <f t="shared" ca="1" si="149"/>
        <v>191.75665256083104</v>
      </c>
      <c r="H1721" s="197">
        <f t="shared" ca="1" si="150"/>
        <v>53.308349411911031</v>
      </c>
    </row>
    <row r="1722" spans="2:8" x14ac:dyDescent="0.25">
      <c r="B1722">
        <f t="shared" si="147"/>
        <v>1719</v>
      </c>
      <c r="C1722">
        <f t="shared" ca="1" si="146"/>
        <v>1.8758787526378815E-2</v>
      </c>
      <c r="D1722" s="38">
        <f t="shared" ca="1" si="148"/>
        <v>28.665476017390429</v>
      </c>
      <c r="G1722" s="38">
        <f t="shared" ca="1" si="149"/>
        <v>191.75665256083104</v>
      </c>
      <c r="H1722" s="197">
        <f t="shared" ca="1" si="150"/>
        <v>53.308349411911031</v>
      </c>
    </row>
    <row r="1723" spans="2:8" x14ac:dyDescent="0.25">
      <c r="B1723">
        <f t="shared" si="147"/>
        <v>1720</v>
      </c>
      <c r="C1723">
        <f t="shared" ca="1" si="146"/>
        <v>1.8758787526378815E-2</v>
      </c>
      <c r="D1723" s="38">
        <f t="shared" ca="1" si="148"/>
        <v>28.684234804916809</v>
      </c>
      <c r="G1723" s="38">
        <f t="shared" ca="1" si="149"/>
        <v>191.75665256083104</v>
      </c>
      <c r="H1723" s="197">
        <f t="shared" ca="1" si="150"/>
        <v>53.308349411911031</v>
      </c>
    </row>
    <row r="1724" spans="2:8" x14ac:dyDescent="0.25">
      <c r="B1724">
        <f t="shared" si="147"/>
        <v>1721</v>
      </c>
      <c r="C1724">
        <f t="shared" ca="1" si="146"/>
        <v>1.8758787526378815E-2</v>
      </c>
      <c r="D1724" s="38">
        <f t="shared" ca="1" si="148"/>
        <v>28.702993592443189</v>
      </c>
      <c r="G1724" s="38">
        <f t="shared" ca="1" si="149"/>
        <v>191.75665256083104</v>
      </c>
      <c r="H1724" s="197">
        <f t="shared" ca="1" si="150"/>
        <v>53.308349411911031</v>
      </c>
    </row>
    <row r="1725" spans="2:8" x14ac:dyDescent="0.25">
      <c r="B1725">
        <f t="shared" si="147"/>
        <v>1722</v>
      </c>
      <c r="C1725">
        <f t="shared" ca="1" si="146"/>
        <v>1.8758787526378815E-2</v>
      </c>
      <c r="D1725" s="38">
        <f t="shared" ca="1" si="148"/>
        <v>28.721752379969569</v>
      </c>
      <c r="G1725" s="38">
        <f t="shared" ca="1" si="149"/>
        <v>191.75665256083104</v>
      </c>
      <c r="H1725" s="197">
        <f t="shared" ca="1" si="150"/>
        <v>53.308349411911031</v>
      </c>
    </row>
    <row r="1726" spans="2:8" x14ac:dyDescent="0.25">
      <c r="B1726">
        <f t="shared" si="147"/>
        <v>1723</v>
      </c>
      <c r="C1726">
        <f t="shared" ca="1" si="146"/>
        <v>1.8758787526378815E-2</v>
      </c>
      <c r="D1726" s="38">
        <f t="shared" ca="1" si="148"/>
        <v>28.740511167495949</v>
      </c>
      <c r="G1726" s="38">
        <f t="shared" ca="1" si="149"/>
        <v>191.75665256083104</v>
      </c>
      <c r="H1726" s="197">
        <f t="shared" ca="1" si="150"/>
        <v>53.308349411911031</v>
      </c>
    </row>
    <row r="1727" spans="2:8" x14ac:dyDescent="0.25">
      <c r="B1727">
        <f t="shared" si="147"/>
        <v>1724</v>
      </c>
      <c r="C1727">
        <f t="shared" ca="1" si="146"/>
        <v>1.8758787526378815E-2</v>
      </c>
      <c r="D1727" s="38">
        <f t="shared" ca="1" si="148"/>
        <v>28.759269955022329</v>
      </c>
      <c r="G1727" s="38">
        <f t="shared" ca="1" si="149"/>
        <v>191.75665256083104</v>
      </c>
      <c r="H1727" s="197">
        <f t="shared" ca="1" si="150"/>
        <v>53.308349411911031</v>
      </c>
    </row>
    <row r="1728" spans="2:8" x14ac:dyDescent="0.25">
      <c r="B1728">
        <f t="shared" si="147"/>
        <v>1725</v>
      </c>
      <c r="C1728">
        <f t="shared" ca="1" si="146"/>
        <v>1.8758787526378815E-2</v>
      </c>
      <c r="D1728" s="38">
        <f t="shared" ca="1" si="148"/>
        <v>28.77802874254871</v>
      </c>
      <c r="G1728" s="38">
        <f t="shared" ca="1" si="149"/>
        <v>191.75665256083104</v>
      </c>
      <c r="H1728" s="197">
        <f t="shared" ca="1" si="150"/>
        <v>53.308349411911031</v>
      </c>
    </row>
    <row r="1729" spans="2:8" x14ac:dyDescent="0.25">
      <c r="B1729">
        <f t="shared" si="147"/>
        <v>1726</v>
      </c>
      <c r="C1729">
        <f t="shared" ca="1" si="146"/>
        <v>1.8758787526378815E-2</v>
      </c>
      <c r="D1729" s="38">
        <f t="shared" ca="1" si="148"/>
        <v>28.79678753007509</v>
      </c>
      <c r="G1729" s="38">
        <f t="shared" ca="1" si="149"/>
        <v>191.75665256083104</v>
      </c>
      <c r="H1729" s="197">
        <f t="shared" ca="1" si="150"/>
        <v>53.308349411911031</v>
      </c>
    </row>
    <row r="1730" spans="2:8" x14ac:dyDescent="0.25">
      <c r="B1730">
        <f t="shared" si="147"/>
        <v>1727</v>
      </c>
      <c r="C1730">
        <f t="shared" ca="1" si="146"/>
        <v>1.8758787526378815E-2</v>
      </c>
      <c r="D1730" s="38">
        <f t="shared" ca="1" si="148"/>
        <v>28.81554631760147</v>
      </c>
      <c r="G1730" s="38">
        <f t="shared" ca="1" si="149"/>
        <v>191.75665256083104</v>
      </c>
      <c r="H1730" s="197">
        <f t="shared" ca="1" si="150"/>
        <v>53.308349411911031</v>
      </c>
    </row>
    <row r="1731" spans="2:8" x14ac:dyDescent="0.25">
      <c r="B1731">
        <f t="shared" si="147"/>
        <v>1728</v>
      </c>
      <c r="C1731">
        <f t="shared" ca="1" si="146"/>
        <v>1.8758787526378815E-2</v>
      </c>
      <c r="D1731" s="38">
        <f t="shared" ca="1" si="148"/>
        <v>28.83430510512785</v>
      </c>
      <c r="G1731" s="38">
        <f t="shared" ca="1" si="149"/>
        <v>191.75665256083104</v>
      </c>
      <c r="H1731" s="197">
        <f t="shared" ca="1" si="150"/>
        <v>53.308349411911031</v>
      </c>
    </row>
    <row r="1732" spans="2:8" x14ac:dyDescent="0.25">
      <c r="B1732">
        <f t="shared" si="147"/>
        <v>1729</v>
      </c>
      <c r="C1732">
        <f t="shared" ca="1" si="146"/>
        <v>1.8758787526378815E-2</v>
      </c>
      <c r="D1732" s="38">
        <f t="shared" ca="1" si="148"/>
        <v>28.85306389265423</v>
      </c>
      <c r="G1732" s="38">
        <f t="shared" ca="1" si="149"/>
        <v>191.75665256083104</v>
      </c>
      <c r="H1732" s="197">
        <f t="shared" ca="1" si="150"/>
        <v>53.308349411911031</v>
      </c>
    </row>
    <row r="1733" spans="2:8" x14ac:dyDescent="0.25">
      <c r="B1733">
        <f t="shared" si="147"/>
        <v>1730</v>
      </c>
      <c r="C1733">
        <f t="shared" ref="C1733:C1796" ca="1" si="151">1/H1733</f>
        <v>1.8758787526378815E-2</v>
      </c>
      <c r="D1733" s="38">
        <f t="shared" ca="1" si="148"/>
        <v>28.87182268018061</v>
      </c>
      <c r="G1733" s="38">
        <f t="shared" ca="1" si="149"/>
        <v>191.75665256083104</v>
      </c>
      <c r="H1733" s="197">
        <f t="shared" ca="1" si="150"/>
        <v>53.308349411911031</v>
      </c>
    </row>
    <row r="1734" spans="2:8" x14ac:dyDescent="0.25">
      <c r="B1734">
        <f t="shared" ref="B1734:B1797" si="152">B1733+1</f>
        <v>1731</v>
      </c>
      <c r="C1734">
        <f t="shared" ca="1" si="151"/>
        <v>1.8758787526378815E-2</v>
      </c>
      <c r="D1734" s="38">
        <f t="shared" ref="D1734:D1797" ca="1" si="153">D1733+C1734</f>
        <v>28.890581467706991</v>
      </c>
      <c r="G1734" s="38">
        <f t="shared" ca="1" si="149"/>
        <v>191.75665256083104</v>
      </c>
      <c r="H1734" s="197">
        <f t="shared" ca="1" si="150"/>
        <v>53.308349411911031</v>
      </c>
    </row>
    <row r="1735" spans="2:8" x14ac:dyDescent="0.25">
      <c r="B1735">
        <f t="shared" si="152"/>
        <v>1732</v>
      </c>
      <c r="C1735">
        <f t="shared" ca="1" si="151"/>
        <v>1.8758787526378815E-2</v>
      </c>
      <c r="D1735" s="38">
        <f t="shared" ca="1" si="153"/>
        <v>28.909340255233371</v>
      </c>
      <c r="G1735" s="38">
        <f t="shared" ca="1" si="149"/>
        <v>191.75665256083104</v>
      </c>
      <c r="H1735" s="197">
        <f t="shared" ca="1" si="150"/>
        <v>53.308349411911031</v>
      </c>
    </row>
    <row r="1736" spans="2:8" x14ac:dyDescent="0.25">
      <c r="B1736">
        <f t="shared" si="152"/>
        <v>1733</v>
      </c>
      <c r="C1736">
        <f t="shared" ca="1" si="151"/>
        <v>1.8758787526378815E-2</v>
      </c>
      <c r="D1736" s="38">
        <f t="shared" ca="1" si="153"/>
        <v>28.928099042759751</v>
      </c>
      <c r="G1736" s="38">
        <f t="shared" ca="1" si="149"/>
        <v>191.75665256083104</v>
      </c>
      <c r="H1736" s="197">
        <f t="shared" ca="1" si="150"/>
        <v>53.308349411911031</v>
      </c>
    </row>
    <row r="1737" spans="2:8" x14ac:dyDescent="0.25">
      <c r="B1737">
        <f t="shared" si="152"/>
        <v>1734</v>
      </c>
      <c r="C1737">
        <f t="shared" ca="1" si="151"/>
        <v>1.8758787526378815E-2</v>
      </c>
      <c r="D1737" s="38">
        <f t="shared" ca="1" si="153"/>
        <v>28.946857830286131</v>
      </c>
      <c r="G1737" s="38">
        <f t="shared" ca="1" si="149"/>
        <v>191.75665256083104</v>
      </c>
      <c r="H1737" s="197">
        <f t="shared" ca="1" si="150"/>
        <v>53.308349411911031</v>
      </c>
    </row>
    <row r="1738" spans="2:8" x14ac:dyDescent="0.25">
      <c r="B1738">
        <f t="shared" si="152"/>
        <v>1735</v>
      </c>
      <c r="C1738">
        <f t="shared" ca="1" si="151"/>
        <v>1.8758787526378815E-2</v>
      </c>
      <c r="D1738" s="38">
        <f t="shared" ca="1" si="153"/>
        <v>28.965616617812511</v>
      </c>
      <c r="G1738" s="38">
        <f t="shared" ca="1" si="149"/>
        <v>191.75665256083104</v>
      </c>
      <c r="H1738" s="197">
        <f t="shared" ca="1" si="150"/>
        <v>53.308349411911031</v>
      </c>
    </row>
    <row r="1739" spans="2:8" x14ac:dyDescent="0.25">
      <c r="B1739">
        <f t="shared" si="152"/>
        <v>1736</v>
      </c>
      <c r="C1739">
        <f t="shared" ca="1" si="151"/>
        <v>1.8758787526378815E-2</v>
      </c>
      <c r="D1739" s="38">
        <f t="shared" ca="1" si="153"/>
        <v>28.984375405338891</v>
      </c>
      <c r="G1739" s="38">
        <f t="shared" ca="1" si="149"/>
        <v>191.75665256083104</v>
      </c>
      <c r="H1739" s="197">
        <f t="shared" ca="1" si="150"/>
        <v>53.308349411911031</v>
      </c>
    </row>
    <row r="1740" spans="2:8" x14ac:dyDescent="0.25">
      <c r="B1740">
        <f t="shared" si="152"/>
        <v>1737</v>
      </c>
      <c r="C1740">
        <f t="shared" ca="1" si="151"/>
        <v>1.8758787526378815E-2</v>
      </c>
      <c r="D1740" s="38">
        <f t="shared" ca="1" si="153"/>
        <v>29.003134192865272</v>
      </c>
      <c r="G1740" s="38">
        <f t="shared" ca="1" si="149"/>
        <v>191.75665256083104</v>
      </c>
      <c r="H1740" s="197">
        <f t="shared" ca="1" si="150"/>
        <v>53.308349411911031</v>
      </c>
    </row>
    <row r="1741" spans="2:8" x14ac:dyDescent="0.25">
      <c r="B1741">
        <f t="shared" si="152"/>
        <v>1738</v>
      </c>
      <c r="C1741">
        <f t="shared" ca="1" si="151"/>
        <v>1.8758787526378815E-2</v>
      </c>
      <c r="D1741" s="38">
        <f t="shared" ca="1" si="153"/>
        <v>29.021892980391652</v>
      </c>
      <c r="G1741" s="38">
        <f t="shared" ca="1" si="149"/>
        <v>191.75665256083104</v>
      </c>
      <c r="H1741" s="197">
        <f t="shared" ca="1" si="150"/>
        <v>53.308349411911031</v>
      </c>
    </row>
    <row r="1742" spans="2:8" x14ac:dyDescent="0.25">
      <c r="B1742">
        <f t="shared" si="152"/>
        <v>1739</v>
      </c>
      <c r="C1742">
        <f t="shared" ca="1" si="151"/>
        <v>1.8758787526378815E-2</v>
      </c>
      <c r="D1742" s="38">
        <f t="shared" ca="1" si="153"/>
        <v>29.040651767918032</v>
      </c>
      <c r="G1742" s="38">
        <f t="shared" ca="1" si="149"/>
        <v>191.75665256083104</v>
      </c>
      <c r="H1742" s="197">
        <f t="shared" ca="1" si="150"/>
        <v>53.308349411911031</v>
      </c>
    </row>
    <row r="1743" spans="2:8" x14ac:dyDescent="0.25">
      <c r="B1743">
        <f t="shared" si="152"/>
        <v>1740</v>
      </c>
      <c r="C1743">
        <f t="shared" ca="1" si="151"/>
        <v>1.8758787526378815E-2</v>
      </c>
      <c r="D1743" s="38">
        <f t="shared" ca="1" si="153"/>
        <v>29.059410555444412</v>
      </c>
      <c r="G1743" s="38">
        <f t="shared" ca="1" si="149"/>
        <v>191.75665256083104</v>
      </c>
      <c r="H1743" s="197">
        <f t="shared" ca="1" si="150"/>
        <v>53.308349411911031</v>
      </c>
    </row>
    <row r="1744" spans="2:8" x14ac:dyDescent="0.25">
      <c r="B1744">
        <f t="shared" si="152"/>
        <v>1741</v>
      </c>
      <c r="C1744">
        <f t="shared" ca="1" si="151"/>
        <v>1.8758787526378815E-2</v>
      </c>
      <c r="D1744" s="38">
        <f t="shared" ca="1" si="153"/>
        <v>29.078169342970792</v>
      </c>
      <c r="G1744" s="38">
        <f t="shared" ca="1" si="149"/>
        <v>191.75665256083104</v>
      </c>
      <c r="H1744" s="197">
        <f t="shared" ca="1" si="150"/>
        <v>53.308349411911031</v>
      </c>
    </row>
    <row r="1745" spans="2:8" x14ac:dyDescent="0.25">
      <c r="B1745">
        <f t="shared" si="152"/>
        <v>1742</v>
      </c>
      <c r="C1745">
        <f t="shared" ca="1" si="151"/>
        <v>1.8758787526378815E-2</v>
      </c>
      <c r="D1745" s="38">
        <f t="shared" ca="1" si="153"/>
        <v>29.096928130497172</v>
      </c>
      <c r="G1745" s="38">
        <f t="shared" ca="1" si="149"/>
        <v>191.75665256083104</v>
      </c>
      <c r="H1745" s="197">
        <f t="shared" ca="1" si="150"/>
        <v>53.308349411911031</v>
      </c>
    </row>
    <row r="1746" spans="2:8" x14ac:dyDescent="0.25">
      <c r="B1746">
        <f t="shared" si="152"/>
        <v>1743</v>
      </c>
      <c r="C1746">
        <f t="shared" ca="1" si="151"/>
        <v>1.8758787526378815E-2</v>
      </c>
      <c r="D1746" s="38">
        <f t="shared" ca="1" si="153"/>
        <v>29.115686918023552</v>
      </c>
      <c r="G1746" s="38">
        <f t="shared" ca="1" si="149"/>
        <v>191.75665256083104</v>
      </c>
      <c r="H1746" s="197">
        <f t="shared" ca="1" si="150"/>
        <v>53.308349411911031</v>
      </c>
    </row>
    <row r="1747" spans="2:8" x14ac:dyDescent="0.25">
      <c r="B1747">
        <f t="shared" si="152"/>
        <v>1744</v>
      </c>
      <c r="C1747">
        <f t="shared" ca="1" si="151"/>
        <v>1.8758787526378815E-2</v>
      </c>
      <c r="D1747" s="38">
        <f t="shared" ca="1" si="153"/>
        <v>29.134445705549933</v>
      </c>
      <c r="G1747" s="38">
        <f t="shared" ca="1" si="149"/>
        <v>191.75665256083104</v>
      </c>
      <c r="H1747" s="197">
        <f t="shared" ca="1" si="150"/>
        <v>53.308349411911031</v>
      </c>
    </row>
    <row r="1748" spans="2:8" x14ac:dyDescent="0.25">
      <c r="B1748">
        <f t="shared" si="152"/>
        <v>1745</v>
      </c>
      <c r="C1748">
        <f t="shared" ca="1" si="151"/>
        <v>1.8758787526378815E-2</v>
      </c>
      <c r="D1748" s="38">
        <f t="shared" ca="1" si="153"/>
        <v>29.153204493076313</v>
      </c>
      <c r="G1748" s="38">
        <f t="shared" ca="1" si="149"/>
        <v>191.75665256083104</v>
      </c>
      <c r="H1748" s="197">
        <f t="shared" ca="1" si="150"/>
        <v>53.308349411911031</v>
      </c>
    </row>
    <row r="1749" spans="2:8" x14ac:dyDescent="0.25">
      <c r="B1749">
        <f t="shared" si="152"/>
        <v>1746</v>
      </c>
      <c r="C1749">
        <f t="shared" ca="1" si="151"/>
        <v>1.8758787526378815E-2</v>
      </c>
      <c r="D1749" s="38">
        <f t="shared" ca="1" si="153"/>
        <v>29.171963280602693</v>
      </c>
      <c r="G1749" s="38">
        <f t="shared" ca="1" si="149"/>
        <v>191.75665256083104</v>
      </c>
      <c r="H1749" s="197">
        <f t="shared" ca="1" si="150"/>
        <v>53.308349411911031</v>
      </c>
    </row>
    <row r="1750" spans="2:8" x14ac:dyDescent="0.25">
      <c r="B1750">
        <f t="shared" si="152"/>
        <v>1747</v>
      </c>
      <c r="C1750">
        <f t="shared" ca="1" si="151"/>
        <v>1.8758787526378815E-2</v>
      </c>
      <c r="D1750" s="38">
        <f t="shared" ca="1" si="153"/>
        <v>29.190722068129073</v>
      </c>
      <c r="G1750" s="38">
        <f t="shared" ca="1" si="149"/>
        <v>191.75665256083104</v>
      </c>
      <c r="H1750" s="197">
        <f t="shared" ca="1" si="150"/>
        <v>53.308349411911031</v>
      </c>
    </row>
    <row r="1751" spans="2:8" x14ac:dyDescent="0.25">
      <c r="B1751">
        <f t="shared" si="152"/>
        <v>1748</v>
      </c>
      <c r="C1751">
        <f t="shared" ca="1" si="151"/>
        <v>1.8758787526378815E-2</v>
      </c>
      <c r="D1751" s="38">
        <f t="shared" ca="1" si="153"/>
        <v>29.209480855655453</v>
      </c>
      <c r="G1751" s="38">
        <f t="shared" ca="1" si="149"/>
        <v>191.75665256083104</v>
      </c>
      <c r="H1751" s="197">
        <f t="shared" ca="1" si="150"/>
        <v>53.308349411911031</v>
      </c>
    </row>
    <row r="1752" spans="2:8" x14ac:dyDescent="0.25">
      <c r="B1752">
        <f t="shared" si="152"/>
        <v>1749</v>
      </c>
      <c r="C1752">
        <f t="shared" ca="1" si="151"/>
        <v>1.8758787526378815E-2</v>
      </c>
      <c r="D1752" s="38">
        <f t="shared" ca="1" si="153"/>
        <v>29.228239643181833</v>
      </c>
      <c r="G1752" s="38">
        <f t="shared" ca="1" si="149"/>
        <v>191.75665256083104</v>
      </c>
      <c r="H1752" s="197">
        <f t="shared" ca="1" si="150"/>
        <v>53.308349411911031</v>
      </c>
    </row>
    <row r="1753" spans="2:8" x14ac:dyDescent="0.25">
      <c r="B1753">
        <f t="shared" si="152"/>
        <v>1750</v>
      </c>
      <c r="C1753">
        <f t="shared" ca="1" si="151"/>
        <v>1.8758787526378815E-2</v>
      </c>
      <c r="D1753" s="38">
        <f t="shared" ca="1" si="153"/>
        <v>29.246998430708214</v>
      </c>
      <c r="G1753" s="38">
        <f t="shared" ca="1" si="149"/>
        <v>191.75665256083104</v>
      </c>
      <c r="H1753" s="197">
        <f t="shared" ca="1" si="150"/>
        <v>53.308349411911031</v>
      </c>
    </row>
    <row r="1754" spans="2:8" x14ac:dyDescent="0.25">
      <c r="B1754">
        <f t="shared" si="152"/>
        <v>1751</v>
      </c>
      <c r="C1754">
        <f t="shared" ca="1" si="151"/>
        <v>1.8758787526378815E-2</v>
      </c>
      <c r="D1754" s="38">
        <f t="shared" ca="1" si="153"/>
        <v>29.265757218234594</v>
      </c>
      <c r="G1754" s="38">
        <f t="shared" ca="1" si="149"/>
        <v>191.75665256083104</v>
      </c>
      <c r="H1754" s="197">
        <f t="shared" ca="1" si="150"/>
        <v>53.308349411911031</v>
      </c>
    </row>
    <row r="1755" spans="2:8" x14ac:dyDescent="0.25">
      <c r="B1755">
        <f t="shared" si="152"/>
        <v>1752</v>
      </c>
      <c r="C1755">
        <f t="shared" ca="1" si="151"/>
        <v>1.8758787526378815E-2</v>
      </c>
      <c r="D1755" s="38">
        <f t="shared" ca="1" si="153"/>
        <v>29.284516005760974</v>
      </c>
      <c r="G1755" s="38">
        <f t="shared" ca="1" si="149"/>
        <v>191.75665256083104</v>
      </c>
      <c r="H1755" s="197">
        <f t="shared" ca="1" si="150"/>
        <v>53.308349411911031</v>
      </c>
    </row>
    <row r="1756" spans="2:8" x14ac:dyDescent="0.25">
      <c r="B1756">
        <f t="shared" si="152"/>
        <v>1753</v>
      </c>
      <c r="C1756">
        <f t="shared" ca="1" si="151"/>
        <v>1.8758787526378815E-2</v>
      </c>
      <c r="D1756" s="38">
        <f t="shared" ca="1" si="153"/>
        <v>29.303274793287354</v>
      </c>
      <c r="G1756" s="38">
        <f t="shared" ca="1" si="149"/>
        <v>191.75665256083104</v>
      </c>
      <c r="H1756" s="197">
        <f t="shared" ca="1" si="150"/>
        <v>53.308349411911031</v>
      </c>
    </row>
    <row r="1757" spans="2:8" x14ac:dyDescent="0.25">
      <c r="B1757">
        <f t="shared" si="152"/>
        <v>1754</v>
      </c>
      <c r="C1757">
        <f t="shared" ca="1" si="151"/>
        <v>1.8758787526378815E-2</v>
      </c>
      <c r="D1757" s="38">
        <f t="shared" ca="1" si="153"/>
        <v>29.322033580813734</v>
      </c>
      <c r="G1757" s="38">
        <f t="shared" ca="1" si="149"/>
        <v>191.75665256083104</v>
      </c>
      <c r="H1757" s="197">
        <f t="shared" ca="1" si="150"/>
        <v>53.308349411911031</v>
      </c>
    </row>
    <row r="1758" spans="2:8" x14ac:dyDescent="0.25">
      <c r="B1758">
        <f t="shared" si="152"/>
        <v>1755</v>
      </c>
      <c r="C1758">
        <f t="shared" ca="1" si="151"/>
        <v>1.8758787526378815E-2</v>
      </c>
      <c r="D1758" s="38">
        <f t="shared" ca="1" si="153"/>
        <v>29.340792368340114</v>
      </c>
      <c r="G1758" s="38">
        <f t="shared" ca="1" si="149"/>
        <v>191.75665256083104</v>
      </c>
      <c r="H1758" s="197">
        <f t="shared" ca="1" si="150"/>
        <v>53.308349411911031</v>
      </c>
    </row>
    <row r="1759" spans="2:8" x14ac:dyDescent="0.25">
      <c r="B1759">
        <f t="shared" si="152"/>
        <v>1756</v>
      </c>
      <c r="C1759">
        <f t="shared" ca="1" si="151"/>
        <v>1.8758787526378815E-2</v>
      </c>
      <c r="D1759" s="38">
        <f t="shared" ca="1" si="153"/>
        <v>29.359551155866495</v>
      </c>
      <c r="G1759" s="38">
        <f t="shared" ca="1" si="149"/>
        <v>191.75665256083104</v>
      </c>
      <c r="H1759" s="197">
        <f t="shared" ca="1" si="150"/>
        <v>53.308349411911031</v>
      </c>
    </row>
    <row r="1760" spans="2:8" x14ac:dyDescent="0.25">
      <c r="B1760">
        <f t="shared" si="152"/>
        <v>1757</v>
      </c>
      <c r="C1760">
        <f t="shared" ca="1" si="151"/>
        <v>1.8758787526378815E-2</v>
      </c>
      <c r="D1760" s="38">
        <f t="shared" ca="1" si="153"/>
        <v>29.378309943392875</v>
      </c>
      <c r="G1760" s="38">
        <f t="shared" ca="1" si="149"/>
        <v>191.75665256083104</v>
      </c>
      <c r="H1760" s="197">
        <f t="shared" ca="1" si="150"/>
        <v>53.308349411911031</v>
      </c>
    </row>
    <row r="1761" spans="2:8" x14ac:dyDescent="0.25">
      <c r="B1761">
        <f t="shared" si="152"/>
        <v>1758</v>
      </c>
      <c r="C1761">
        <f t="shared" ca="1" si="151"/>
        <v>1.8758787526378815E-2</v>
      </c>
      <c r="D1761" s="38">
        <f t="shared" ca="1" si="153"/>
        <v>29.397068730919255</v>
      </c>
      <c r="G1761" s="38">
        <f t="shared" ca="1" si="149"/>
        <v>191.75665256083104</v>
      </c>
      <c r="H1761" s="197">
        <f t="shared" ca="1" si="150"/>
        <v>53.308349411911031</v>
      </c>
    </row>
    <row r="1762" spans="2:8" x14ac:dyDescent="0.25">
      <c r="B1762">
        <f t="shared" si="152"/>
        <v>1759</v>
      </c>
      <c r="C1762">
        <f t="shared" ca="1" si="151"/>
        <v>1.8758787526378815E-2</v>
      </c>
      <c r="D1762" s="38">
        <f t="shared" ca="1" si="153"/>
        <v>29.415827518445635</v>
      </c>
      <c r="G1762" s="38">
        <f t="shared" ca="1" si="149"/>
        <v>191.75665256083104</v>
      </c>
      <c r="H1762" s="197">
        <f t="shared" ca="1" si="150"/>
        <v>53.308349411911031</v>
      </c>
    </row>
    <row r="1763" spans="2:8" x14ac:dyDescent="0.25">
      <c r="B1763">
        <f t="shared" si="152"/>
        <v>1760</v>
      </c>
      <c r="C1763">
        <f t="shared" ca="1" si="151"/>
        <v>1.8758787526378815E-2</v>
      </c>
      <c r="D1763" s="38">
        <f t="shared" ca="1" si="153"/>
        <v>29.434586305972015</v>
      </c>
      <c r="G1763" s="38">
        <f t="shared" ca="1" si="149"/>
        <v>191.75665256083104</v>
      </c>
      <c r="H1763" s="197">
        <f t="shared" ca="1" si="150"/>
        <v>53.308349411911031</v>
      </c>
    </row>
    <row r="1764" spans="2:8" x14ac:dyDescent="0.25">
      <c r="B1764">
        <f t="shared" si="152"/>
        <v>1761</v>
      </c>
      <c r="C1764">
        <f t="shared" ca="1" si="151"/>
        <v>1.8758787526378815E-2</v>
      </c>
      <c r="D1764" s="38">
        <f t="shared" ca="1" si="153"/>
        <v>29.453345093498395</v>
      </c>
      <c r="G1764" s="38">
        <f t="shared" ca="1" si="149"/>
        <v>191.75665256083104</v>
      </c>
      <c r="H1764" s="197">
        <f t="shared" ca="1" si="150"/>
        <v>53.308349411911031</v>
      </c>
    </row>
    <row r="1765" spans="2:8" x14ac:dyDescent="0.25">
      <c r="B1765">
        <f t="shared" si="152"/>
        <v>1762</v>
      </c>
      <c r="C1765">
        <f t="shared" ca="1" si="151"/>
        <v>1.8758787526378815E-2</v>
      </c>
      <c r="D1765" s="38">
        <f t="shared" ca="1" si="153"/>
        <v>29.472103881024776</v>
      </c>
      <c r="G1765" s="38">
        <f t="shared" ca="1" si="149"/>
        <v>191.75665256083104</v>
      </c>
      <c r="H1765" s="197">
        <f t="shared" ca="1" si="150"/>
        <v>53.308349411911031</v>
      </c>
    </row>
    <row r="1766" spans="2:8" x14ac:dyDescent="0.25">
      <c r="B1766">
        <f t="shared" si="152"/>
        <v>1763</v>
      </c>
      <c r="C1766">
        <f t="shared" ca="1" si="151"/>
        <v>1.8758787526378815E-2</v>
      </c>
      <c r="D1766" s="38">
        <f t="shared" ca="1" si="153"/>
        <v>29.490862668551156</v>
      </c>
      <c r="G1766" s="38">
        <f t="shared" ca="1" si="149"/>
        <v>191.75665256083104</v>
      </c>
      <c r="H1766" s="197">
        <f t="shared" ca="1" si="150"/>
        <v>53.308349411911031</v>
      </c>
    </row>
    <row r="1767" spans="2:8" x14ac:dyDescent="0.25">
      <c r="B1767">
        <f t="shared" si="152"/>
        <v>1764</v>
      </c>
      <c r="C1767">
        <f t="shared" ca="1" si="151"/>
        <v>1.8758787526378815E-2</v>
      </c>
      <c r="D1767" s="38">
        <f t="shared" ca="1" si="153"/>
        <v>29.509621456077536</v>
      </c>
      <c r="G1767" s="38">
        <f t="shared" ref="G1767:G1830" ca="1" si="154">H1767/0.278</f>
        <v>191.75665256083104</v>
      </c>
      <c r="H1767" s="197">
        <f t="shared" ref="H1767:H1830" ca="1" si="155">H1766+(P1766*C1766)</f>
        <v>53.308349411911031</v>
      </c>
    </row>
    <row r="1768" spans="2:8" x14ac:dyDescent="0.25">
      <c r="B1768">
        <f t="shared" si="152"/>
        <v>1765</v>
      </c>
      <c r="C1768">
        <f t="shared" ca="1" si="151"/>
        <v>1.8758787526378815E-2</v>
      </c>
      <c r="D1768" s="38">
        <f t="shared" ca="1" si="153"/>
        <v>29.528380243603916</v>
      </c>
      <c r="G1768" s="38">
        <f t="shared" ca="1" si="154"/>
        <v>191.75665256083104</v>
      </c>
      <c r="H1768" s="197">
        <f t="shared" ca="1" si="155"/>
        <v>53.308349411911031</v>
      </c>
    </row>
    <row r="1769" spans="2:8" x14ac:dyDescent="0.25">
      <c r="B1769">
        <f t="shared" si="152"/>
        <v>1766</v>
      </c>
      <c r="C1769">
        <f t="shared" ca="1" si="151"/>
        <v>1.8758787526378815E-2</v>
      </c>
      <c r="D1769" s="38">
        <f t="shared" ca="1" si="153"/>
        <v>29.547139031130296</v>
      </c>
      <c r="G1769" s="38">
        <f t="shared" ca="1" si="154"/>
        <v>191.75665256083104</v>
      </c>
      <c r="H1769" s="197">
        <f t="shared" ca="1" si="155"/>
        <v>53.308349411911031</v>
      </c>
    </row>
    <row r="1770" spans="2:8" x14ac:dyDescent="0.25">
      <c r="B1770">
        <f t="shared" si="152"/>
        <v>1767</v>
      </c>
      <c r="C1770">
        <f t="shared" ca="1" si="151"/>
        <v>1.8758787526378815E-2</v>
      </c>
      <c r="D1770" s="38">
        <f t="shared" ca="1" si="153"/>
        <v>29.565897818656676</v>
      </c>
      <c r="G1770" s="38">
        <f t="shared" ca="1" si="154"/>
        <v>191.75665256083104</v>
      </c>
      <c r="H1770" s="197">
        <f t="shared" ca="1" si="155"/>
        <v>53.308349411911031</v>
      </c>
    </row>
    <row r="1771" spans="2:8" x14ac:dyDescent="0.25">
      <c r="B1771">
        <f t="shared" si="152"/>
        <v>1768</v>
      </c>
      <c r="C1771">
        <f t="shared" ca="1" si="151"/>
        <v>1.8758787526378815E-2</v>
      </c>
      <c r="D1771" s="38">
        <f t="shared" ca="1" si="153"/>
        <v>29.584656606183056</v>
      </c>
      <c r="G1771" s="38">
        <f t="shared" ca="1" si="154"/>
        <v>191.75665256083104</v>
      </c>
      <c r="H1771" s="197">
        <f t="shared" ca="1" si="155"/>
        <v>53.308349411911031</v>
      </c>
    </row>
    <row r="1772" spans="2:8" x14ac:dyDescent="0.25">
      <c r="B1772">
        <f t="shared" si="152"/>
        <v>1769</v>
      </c>
      <c r="C1772">
        <f t="shared" ca="1" si="151"/>
        <v>1.8758787526378815E-2</v>
      </c>
      <c r="D1772" s="38">
        <f t="shared" ca="1" si="153"/>
        <v>29.603415393709437</v>
      </c>
      <c r="G1772" s="38">
        <f t="shared" ca="1" si="154"/>
        <v>191.75665256083104</v>
      </c>
      <c r="H1772" s="197">
        <f t="shared" ca="1" si="155"/>
        <v>53.308349411911031</v>
      </c>
    </row>
    <row r="1773" spans="2:8" x14ac:dyDescent="0.25">
      <c r="B1773">
        <f t="shared" si="152"/>
        <v>1770</v>
      </c>
      <c r="C1773">
        <f t="shared" ca="1" si="151"/>
        <v>1.8758787526378815E-2</v>
      </c>
      <c r="D1773" s="38">
        <f t="shared" ca="1" si="153"/>
        <v>29.622174181235817</v>
      </c>
      <c r="G1773" s="38">
        <f t="shared" ca="1" si="154"/>
        <v>191.75665256083104</v>
      </c>
      <c r="H1773" s="197">
        <f t="shared" ca="1" si="155"/>
        <v>53.308349411911031</v>
      </c>
    </row>
    <row r="1774" spans="2:8" x14ac:dyDescent="0.25">
      <c r="B1774">
        <f t="shared" si="152"/>
        <v>1771</v>
      </c>
      <c r="C1774">
        <f t="shared" ca="1" si="151"/>
        <v>1.8758787526378815E-2</v>
      </c>
      <c r="D1774" s="38">
        <f t="shared" ca="1" si="153"/>
        <v>29.640932968762197</v>
      </c>
      <c r="G1774" s="38">
        <f t="shared" ca="1" si="154"/>
        <v>191.75665256083104</v>
      </c>
      <c r="H1774" s="197">
        <f t="shared" ca="1" si="155"/>
        <v>53.308349411911031</v>
      </c>
    </row>
    <row r="1775" spans="2:8" x14ac:dyDescent="0.25">
      <c r="B1775">
        <f t="shared" si="152"/>
        <v>1772</v>
      </c>
      <c r="C1775">
        <f t="shared" ca="1" si="151"/>
        <v>1.8758787526378815E-2</v>
      </c>
      <c r="D1775" s="38">
        <f t="shared" ca="1" si="153"/>
        <v>29.659691756288577</v>
      </c>
      <c r="G1775" s="38">
        <f t="shared" ca="1" si="154"/>
        <v>191.75665256083104</v>
      </c>
      <c r="H1775" s="197">
        <f t="shared" ca="1" si="155"/>
        <v>53.308349411911031</v>
      </c>
    </row>
    <row r="1776" spans="2:8" x14ac:dyDescent="0.25">
      <c r="B1776">
        <f t="shared" si="152"/>
        <v>1773</v>
      </c>
      <c r="C1776">
        <f t="shared" ca="1" si="151"/>
        <v>1.8758787526378815E-2</v>
      </c>
      <c r="D1776" s="38">
        <f t="shared" ca="1" si="153"/>
        <v>29.678450543814957</v>
      </c>
      <c r="G1776" s="38">
        <f t="shared" ca="1" si="154"/>
        <v>191.75665256083104</v>
      </c>
      <c r="H1776" s="197">
        <f t="shared" ca="1" si="155"/>
        <v>53.308349411911031</v>
      </c>
    </row>
    <row r="1777" spans="2:8" x14ac:dyDescent="0.25">
      <c r="B1777">
        <f t="shared" si="152"/>
        <v>1774</v>
      </c>
      <c r="C1777">
        <f t="shared" ca="1" si="151"/>
        <v>1.8758787526378815E-2</v>
      </c>
      <c r="D1777" s="38">
        <f t="shared" ca="1" si="153"/>
        <v>29.697209331341337</v>
      </c>
      <c r="G1777" s="38">
        <f t="shared" ca="1" si="154"/>
        <v>191.75665256083104</v>
      </c>
      <c r="H1777" s="197">
        <f t="shared" ca="1" si="155"/>
        <v>53.308349411911031</v>
      </c>
    </row>
    <row r="1778" spans="2:8" x14ac:dyDescent="0.25">
      <c r="B1778">
        <f t="shared" si="152"/>
        <v>1775</v>
      </c>
      <c r="C1778">
        <f t="shared" ca="1" si="151"/>
        <v>1.8758787526378815E-2</v>
      </c>
      <c r="D1778" s="38">
        <f t="shared" ca="1" si="153"/>
        <v>29.715968118867718</v>
      </c>
      <c r="G1778" s="38">
        <f t="shared" ca="1" si="154"/>
        <v>191.75665256083104</v>
      </c>
      <c r="H1778" s="197">
        <f t="shared" ca="1" si="155"/>
        <v>53.308349411911031</v>
      </c>
    </row>
    <row r="1779" spans="2:8" x14ac:dyDescent="0.25">
      <c r="B1779">
        <f t="shared" si="152"/>
        <v>1776</v>
      </c>
      <c r="C1779">
        <f t="shared" ca="1" si="151"/>
        <v>1.8758787526378815E-2</v>
      </c>
      <c r="D1779" s="38">
        <f t="shared" ca="1" si="153"/>
        <v>29.734726906394098</v>
      </c>
      <c r="G1779" s="38">
        <f t="shared" ca="1" si="154"/>
        <v>191.75665256083104</v>
      </c>
      <c r="H1779" s="197">
        <f t="shared" ca="1" si="155"/>
        <v>53.308349411911031</v>
      </c>
    </row>
    <row r="1780" spans="2:8" x14ac:dyDescent="0.25">
      <c r="B1780">
        <f t="shared" si="152"/>
        <v>1777</v>
      </c>
      <c r="C1780">
        <f t="shared" ca="1" si="151"/>
        <v>1.8758787526378815E-2</v>
      </c>
      <c r="D1780" s="38">
        <f t="shared" ca="1" si="153"/>
        <v>29.753485693920478</v>
      </c>
      <c r="G1780" s="38">
        <f t="shared" ca="1" si="154"/>
        <v>191.75665256083104</v>
      </c>
      <c r="H1780" s="197">
        <f t="shared" ca="1" si="155"/>
        <v>53.308349411911031</v>
      </c>
    </row>
    <row r="1781" spans="2:8" x14ac:dyDescent="0.25">
      <c r="B1781">
        <f t="shared" si="152"/>
        <v>1778</v>
      </c>
      <c r="C1781">
        <f t="shared" ca="1" si="151"/>
        <v>1.8758787526378815E-2</v>
      </c>
      <c r="D1781" s="38">
        <f t="shared" ca="1" si="153"/>
        <v>29.772244481446858</v>
      </c>
      <c r="G1781" s="38">
        <f t="shared" ca="1" si="154"/>
        <v>191.75665256083104</v>
      </c>
      <c r="H1781" s="197">
        <f t="shared" ca="1" si="155"/>
        <v>53.308349411911031</v>
      </c>
    </row>
    <row r="1782" spans="2:8" x14ac:dyDescent="0.25">
      <c r="B1782">
        <f t="shared" si="152"/>
        <v>1779</v>
      </c>
      <c r="C1782">
        <f t="shared" ca="1" si="151"/>
        <v>1.8758787526378815E-2</v>
      </c>
      <c r="D1782" s="38">
        <f t="shared" ca="1" si="153"/>
        <v>29.791003268973238</v>
      </c>
      <c r="G1782" s="38">
        <f t="shared" ca="1" si="154"/>
        <v>191.75665256083104</v>
      </c>
      <c r="H1782" s="197">
        <f t="shared" ca="1" si="155"/>
        <v>53.308349411911031</v>
      </c>
    </row>
    <row r="1783" spans="2:8" x14ac:dyDescent="0.25">
      <c r="B1783">
        <f t="shared" si="152"/>
        <v>1780</v>
      </c>
      <c r="C1783">
        <f t="shared" ca="1" si="151"/>
        <v>1.8758787526378815E-2</v>
      </c>
      <c r="D1783" s="38">
        <f t="shared" ca="1" si="153"/>
        <v>29.809762056499618</v>
      </c>
      <c r="G1783" s="38">
        <f t="shared" ca="1" si="154"/>
        <v>191.75665256083104</v>
      </c>
      <c r="H1783" s="197">
        <f t="shared" ca="1" si="155"/>
        <v>53.308349411911031</v>
      </c>
    </row>
    <row r="1784" spans="2:8" x14ac:dyDescent="0.25">
      <c r="B1784">
        <f t="shared" si="152"/>
        <v>1781</v>
      </c>
      <c r="C1784">
        <f t="shared" ca="1" si="151"/>
        <v>1.8758787526378815E-2</v>
      </c>
      <c r="D1784" s="38">
        <f t="shared" ca="1" si="153"/>
        <v>29.828520844025999</v>
      </c>
      <c r="G1784" s="38">
        <f t="shared" ca="1" si="154"/>
        <v>191.75665256083104</v>
      </c>
      <c r="H1784" s="197">
        <f t="shared" ca="1" si="155"/>
        <v>53.308349411911031</v>
      </c>
    </row>
    <row r="1785" spans="2:8" x14ac:dyDescent="0.25">
      <c r="B1785">
        <f t="shared" si="152"/>
        <v>1782</v>
      </c>
      <c r="C1785">
        <f t="shared" ca="1" si="151"/>
        <v>1.8758787526378815E-2</v>
      </c>
      <c r="D1785" s="38">
        <f t="shared" ca="1" si="153"/>
        <v>29.847279631552379</v>
      </c>
      <c r="G1785" s="38">
        <f t="shared" ca="1" si="154"/>
        <v>191.75665256083104</v>
      </c>
      <c r="H1785" s="197">
        <f t="shared" ca="1" si="155"/>
        <v>53.308349411911031</v>
      </c>
    </row>
    <row r="1786" spans="2:8" x14ac:dyDescent="0.25">
      <c r="B1786">
        <f t="shared" si="152"/>
        <v>1783</v>
      </c>
      <c r="C1786">
        <f t="shared" ca="1" si="151"/>
        <v>1.8758787526378815E-2</v>
      </c>
      <c r="D1786" s="38">
        <f t="shared" ca="1" si="153"/>
        <v>29.866038419078759</v>
      </c>
      <c r="G1786" s="38">
        <f t="shared" ca="1" si="154"/>
        <v>191.75665256083104</v>
      </c>
      <c r="H1786" s="197">
        <f t="shared" ca="1" si="155"/>
        <v>53.308349411911031</v>
      </c>
    </row>
    <row r="1787" spans="2:8" x14ac:dyDescent="0.25">
      <c r="B1787">
        <f t="shared" si="152"/>
        <v>1784</v>
      </c>
      <c r="C1787">
        <f t="shared" ca="1" si="151"/>
        <v>1.8758787526378815E-2</v>
      </c>
      <c r="D1787" s="38">
        <f t="shared" ca="1" si="153"/>
        <v>29.884797206605139</v>
      </c>
      <c r="G1787" s="38">
        <f t="shared" ca="1" si="154"/>
        <v>191.75665256083104</v>
      </c>
      <c r="H1787" s="197">
        <f t="shared" ca="1" si="155"/>
        <v>53.308349411911031</v>
      </c>
    </row>
    <row r="1788" spans="2:8" x14ac:dyDescent="0.25">
      <c r="B1788">
        <f t="shared" si="152"/>
        <v>1785</v>
      </c>
      <c r="C1788">
        <f t="shared" ca="1" si="151"/>
        <v>1.8758787526378815E-2</v>
      </c>
      <c r="D1788" s="38">
        <f t="shared" ca="1" si="153"/>
        <v>29.903555994131519</v>
      </c>
      <c r="G1788" s="38">
        <f t="shared" ca="1" si="154"/>
        <v>191.75665256083104</v>
      </c>
      <c r="H1788" s="197">
        <f t="shared" ca="1" si="155"/>
        <v>53.308349411911031</v>
      </c>
    </row>
    <row r="1789" spans="2:8" x14ac:dyDescent="0.25">
      <c r="B1789">
        <f t="shared" si="152"/>
        <v>1786</v>
      </c>
      <c r="C1789">
        <f t="shared" ca="1" si="151"/>
        <v>1.8758787526378815E-2</v>
      </c>
      <c r="D1789" s="38">
        <f t="shared" ca="1" si="153"/>
        <v>29.922314781657899</v>
      </c>
      <c r="G1789" s="38">
        <f t="shared" ca="1" si="154"/>
        <v>191.75665256083104</v>
      </c>
      <c r="H1789" s="197">
        <f t="shared" ca="1" si="155"/>
        <v>53.308349411911031</v>
      </c>
    </row>
    <row r="1790" spans="2:8" x14ac:dyDescent="0.25">
      <c r="B1790">
        <f t="shared" si="152"/>
        <v>1787</v>
      </c>
      <c r="C1790">
        <f t="shared" ca="1" si="151"/>
        <v>1.8758787526378815E-2</v>
      </c>
      <c r="D1790" s="38">
        <f t="shared" ca="1" si="153"/>
        <v>29.94107356918428</v>
      </c>
      <c r="G1790" s="38">
        <f t="shared" ca="1" si="154"/>
        <v>191.75665256083104</v>
      </c>
      <c r="H1790" s="197">
        <f t="shared" ca="1" si="155"/>
        <v>53.308349411911031</v>
      </c>
    </row>
    <row r="1791" spans="2:8" x14ac:dyDescent="0.25">
      <c r="B1791">
        <f t="shared" si="152"/>
        <v>1788</v>
      </c>
      <c r="C1791">
        <f t="shared" ca="1" si="151"/>
        <v>1.8758787526378815E-2</v>
      </c>
      <c r="D1791" s="38">
        <f t="shared" ca="1" si="153"/>
        <v>29.95983235671066</v>
      </c>
      <c r="G1791" s="38">
        <f t="shared" ca="1" si="154"/>
        <v>191.75665256083104</v>
      </c>
      <c r="H1791" s="197">
        <f t="shared" ca="1" si="155"/>
        <v>53.308349411911031</v>
      </c>
    </row>
    <row r="1792" spans="2:8" x14ac:dyDescent="0.25">
      <c r="B1792">
        <f t="shared" si="152"/>
        <v>1789</v>
      </c>
      <c r="C1792">
        <f t="shared" ca="1" si="151"/>
        <v>1.8758787526378815E-2</v>
      </c>
      <c r="D1792" s="38">
        <f t="shared" ca="1" si="153"/>
        <v>29.97859114423704</v>
      </c>
      <c r="G1792" s="38">
        <f t="shared" ca="1" si="154"/>
        <v>191.75665256083104</v>
      </c>
      <c r="H1792" s="197">
        <f t="shared" ca="1" si="155"/>
        <v>53.308349411911031</v>
      </c>
    </row>
    <row r="1793" spans="2:8" x14ac:dyDescent="0.25">
      <c r="B1793">
        <f t="shared" si="152"/>
        <v>1790</v>
      </c>
      <c r="C1793">
        <f t="shared" ca="1" si="151"/>
        <v>1.8758787526378815E-2</v>
      </c>
      <c r="D1793" s="38">
        <f t="shared" ca="1" si="153"/>
        <v>29.99734993176342</v>
      </c>
      <c r="G1793" s="38">
        <f t="shared" ca="1" si="154"/>
        <v>191.75665256083104</v>
      </c>
      <c r="H1793" s="197">
        <f t="shared" ca="1" si="155"/>
        <v>53.308349411911031</v>
      </c>
    </row>
    <row r="1794" spans="2:8" x14ac:dyDescent="0.25">
      <c r="B1794">
        <f t="shared" si="152"/>
        <v>1791</v>
      </c>
      <c r="C1794">
        <f t="shared" ca="1" si="151"/>
        <v>1.8758787526378815E-2</v>
      </c>
      <c r="D1794" s="38">
        <f t="shared" ca="1" si="153"/>
        <v>30.0161087192898</v>
      </c>
      <c r="G1794" s="38">
        <f t="shared" ca="1" si="154"/>
        <v>191.75665256083104</v>
      </c>
      <c r="H1794" s="197">
        <f t="shared" ca="1" si="155"/>
        <v>53.308349411911031</v>
      </c>
    </row>
    <row r="1795" spans="2:8" x14ac:dyDescent="0.25">
      <c r="B1795">
        <f t="shared" si="152"/>
        <v>1792</v>
      </c>
      <c r="C1795">
        <f t="shared" ca="1" si="151"/>
        <v>1.8758787526378815E-2</v>
      </c>
      <c r="D1795" s="38">
        <f t="shared" ca="1" si="153"/>
        <v>30.03486750681618</v>
      </c>
      <c r="G1795" s="38">
        <f t="shared" ca="1" si="154"/>
        <v>191.75665256083104</v>
      </c>
      <c r="H1795" s="197">
        <f t="shared" ca="1" si="155"/>
        <v>53.308349411911031</v>
      </c>
    </row>
    <row r="1796" spans="2:8" x14ac:dyDescent="0.25">
      <c r="B1796">
        <f t="shared" si="152"/>
        <v>1793</v>
      </c>
      <c r="C1796">
        <f t="shared" ca="1" si="151"/>
        <v>1.8758787526378815E-2</v>
      </c>
      <c r="D1796" s="38">
        <f t="shared" ca="1" si="153"/>
        <v>30.05362629434256</v>
      </c>
      <c r="G1796" s="38">
        <f t="shared" ca="1" si="154"/>
        <v>191.75665256083104</v>
      </c>
      <c r="H1796" s="197">
        <f t="shared" ca="1" si="155"/>
        <v>53.308349411911031</v>
      </c>
    </row>
    <row r="1797" spans="2:8" x14ac:dyDescent="0.25">
      <c r="B1797">
        <f t="shared" si="152"/>
        <v>1794</v>
      </c>
      <c r="C1797">
        <f t="shared" ref="C1797:C1860" ca="1" si="156">1/H1797</f>
        <v>1.8758787526378815E-2</v>
      </c>
      <c r="D1797" s="38">
        <f t="shared" ca="1" si="153"/>
        <v>30.072385081868941</v>
      </c>
      <c r="G1797" s="38">
        <f t="shared" ca="1" si="154"/>
        <v>191.75665256083104</v>
      </c>
      <c r="H1797" s="197">
        <f t="shared" ca="1" si="155"/>
        <v>53.308349411911031</v>
      </c>
    </row>
    <row r="1798" spans="2:8" x14ac:dyDescent="0.25">
      <c r="B1798">
        <f t="shared" ref="B1798:B1861" si="157">B1797+1</f>
        <v>1795</v>
      </c>
      <c r="C1798">
        <f t="shared" ca="1" si="156"/>
        <v>1.8758787526378815E-2</v>
      </c>
      <c r="D1798" s="38">
        <f t="shared" ref="D1798:D1861" ca="1" si="158">D1797+C1798</f>
        <v>30.091143869395321</v>
      </c>
      <c r="G1798" s="38">
        <f t="shared" ca="1" si="154"/>
        <v>191.75665256083104</v>
      </c>
      <c r="H1798" s="197">
        <f t="shared" ca="1" si="155"/>
        <v>53.308349411911031</v>
      </c>
    </row>
    <row r="1799" spans="2:8" x14ac:dyDescent="0.25">
      <c r="B1799">
        <f t="shared" si="157"/>
        <v>1796</v>
      </c>
      <c r="C1799">
        <f t="shared" ca="1" si="156"/>
        <v>1.8758787526378815E-2</v>
      </c>
      <c r="D1799" s="38">
        <f t="shared" ca="1" si="158"/>
        <v>30.109902656921701</v>
      </c>
      <c r="G1799" s="38">
        <f t="shared" ca="1" si="154"/>
        <v>191.75665256083104</v>
      </c>
      <c r="H1799" s="197">
        <f t="shared" ca="1" si="155"/>
        <v>53.308349411911031</v>
      </c>
    </row>
    <row r="1800" spans="2:8" x14ac:dyDescent="0.25">
      <c r="B1800">
        <f t="shared" si="157"/>
        <v>1797</v>
      </c>
      <c r="C1800">
        <f t="shared" ca="1" si="156"/>
        <v>1.8758787526378815E-2</v>
      </c>
      <c r="D1800" s="38">
        <f t="shared" ca="1" si="158"/>
        <v>30.128661444448081</v>
      </c>
      <c r="G1800" s="38">
        <f t="shared" ca="1" si="154"/>
        <v>191.75665256083104</v>
      </c>
      <c r="H1800" s="197">
        <f t="shared" ca="1" si="155"/>
        <v>53.308349411911031</v>
      </c>
    </row>
    <row r="1801" spans="2:8" x14ac:dyDescent="0.25">
      <c r="B1801">
        <f t="shared" si="157"/>
        <v>1798</v>
      </c>
      <c r="C1801">
        <f t="shared" ca="1" si="156"/>
        <v>1.8758787526378815E-2</v>
      </c>
      <c r="D1801" s="38">
        <f t="shared" ca="1" si="158"/>
        <v>30.147420231974461</v>
      </c>
      <c r="G1801" s="38">
        <f t="shared" ca="1" si="154"/>
        <v>191.75665256083104</v>
      </c>
      <c r="H1801" s="197">
        <f t="shared" ca="1" si="155"/>
        <v>53.308349411911031</v>
      </c>
    </row>
    <row r="1802" spans="2:8" x14ac:dyDescent="0.25">
      <c r="B1802">
        <f t="shared" si="157"/>
        <v>1799</v>
      </c>
      <c r="C1802">
        <f t="shared" ca="1" si="156"/>
        <v>1.8758787526378815E-2</v>
      </c>
      <c r="D1802" s="38">
        <f t="shared" ca="1" si="158"/>
        <v>30.166179019500841</v>
      </c>
      <c r="G1802" s="38">
        <f t="shared" ca="1" si="154"/>
        <v>191.75665256083104</v>
      </c>
      <c r="H1802" s="197">
        <f t="shared" ca="1" si="155"/>
        <v>53.308349411911031</v>
      </c>
    </row>
    <row r="1803" spans="2:8" x14ac:dyDescent="0.25">
      <c r="B1803">
        <f t="shared" si="157"/>
        <v>1800</v>
      </c>
      <c r="C1803">
        <f t="shared" ca="1" si="156"/>
        <v>1.8758787526378815E-2</v>
      </c>
      <c r="D1803" s="38">
        <f t="shared" ca="1" si="158"/>
        <v>30.184937807027222</v>
      </c>
      <c r="G1803" s="38">
        <f t="shared" ca="1" si="154"/>
        <v>191.75665256083104</v>
      </c>
      <c r="H1803" s="197">
        <f t="shared" ca="1" si="155"/>
        <v>53.308349411911031</v>
      </c>
    </row>
    <row r="1804" spans="2:8" x14ac:dyDescent="0.25">
      <c r="B1804">
        <f t="shared" si="157"/>
        <v>1801</v>
      </c>
      <c r="C1804">
        <f t="shared" ca="1" si="156"/>
        <v>1.8758787526378815E-2</v>
      </c>
      <c r="D1804" s="38">
        <f t="shared" ca="1" si="158"/>
        <v>30.203696594553602</v>
      </c>
      <c r="G1804" s="38">
        <f t="shared" ca="1" si="154"/>
        <v>191.75665256083104</v>
      </c>
      <c r="H1804" s="197">
        <f t="shared" ca="1" si="155"/>
        <v>53.308349411911031</v>
      </c>
    </row>
    <row r="1805" spans="2:8" x14ac:dyDescent="0.25">
      <c r="B1805">
        <f t="shared" si="157"/>
        <v>1802</v>
      </c>
      <c r="C1805">
        <f t="shared" ca="1" si="156"/>
        <v>1.8758787526378815E-2</v>
      </c>
      <c r="D1805" s="38">
        <f t="shared" ca="1" si="158"/>
        <v>30.222455382079982</v>
      </c>
      <c r="G1805" s="38">
        <f t="shared" ca="1" si="154"/>
        <v>191.75665256083104</v>
      </c>
      <c r="H1805" s="197">
        <f t="shared" ca="1" si="155"/>
        <v>53.308349411911031</v>
      </c>
    </row>
    <row r="1806" spans="2:8" x14ac:dyDescent="0.25">
      <c r="B1806">
        <f t="shared" si="157"/>
        <v>1803</v>
      </c>
      <c r="C1806">
        <f t="shared" ca="1" si="156"/>
        <v>1.8758787526378815E-2</v>
      </c>
      <c r="D1806" s="38">
        <f t="shared" ca="1" si="158"/>
        <v>30.241214169606362</v>
      </c>
      <c r="G1806" s="38">
        <f t="shared" ca="1" si="154"/>
        <v>191.75665256083104</v>
      </c>
      <c r="H1806" s="197">
        <f t="shared" ca="1" si="155"/>
        <v>53.308349411911031</v>
      </c>
    </row>
    <row r="1807" spans="2:8" x14ac:dyDescent="0.25">
      <c r="B1807">
        <f t="shared" si="157"/>
        <v>1804</v>
      </c>
      <c r="C1807">
        <f t="shared" ca="1" si="156"/>
        <v>1.8758787526378815E-2</v>
      </c>
      <c r="D1807" s="38">
        <f t="shared" ca="1" si="158"/>
        <v>30.259972957132742</v>
      </c>
      <c r="G1807" s="38">
        <f t="shared" ca="1" si="154"/>
        <v>191.75665256083104</v>
      </c>
      <c r="H1807" s="197">
        <f t="shared" ca="1" si="155"/>
        <v>53.308349411911031</v>
      </c>
    </row>
    <row r="1808" spans="2:8" x14ac:dyDescent="0.25">
      <c r="B1808">
        <f t="shared" si="157"/>
        <v>1805</v>
      </c>
      <c r="C1808">
        <f t="shared" ca="1" si="156"/>
        <v>1.8758787526378815E-2</v>
      </c>
      <c r="D1808" s="38">
        <f t="shared" ca="1" si="158"/>
        <v>30.278731744659122</v>
      </c>
      <c r="G1808" s="38">
        <f t="shared" ca="1" si="154"/>
        <v>191.75665256083104</v>
      </c>
      <c r="H1808" s="197">
        <f t="shared" ca="1" si="155"/>
        <v>53.308349411911031</v>
      </c>
    </row>
    <row r="1809" spans="2:8" x14ac:dyDescent="0.25">
      <c r="B1809">
        <f t="shared" si="157"/>
        <v>1806</v>
      </c>
      <c r="C1809">
        <f t="shared" ca="1" si="156"/>
        <v>1.8758787526378815E-2</v>
      </c>
      <c r="D1809" s="38">
        <f t="shared" ca="1" si="158"/>
        <v>30.297490532185503</v>
      </c>
      <c r="G1809" s="38">
        <f t="shared" ca="1" si="154"/>
        <v>191.75665256083104</v>
      </c>
      <c r="H1809" s="197">
        <f t="shared" ca="1" si="155"/>
        <v>53.308349411911031</v>
      </c>
    </row>
    <row r="1810" spans="2:8" x14ac:dyDescent="0.25">
      <c r="B1810">
        <f t="shared" si="157"/>
        <v>1807</v>
      </c>
      <c r="C1810">
        <f t="shared" ca="1" si="156"/>
        <v>1.8758787526378815E-2</v>
      </c>
      <c r="D1810" s="38">
        <f t="shared" ca="1" si="158"/>
        <v>30.316249319711883</v>
      </c>
      <c r="G1810" s="38">
        <f t="shared" ca="1" si="154"/>
        <v>191.75665256083104</v>
      </c>
      <c r="H1810" s="197">
        <f t="shared" ca="1" si="155"/>
        <v>53.308349411911031</v>
      </c>
    </row>
    <row r="1811" spans="2:8" x14ac:dyDescent="0.25">
      <c r="B1811">
        <f t="shared" si="157"/>
        <v>1808</v>
      </c>
      <c r="C1811">
        <f t="shared" ca="1" si="156"/>
        <v>1.8758787526378815E-2</v>
      </c>
      <c r="D1811" s="38">
        <f t="shared" ca="1" si="158"/>
        <v>30.335008107238263</v>
      </c>
      <c r="G1811" s="38">
        <f t="shared" ca="1" si="154"/>
        <v>191.75665256083104</v>
      </c>
      <c r="H1811" s="197">
        <f t="shared" ca="1" si="155"/>
        <v>53.308349411911031</v>
      </c>
    </row>
    <row r="1812" spans="2:8" x14ac:dyDescent="0.25">
      <c r="B1812">
        <f t="shared" si="157"/>
        <v>1809</v>
      </c>
      <c r="C1812">
        <f t="shared" ca="1" si="156"/>
        <v>1.8758787526378815E-2</v>
      </c>
      <c r="D1812" s="38">
        <f t="shared" ca="1" si="158"/>
        <v>30.353766894764643</v>
      </c>
      <c r="G1812" s="38">
        <f t="shared" ca="1" si="154"/>
        <v>191.75665256083104</v>
      </c>
      <c r="H1812" s="197">
        <f t="shared" ca="1" si="155"/>
        <v>53.308349411911031</v>
      </c>
    </row>
    <row r="1813" spans="2:8" x14ac:dyDescent="0.25">
      <c r="B1813">
        <f t="shared" si="157"/>
        <v>1810</v>
      </c>
      <c r="C1813">
        <f t="shared" ca="1" si="156"/>
        <v>1.8758787526378815E-2</v>
      </c>
      <c r="D1813" s="38">
        <f t="shared" ca="1" si="158"/>
        <v>30.372525682291023</v>
      </c>
      <c r="G1813" s="38">
        <f t="shared" ca="1" si="154"/>
        <v>191.75665256083104</v>
      </c>
      <c r="H1813" s="197">
        <f t="shared" ca="1" si="155"/>
        <v>53.308349411911031</v>
      </c>
    </row>
    <row r="1814" spans="2:8" x14ac:dyDescent="0.25">
      <c r="B1814">
        <f t="shared" si="157"/>
        <v>1811</v>
      </c>
      <c r="C1814">
        <f t="shared" ca="1" si="156"/>
        <v>1.8758787526378815E-2</v>
      </c>
      <c r="D1814" s="38">
        <f t="shared" ca="1" si="158"/>
        <v>30.391284469817403</v>
      </c>
      <c r="G1814" s="38">
        <f t="shared" ca="1" si="154"/>
        <v>191.75665256083104</v>
      </c>
      <c r="H1814" s="197">
        <f t="shared" ca="1" si="155"/>
        <v>53.308349411911031</v>
      </c>
    </row>
    <row r="1815" spans="2:8" x14ac:dyDescent="0.25">
      <c r="B1815">
        <f t="shared" si="157"/>
        <v>1812</v>
      </c>
      <c r="C1815">
        <f t="shared" ca="1" si="156"/>
        <v>1.8758787526378815E-2</v>
      </c>
      <c r="D1815" s="38">
        <f t="shared" ca="1" si="158"/>
        <v>30.410043257343784</v>
      </c>
      <c r="G1815" s="38">
        <f t="shared" ca="1" si="154"/>
        <v>191.75665256083104</v>
      </c>
      <c r="H1815" s="197">
        <f t="shared" ca="1" si="155"/>
        <v>53.308349411911031</v>
      </c>
    </row>
    <row r="1816" spans="2:8" x14ac:dyDescent="0.25">
      <c r="B1816">
        <f t="shared" si="157"/>
        <v>1813</v>
      </c>
      <c r="C1816">
        <f t="shared" ca="1" si="156"/>
        <v>1.8758787526378815E-2</v>
      </c>
      <c r="D1816" s="38">
        <f t="shared" ca="1" si="158"/>
        <v>30.428802044870164</v>
      </c>
      <c r="G1816" s="38">
        <f t="shared" ca="1" si="154"/>
        <v>191.75665256083104</v>
      </c>
      <c r="H1816" s="197">
        <f t="shared" ca="1" si="155"/>
        <v>53.308349411911031</v>
      </c>
    </row>
    <row r="1817" spans="2:8" x14ac:dyDescent="0.25">
      <c r="B1817">
        <f t="shared" si="157"/>
        <v>1814</v>
      </c>
      <c r="C1817">
        <f t="shared" ca="1" si="156"/>
        <v>1.8758787526378815E-2</v>
      </c>
      <c r="D1817" s="38">
        <f t="shared" ca="1" si="158"/>
        <v>30.447560832396544</v>
      </c>
      <c r="G1817" s="38">
        <f t="shared" ca="1" si="154"/>
        <v>191.75665256083104</v>
      </c>
      <c r="H1817" s="197">
        <f t="shared" ca="1" si="155"/>
        <v>53.308349411911031</v>
      </c>
    </row>
    <row r="1818" spans="2:8" x14ac:dyDescent="0.25">
      <c r="B1818">
        <f t="shared" si="157"/>
        <v>1815</v>
      </c>
      <c r="C1818">
        <f t="shared" ca="1" si="156"/>
        <v>1.8758787526378815E-2</v>
      </c>
      <c r="D1818" s="38">
        <f t="shared" ca="1" si="158"/>
        <v>30.466319619922924</v>
      </c>
      <c r="G1818" s="38">
        <f t="shared" ca="1" si="154"/>
        <v>191.75665256083104</v>
      </c>
      <c r="H1818" s="197">
        <f t="shared" ca="1" si="155"/>
        <v>53.308349411911031</v>
      </c>
    </row>
    <row r="1819" spans="2:8" x14ac:dyDescent="0.25">
      <c r="B1819">
        <f t="shared" si="157"/>
        <v>1816</v>
      </c>
      <c r="C1819">
        <f t="shared" ca="1" si="156"/>
        <v>1.8758787526378815E-2</v>
      </c>
      <c r="D1819" s="38">
        <f t="shared" ca="1" si="158"/>
        <v>30.485078407449304</v>
      </c>
      <c r="G1819" s="38">
        <f t="shared" ca="1" si="154"/>
        <v>191.75665256083104</v>
      </c>
      <c r="H1819" s="197">
        <f t="shared" ca="1" si="155"/>
        <v>53.308349411911031</v>
      </c>
    </row>
    <row r="1820" spans="2:8" x14ac:dyDescent="0.25">
      <c r="B1820">
        <f t="shared" si="157"/>
        <v>1817</v>
      </c>
      <c r="C1820">
        <f t="shared" ca="1" si="156"/>
        <v>1.8758787526378815E-2</v>
      </c>
      <c r="D1820" s="38">
        <f t="shared" ca="1" si="158"/>
        <v>30.503837194975684</v>
      </c>
      <c r="G1820" s="38">
        <f t="shared" ca="1" si="154"/>
        <v>191.75665256083104</v>
      </c>
      <c r="H1820" s="197">
        <f t="shared" ca="1" si="155"/>
        <v>53.308349411911031</v>
      </c>
    </row>
    <row r="1821" spans="2:8" x14ac:dyDescent="0.25">
      <c r="B1821">
        <f t="shared" si="157"/>
        <v>1818</v>
      </c>
      <c r="C1821">
        <f t="shared" ca="1" si="156"/>
        <v>1.8758787526378815E-2</v>
      </c>
      <c r="D1821" s="38">
        <f t="shared" ca="1" si="158"/>
        <v>30.522595982502065</v>
      </c>
      <c r="G1821" s="38">
        <f t="shared" ca="1" si="154"/>
        <v>191.75665256083104</v>
      </c>
      <c r="H1821" s="197">
        <f t="shared" ca="1" si="155"/>
        <v>53.308349411911031</v>
      </c>
    </row>
    <row r="1822" spans="2:8" x14ac:dyDescent="0.25">
      <c r="B1822">
        <f t="shared" si="157"/>
        <v>1819</v>
      </c>
      <c r="C1822">
        <f t="shared" ca="1" si="156"/>
        <v>1.8758787526378815E-2</v>
      </c>
      <c r="D1822" s="38">
        <f t="shared" ca="1" si="158"/>
        <v>30.541354770028445</v>
      </c>
      <c r="G1822" s="38">
        <f t="shared" ca="1" si="154"/>
        <v>191.75665256083104</v>
      </c>
      <c r="H1822" s="197">
        <f t="shared" ca="1" si="155"/>
        <v>53.308349411911031</v>
      </c>
    </row>
    <row r="1823" spans="2:8" x14ac:dyDescent="0.25">
      <c r="B1823">
        <f t="shared" si="157"/>
        <v>1820</v>
      </c>
      <c r="C1823">
        <f t="shared" ca="1" si="156"/>
        <v>1.8758787526378815E-2</v>
      </c>
      <c r="D1823" s="38">
        <f t="shared" ca="1" si="158"/>
        <v>30.560113557554825</v>
      </c>
      <c r="G1823" s="38">
        <f t="shared" ca="1" si="154"/>
        <v>191.75665256083104</v>
      </c>
      <c r="H1823" s="197">
        <f t="shared" ca="1" si="155"/>
        <v>53.308349411911031</v>
      </c>
    </row>
    <row r="1824" spans="2:8" x14ac:dyDescent="0.25">
      <c r="B1824">
        <f t="shared" si="157"/>
        <v>1821</v>
      </c>
      <c r="C1824">
        <f t="shared" ca="1" si="156"/>
        <v>1.8758787526378815E-2</v>
      </c>
      <c r="D1824" s="38">
        <f t="shared" ca="1" si="158"/>
        <v>30.578872345081205</v>
      </c>
      <c r="G1824" s="38">
        <f t="shared" ca="1" si="154"/>
        <v>191.75665256083104</v>
      </c>
      <c r="H1824" s="197">
        <f t="shared" ca="1" si="155"/>
        <v>53.308349411911031</v>
      </c>
    </row>
    <row r="1825" spans="2:8" x14ac:dyDescent="0.25">
      <c r="B1825">
        <f t="shared" si="157"/>
        <v>1822</v>
      </c>
      <c r="C1825">
        <f t="shared" ca="1" si="156"/>
        <v>1.8758787526378815E-2</v>
      </c>
      <c r="D1825" s="38">
        <f t="shared" ca="1" si="158"/>
        <v>30.597631132607585</v>
      </c>
      <c r="G1825" s="38">
        <f t="shared" ca="1" si="154"/>
        <v>191.75665256083104</v>
      </c>
      <c r="H1825" s="197">
        <f t="shared" ca="1" si="155"/>
        <v>53.308349411911031</v>
      </c>
    </row>
    <row r="1826" spans="2:8" x14ac:dyDescent="0.25">
      <c r="B1826">
        <f t="shared" si="157"/>
        <v>1823</v>
      </c>
      <c r="C1826">
        <f t="shared" ca="1" si="156"/>
        <v>1.8758787526378815E-2</v>
      </c>
      <c r="D1826" s="38">
        <f t="shared" ca="1" si="158"/>
        <v>30.616389920133965</v>
      </c>
      <c r="G1826" s="38">
        <f t="shared" ca="1" si="154"/>
        <v>191.75665256083104</v>
      </c>
      <c r="H1826" s="197">
        <f t="shared" ca="1" si="155"/>
        <v>53.308349411911031</v>
      </c>
    </row>
    <row r="1827" spans="2:8" x14ac:dyDescent="0.25">
      <c r="B1827">
        <f t="shared" si="157"/>
        <v>1824</v>
      </c>
      <c r="C1827">
        <f t="shared" ca="1" si="156"/>
        <v>1.8758787526378815E-2</v>
      </c>
      <c r="D1827" s="38">
        <f t="shared" ca="1" si="158"/>
        <v>30.635148707660345</v>
      </c>
      <c r="G1827" s="38">
        <f t="shared" ca="1" si="154"/>
        <v>191.75665256083104</v>
      </c>
      <c r="H1827" s="197">
        <f t="shared" ca="1" si="155"/>
        <v>53.308349411911031</v>
      </c>
    </row>
    <row r="1828" spans="2:8" x14ac:dyDescent="0.25">
      <c r="B1828">
        <f t="shared" si="157"/>
        <v>1825</v>
      </c>
      <c r="C1828">
        <f t="shared" ca="1" si="156"/>
        <v>1.8758787526378815E-2</v>
      </c>
      <c r="D1828" s="38">
        <f t="shared" ca="1" si="158"/>
        <v>30.653907495186726</v>
      </c>
      <c r="G1828" s="38">
        <f t="shared" ca="1" si="154"/>
        <v>191.75665256083104</v>
      </c>
      <c r="H1828" s="197">
        <f t="shared" ca="1" si="155"/>
        <v>53.308349411911031</v>
      </c>
    </row>
    <row r="1829" spans="2:8" x14ac:dyDescent="0.25">
      <c r="B1829">
        <f t="shared" si="157"/>
        <v>1826</v>
      </c>
      <c r="C1829">
        <f t="shared" ca="1" si="156"/>
        <v>1.8758787526378815E-2</v>
      </c>
      <c r="D1829" s="38">
        <f t="shared" ca="1" si="158"/>
        <v>30.672666282713106</v>
      </c>
      <c r="G1829" s="38">
        <f t="shared" ca="1" si="154"/>
        <v>191.75665256083104</v>
      </c>
      <c r="H1829" s="197">
        <f t="shared" ca="1" si="155"/>
        <v>53.308349411911031</v>
      </c>
    </row>
    <row r="1830" spans="2:8" x14ac:dyDescent="0.25">
      <c r="B1830">
        <f t="shared" si="157"/>
        <v>1827</v>
      </c>
      <c r="C1830">
        <f t="shared" ca="1" si="156"/>
        <v>1.8758787526378815E-2</v>
      </c>
      <c r="D1830" s="38">
        <f t="shared" ca="1" si="158"/>
        <v>30.691425070239486</v>
      </c>
      <c r="G1830" s="38">
        <f t="shared" ca="1" si="154"/>
        <v>191.75665256083104</v>
      </c>
      <c r="H1830" s="197">
        <f t="shared" ca="1" si="155"/>
        <v>53.308349411911031</v>
      </c>
    </row>
    <row r="1831" spans="2:8" x14ac:dyDescent="0.25">
      <c r="B1831">
        <f t="shared" si="157"/>
        <v>1828</v>
      </c>
      <c r="C1831">
        <f t="shared" ca="1" si="156"/>
        <v>1.8758787526378815E-2</v>
      </c>
      <c r="D1831" s="38">
        <f t="shared" ca="1" si="158"/>
        <v>30.710183857765866</v>
      </c>
      <c r="G1831" s="38">
        <f t="shared" ref="G1831:G1894" ca="1" si="159">H1831/0.278</f>
        <v>191.75665256083104</v>
      </c>
      <c r="H1831" s="197">
        <f t="shared" ref="H1831:H1894" ca="1" si="160">H1830+(P1830*C1830)</f>
        <v>53.308349411911031</v>
      </c>
    </row>
    <row r="1832" spans="2:8" x14ac:dyDescent="0.25">
      <c r="B1832">
        <f t="shared" si="157"/>
        <v>1829</v>
      </c>
      <c r="C1832">
        <f t="shared" ca="1" si="156"/>
        <v>1.8758787526378815E-2</v>
      </c>
      <c r="D1832" s="38">
        <f t="shared" ca="1" si="158"/>
        <v>30.728942645292246</v>
      </c>
      <c r="G1832" s="38">
        <f t="shared" ca="1" si="159"/>
        <v>191.75665256083104</v>
      </c>
      <c r="H1832" s="197">
        <f t="shared" ca="1" si="160"/>
        <v>53.308349411911031</v>
      </c>
    </row>
    <row r="1833" spans="2:8" x14ac:dyDescent="0.25">
      <c r="B1833">
        <f t="shared" si="157"/>
        <v>1830</v>
      </c>
      <c r="C1833">
        <f t="shared" ca="1" si="156"/>
        <v>1.8758787526378815E-2</v>
      </c>
      <c r="D1833" s="38">
        <f t="shared" ca="1" si="158"/>
        <v>30.747701432818626</v>
      </c>
      <c r="G1833" s="38">
        <f t="shared" ca="1" si="159"/>
        <v>191.75665256083104</v>
      </c>
      <c r="H1833" s="197">
        <f t="shared" ca="1" si="160"/>
        <v>53.308349411911031</v>
      </c>
    </row>
    <row r="1834" spans="2:8" x14ac:dyDescent="0.25">
      <c r="B1834">
        <f t="shared" si="157"/>
        <v>1831</v>
      </c>
      <c r="C1834">
        <f t="shared" ca="1" si="156"/>
        <v>1.8758787526378815E-2</v>
      </c>
      <c r="D1834" s="38">
        <f t="shared" ca="1" si="158"/>
        <v>30.766460220345007</v>
      </c>
      <c r="G1834" s="38">
        <f t="shared" ca="1" si="159"/>
        <v>191.75665256083104</v>
      </c>
      <c r="H1834" s="197">
        <f t="shared" ca="1" si="160"/>
        <v>53.308349411911031</v>
      </c>
    </row>
    <row r="1835" spans="2:8" x14ac:dyDescent="0.25">
      <c r="B1835">
        <f t="shared" si="157"/>
        <v>1832</v>
      </c>
      <c r="C1835">
        <f t="shared" ca="1" si="156"/>
        <v>1.8758787526378815E-2</v>
      </c>
      <c r="D1835" s="38">
        <f t="shared" ca="1" si="158"/>
        <v>30.785219007871387</v>
      </c>
      <c r="G1835" s="38">
        <f t="shared" ca="1" si="159"/>
        <v>191.75665256083104</v>
      </c>
      <c r="H1835" s="197">
        <f t="shared" ca="1" si="160"/>
        <v>53.308349411911031</v>
      </c>
    </row>
    <row r="1836" spans="2:8" x14ac:dyDescent="0.25">
      <c r="B1836">
        <f t="shared" si="157"/>
        <v>1833</v>
      </c>
      <c r="C1836">
        <f t="shared" ca="1" si="156"/>
        <v>1.8758787526378815E-2</v>
      </c>
      <c r="D1836" s="38">
        <f t="shared" ca="1" si="158"/>
        <v>30.803977795397767</v>
      </c>
      <c r="G1836" s="38">
        <f t="shared" ca="1" si="159"/>
        <v>191.75665256083104</v>
      </c>
      <c r="H1836" s="197">
        <f t="shared" ca="1" si="160"/>
        <v>53.308349411911031</v>
      </c>
    </row>
    <row r="1837" spans="2:8" x14ac:dyDescent="0.25">
      <c r="B1837">
        <f t="shared" si="157"/>
        <v>1834</v>
      </c>
      <c r="C1837">
        <f t="shared" ca="1" si="156"/>
        <v>1.8758787526378815E-2</v>
      </c>
      <c r="D1837" s="38">
        <f t="shared" ca="1" si="158"/>
        <v>30.822736582924147</v>
      </c>
      <c r="G1837" s="38">
        <f t="shared" ca="1" si="159"/>
        <v>191.75665256083104</v>
      </c>
      <c r="H1837" s="197">
        <f t="shared" ca="1" si="160"/>
        <v>53.308349411911031</v>
      </c>
    </row>
    <row r="1838" spans="2:8" x14ac:dyDescent="0.25">
      <c r="B1838">
        <f t="shared" si="157"/>
        <v>1835</v>
      </c>
      <c r="C1838">
        <f t="shared" ca="1" si="156"/>
        <v>1.8758787526378815E-2</v>
      </c>
      <c r="D1838" s="38">
        <f t="shared" ca="1" si="158"/>
        <v>30.841495370450527</v>
      </c>
      <c r="G1838" s="38">
        <f t="shared" ca="1" si="159"/>
        <v>191.75665256083104</v>
      </c>
      <c r="H1838" s="197">
        <f t="shared" ca="1" si="160"/>
        <v>53.308349411911031</v>
      </c>
    </row>
    <row r="1839" spans="2:8" x14ac:dyDescent="0.25">
      <c r="B1839">
        <f t="shared" si="157"/>
        <v>1836</v>
      </c>
      <c r="C1839">
        <f t="shared" ca="1" si="156"/>
        <v>1.8758787526378815E-2</v>
      </c>
      <c r="D1839" s="38">
        <f t="shared" ca="1" si="158"/>
        <v>30.860254157976907</v>
      </c>
      <c r="G1839" s="38">
        <f t="shared" ca="1" si="159"/>
        <v>191.75665256083104</v>
      </c>
      <c r="H1839" s="197">
        <f t="shared" ca="1" si="160"/>
        <v>53.308349411911031</v>
      </c>
    </row>
    <row r="1840" spans="2:8" x14ac:dyDescent="0.25">
      <c r="B1840">
        <f t="shared" si="157"/>
        <v>1837</v>
      </c>
      <c r="C1840">
        <f t="shared" ca="1" si="156"/>
        <v>1.8758787526378815E-2</v>
      </c>
      <c r="D1840" s="38">
        <f t="shared" ca="1" si="158"/>
        <v>30.879012945503288</v>
      </c>
      <c r="G1840" s="38">
        <f t="shared" ca="1" si="159"/>
        <v>191.75665256083104</v>
      </c>
      <c r="H1840" s="197">
        <f t="shared" ca="1" si="160"/>
        <v>53.308349411911031</v>
      </c>
    </row>
    <row r="1841" spans="2:8" x14ac:dyDescent="0.25">
      <c r="B1841">
        <f t="shared" si="157"/>
        <v>1838</v>
      </c>
      <c r="C1841">
        <f t="shared" ca="1" si="156"/>
        <v>1.8758787526378815E-2</v>
      </c>
      <c r="D1841" s="38">
        <f t="shared" ca="1" si="158"/>
        <v>30.897771733029668</v>
      </c>
      <c r="G1841" s="38">
        <f t="shared" ca="1" si="159"/>
        <v>191.75665256083104</v>
      </c>
      <c r="H1841" s="197">
        <f t="shared" ca="1" si="160"/>
        <v>53.308349411911031</v>
      </c>
    </row>
    <row r="1842" spans="2:8" x14ac:dyDescent="0.25">
      <c r="B1842">
        <f t="shared" si="157"/>
        <v>1839</v>
      </c>
      <c r="C1842">
        <f t="shared" ca="1" si="156"/>
        <v>1.8758787526378815E-2</v>
      </c>
      <c r="D1842" s="38">
        <f t="shared" ca="1" si="158"/>
        <v>30.916530520556048</v>
      </c>
      <c r="G1842" s="38">
        <f t="shared" ca="1" si="159"/>
        <v>191.75665256083104</v>
      </c>
      <c r="H1842" s="197">
        <f t="shared" ca="1" si="160"/>
        <v>53.308349411911031</v>
      </c>
    </row>
    <row r="1843" spans="2:8" x14ac:dyDescent="0.25">
      <c r="B1843">
        <f t="shared" si="157"/>
        <v>1840</v>
      </c>
      <c r="C1843">
        <f t="shared" ca="1" si="156"/>
        <v>1.8758787526378815E-2</v>
      </c>
      <c r="D1843" s="38">
        <f t="shared" ca="1" si="158"/>
        <v>30.935289308082428</v>
      </c>
      <c r="G1843" s="38">
        <f t="shared" ca="1" si="159"/>
        <v>191.75665256083104</v>
      </c>
      <c r="H1843" s="197">
        <f t="shared" ca="1" si="160"/>
        <v>53.308349411911031</v>
      </c>
    </row>
    <row r="1844" spans="2:8" x14ac:dyDescent="0.25">
      <c r="B1844">
        <f t="shared" si="157"/>
        <v>1841</v>
      </c>
      <c r="C1844">
        <f t="shared" ca="1" si="156"/>
        <v>1.8758787526378815E-2</v>
      </c>
      <c r="D1844" s="38">
        <f t="shared" ca="1" si="158"/>
        <v>30.954048095608808</v>
      </c>
      <c r="G1844" s="38">
        <f t="shared" ca="1" si="159"/>
        <v>191.75665256083104</v>
      </c>
      <c r="H1844" s="197">
        <f t="shared" ca="1" si="160"/>
        <v>53.308349411911031</v>
      </c>
    </row>
    <row r="1845" spans="2:8" x14ac:dyDescent="0.25">
      <c r="B1845">
        <f t="shared" si="157"/>
        <v>1842</v>
      </c>
      <c r="C1845">
        <f t="shared" ca="1" si="156"/>
        <v>1.8758787526378815E-2</v>
      </c>
      <c r="D1845" s="38">
        <f t="shared" ca="1" si="158"/>
        <v>30.972806883135188</v>
      </c>
      <c r="G1845" s="38">
        <f t="shared" ca="1" si="159"/>
        <v>191.75665256083104</v>
      </c>
      <c r="H1845" s="197">
        <f t="shared" ca="1" si="160"/>
        <v>53.308349411911031</v>
      </c>
    </row>
    <row r="1846" spans="2:8" x14ac:dyDescent="0.25">
      <c r="B1846">
        <f t="shared" si="157"/>
        <v>1843</v>
      </c>
      <c r="C1846">
        <f t="shared" ca="1" si="156"/>
        <v>1.8758787526378815E-2</v>
      </c>
      <c r="D1846" s="38">
        <f t="shared" ca="1" si="158"/>
        <v>30.991565670661569</v>
      </c>
      <c r="G1846" s="38">
        <f t="shared" ca="1" si="159"/>
        <v>191.75665256083104</v>
      </c>
      <c r="H1846" s="197">
        <f t="shared" ca="1" si="160"/>
        <v>53.308349411911031</v>
      </c>
    </row>
    <row r="1847" spans="2:8" x14ac:dyDescent="0.25">
      <c r="B1847">
        <f t="shared" si="157"/>
        <v>1844</v>
      </c>
      <c r="C1847">
        <f t="shared" ca="1" si="156"/>
        <v>1.8758787526378815E-2</v>
      </c>
      <c r="D1847" s="38">
        <f t="shared" ca="1" si="158"/>
        <v>31.010324458187949</v>
      </c>
      <c r="G1847" s="38">
        <f t="shared" ca="1" si="159"/>
        <v>191.75665256083104</v>
      </c>
      <c r="H1847" s="197">
        <f t="shared" ca="1" si="160"/>
        <v>53.308349411911031</v>
      </c>
    </row>
    <row r="1848" spans="2:8" x14ac:dyDescent="0.25">
      <c r="B1848">
        <f t="shared" si="157"/>
        <v>1845</v>
      </c>
      <c r="C1848">
        <f t="shared" ca="1" si="156"/>
        <v>1.8758787526378815E-2</v>
      </c>
      <c r="D1848" s="38">
        <f t="shared" ca="1" si="158"/>
        <v>31.029083245714329</v>
      </c>
      <c r="G1848" s="38">
        <f t="shared" ca="1" si="159"/>
        <v>191.75665256083104</v>
      </c>
      <c r="H1848" s="197">
        <f t="shared" ca="1" si="160"/>
        <v>53.308349411911031</v>
      </c>
    </row>
    <row r="1849" spans="2:8" x14ac:dyDescent="0.25">
      <c r="B1849">
        <f t="shared" si="157"/>
        <v>1846</v>
      </c>
      <c r="C1849">
        <f t="shared" ca="1" si="156"/>
        <v>1.8758787526378815E-2</v>
      </c>
      <c r="D1849" s="38">
        <f t="shared" ca="1" si="158"/>
        <v>31.047842033240709</v>
      </c>
      <c r="G1849" s="38">
        <f t="shared" ca="1" si="159"/>
        <v>191.75665256083104</v>
      </c>
      <c r="H1849" s="197">
        <f t="shared" ca="1" si="160"/>
        <v>53.308349411911031</v>
      </c>
    </row>
    <row r="1850" spans="2:8" x14ac:dyDescent="0.25">
      <c r="B1850">
        <f t="shared" si="157"/>
        <v>1847</v>
      </c>
      <c r="C1850">
        <f t="shared" ca="1" si="156"/>
        <v>1.8758787526378815E-2</v>
      </c>
      <c r="D1850" s="38">
        <f t="shared" ca="1" si="158"/>
        <v>31.066600820767089</v>
      </c>
      <c r="G1850" s="38">
        <f t="shared" ca="1" si="159"/>
        <v>191.75665256083104</v>
      </c>
      <c r="H1850" s="197">
        <f t="shared" ca="1" si="160"/>
        <v>53.308349411911031</v>
      </c>
    </row>
    <row r="1851" spans="2:8" x14ac:dyDescent="0.25">
      <c r="B1851">
        <f t="shared" si="157"/>
        <v>1848</v>
      </c>
      <c r="C1851">
        <f t="shared" ca="1" si="156"/>
        <v>1.8758787526378815E-2</v>
      </c>
      <c r="D1851" s="38">
        <f t="shared" ca="1" si="158"/>
        <v>31.085359608293469</v>
      </c>
      <c r="G1851" s="38">
        <f t="shared" ca="1" si="159"/>
        <v>191.75665256083104</v>
      </c>
      <c r="H1851" s="197">
        <f t="shared" ca="1" si="160"/>
        <v>53.308349411911031</v>
      </c>
    </row>
    <row r="1852" spans="2:8" x14ac:dyDescent="0.25">
      <c r="B1852">
        <f t="shared" si="157"/>
        <v>1849</v>
      </c>
      <c r="C1852">
        <f t="shared" ca="1" si="156"/>
        <v>1.8758787526378815E-2</v>
      </c>
      <c r="D1852" s="38">
        <f t="shared" ca="1" si="158"/>
        <v>31.104118395819849</v>
      </c>
      <c r="G1852" s="38">
        <f t="shared" ca="1" si="159"/>
        <v>191.75665256083104</v>
      </c>
      <c r="H1852" s="197">
        <f t="shared" ca="1" si="160"/>
        <v>53.308349411911031</v>
      </c>
    </row>
    <row r="1853" spans="2:8" x14ac:dyDescent="0.25">
      <c r="B1853">
        <f t="shared" si="157"/>
        <v>1850</v>
      </c>
      <c r="C1853">
        <f t="shared" ca="1" si="156"/>
        <v>1.8758787526378815E-2</v>
      </c>
      <c r="D1853" s="38">
        <f t="shared" ca="1" si="158"/>
        <v>31.12287718334623</v>
      </c>
      <c r="G1853" s="38">
        <f t="shared" ca="1" si="159"/>
        <v>191.75665256083104</v>
      </c>
      <c r="H1853" s="197">
        <f t="shared" ca="1" si="160"/>
        <v>53.308349411911031</v>
      </c>
    </row>
    <row r="1854" spans="2:8" x14ac:dyDescent="0.25">
      <c r="B1854">
        <f t="shared" si="157"/>
        <v>1851</v>
      </c>
      <c r="C1854">
        <f t="shared" ca="1" si="156"/>
        <v>1.8758787526378815E-2</v>
      </c>
      <c r="D1854" s="38">
        <f t="shared" ca="1" si="158"/>
        <v>31.14163597087261</v>
      </c>
      <c r="G1854" s="38">
        <f t="shared" ca="1" si="159"/>
        <v>191.75665256083104</v>
      </c>
      <c r="H1854" s="197">
        <f t="shared" ca="1" si="160"/>
        <v>53.308349411911031</v>
      </c>
    </row>
    <row r="1855" spans="2:8" x14ac:dyDescent="0.25">
      <c r="B1855">
        <f t="shared" si="157"/>
        <v>1852</v>
      </c>
      <c r="C1855">
        <f t="shared" ca="1" si="156"/>
        <v>1.8758787526378815E-2</v>
      </c>
      <c r="D1855" s="38">
        <f t="shared" ca="1" si="158"/>
        <v>31.16039475839899</v>
      </c>
      <c r="G1855" s="38">
        <f t="shared" ca="1" si="159"/>
        <v>191.75665256083104</v>
      </c>
      <c r="H1855" s="197">
        <f t="shared" ca="1" si="160"/>
        <v>53.308349411911031</v>
      </c>
    </row>
    <row r="1856" spans="2:8" x14ac:dyDescent="0.25">
      <c r="B1856">
        <f t="shared" si="157"/>
        <v>1853</v>
      </c>
      <c r="C1856">
        <f t="shared" ca="1" si="156"/>
        <v>1.8758787526378815E-2</v>
      </c>
      <c r="D1856" s="38">
        <f t="shared" ca="1" si="158"/>
        <v>31.17915354592537</v>
      </c>
      <c r="G1856" s="38">
        <f t="shared" ca="1" si="159"/>
        <v>191.75665256083104</v>
      </c>
      <c r="H1856" s="197">
        <f t="shared" ca="1" si="160"/>
        <v>53.308349411911031</v>
      </c>
    </row>
    <row r="1857" spans="2:8" x14ac:dyDescent="0.25">
      <c r="B1857">
        <f t="shared" si="157"/>
        <v>1854</v>
      </c>
      <c r="C1857">
        <f t="shared" ca="1" si="156"/>
        <v>1.8758787526378815E-2</v>
      </c>
      <c r="D1857" s="38">
        <f t="shared" ca="1" si="158"/>
        <v>31.19791233345175</v>
      </c>
      <c r="G1857" s="38">
        <f t="shared" ca="1" si="159"/>
        <v>191.75665256083104</v>
      </c>
      <c r="H1857" s="197">
        <f t="shared" ca="1" si="160"/>
        <v>53.308349411911031</v>
      </c>
    </row>
    <row r="1858" spans="2:8" x14ac:dyDescent="0.25">
      <c r="B1858">
        <f t="shared" si="157"/>
        <v>1855</v>
      </c>
      <c r="C1858">
        <f t="shared" ca="1" si="156"/>
        <v>1.8758787526378815E-2</v>
      </c>
      <c r="D1858" s="38">
        <f t="shared" ca="1" si="158"/>
        <v>31.21667112097813</v>
      </c>
      <c r="G1858" s="38">
        <f t="shared" ca="1" si="159"/>
        <v>191.75665256083104</v>
      </c>
      <c r="H1858" s="197">
        <f t="shared" ca="1" si="160"/>
        <v>53.308349411911031</v>
      </c>
    </row>
    <row r="1859" spans="2:8" x14ac:dyDescent="0.25">
      <c r="B1859">
        <f t="shared" si="157"/>
        <v>1856</v>
      </c>
      <c r="C1859">
        <f t="shared" ca="1" si="156"/>
        <v>1.8758787526378815E-2</v>
      </c>
      <c r="D1859" s="38">
        <f t="shared" ca="1" si="158"/>
        <v>31.235429908504511</v>
      </c>
      <c r="G1859" s="38">
        <f t="shared" ca="1" si="159"/>
        <v>191.75665256083104</v>
      </c>
      <c r="H1859" s="197">
        <f t="shared" ca="1" si="160"/>
        <v>53.308349411911031</v>
      </c>
    </row>
    <row r="1860" spans="2:8" x14ac:dyDescent="0.25">
      <c r="B1860">
        <f t="shared" si="157"/>
        <v>1857</v>
      </c>
      <c r="C1860">
        <f t="shared" ca="1" si="156"/>
        <v>1.8758787526378815E-2</v>
      </c>
      <c r="D1860" s="38">
        <f t="shared" ca="1" si="158"/>
        <v>31.254188696030891</v>
      </c>
      <c r="G1860" s="38">
        <f t="shared" ca="1" si="159"/>
        <v>191.75665256083104</v>
      </c>
      <c r="H1860" s="197">
        <f t="shared" ca="1" si="160"/>
        <v>53.308349411911031</v>
      </c>
    </row>
    <row r="1861" spans="2:8" x14ac:dyDescent="0.25">
      <c r="B1861">
        <f t="shared" si="157"/>
        <v>1858</v>
      </c>
      <c r="C1861">
        <f t="shared" ref="C1861:C1924" ca="1" si="161">1/H1861</f>
        <v>1.8758787526378815E-2</v>
      </c>
      <c r="D1861" s="38">
        <f t="shared" ca="1" si="158"/>
        <v>31.272947483557271</v>
      </c>
      <c r="G1861" s="38">
        <f t="shared" ca="1" si="159"/>
        <v>191.75665256083104</v>
      </c>
      <c r="H1861" s="197">
        <f t="shared" ca="1" si="160"/>
        <v>53.308349411911031</v>
      </c>
    </row>
    <row r="1862" spans="2:8" x14ac:dyDescent="0.25">
      <c r="B1862">
        <f t="shared" ref="B1862:B1925" si="162">B1861+1</f>
        <v>1859</v>
      </c>
      <c r="C1862">
        <f t="shared" ca="1" si="161"/>
        <v>1.8758787526378815E-2</v>
      </c>
      <c r="D1862" s="38">
        <f t="shared" ref="D1862:D1925" ca="1" si="163">D1861+C1862</f>
        <v>31.291706271083651</v>
      </c>
      <c r="G1862" s="38">
        <f t="shared" ca="1" si="159"/>
        <v>191.75665256083104</v>
      </c>
      <c r="H1862" s="197">
        <f t="shared" ca="1" si="160"/>
        <v>53.308349411911031</v>
      </c>
    </row>
    <row r="1863" spans="2:8" x14ac:dyDescent="0.25">
      <c r="B1863">
        <f t="shared" si="162"/>
        <v>1860</v>
      </c>
      <c r="C1863">
        <f t="shared" ca="1" si="161"/>
        <v>1.8758787526378815E-2</v>
      </c>
      <c r="D1863" s="38">
        <f t="shared" ca="1" si="163"/>
        <v>31.310465058610031</v>
      </c>
      <c r="G1863" s="38">
        <f t="shared" ca="1" si="159"/>
        <v>191.75665256083104</v>
      </c>
      <c r="H1863" s="197">
        <f t="shared" ca="1" si="160"/>
        <v>53.308349411911031</v>
      </c>
    </row>
    <row r="1864" spans="2:8" x14ac:dyDescent="0.25">
      <c r="B1864">
        <f t="shared" si="162"/>
        <v>1861</v>
      </c>
      <c r="C1864">
        <f t="shared" ca="1" si="161"/>
        <v>1.8758787526378815E-2</v>
      </c>
      <c r="D1864" s="38">
        <f t="shared" ca="1" si="163"/>
        <v>31.329223846136411</v>
      </c>
      <c r="G1864" s="38">
        <f t="shared" ca="1" si="159"/>
        <v>191.75665256083104</v>
      </c>
      <c r="H1864" s="197">
        <f t="shared" ca="1" si="160"/>
        <v>53.308349411911031</v>
      </c>
    </row>
    <row r="1865" spans="2:8" x14ac:dyDescent="0.25">
      <c r="B1865">
        <f t="shared" si="162"/>
        <v>1862</v>
      </c>
      <c r="C1865">
        <f t="shared" ca="1" si="161"/>
        <v>1.8758787526378815E-2</v>
      </c>
      <c r="D1865" s="38">
        <f t="shared" ca="1" si="163"/>
        <v>31.347982633662792</v>
      </c>
      <c r="G1865" s="38">
        <f t="shared" ca="1" si="159"/>
        <v>191.75665256083104</v>
      </c>
      <c r="H1865" s="197">
        <f t="shared" ca="1" si="160"/>
        <v>53.308349411911031</v>
      </c>
    </row>
    <row r="1866" spans="2:8" x14ac:dyDescent="0.25">
      <c r="B1866">
        <f t="shared" si="162"/>
        <v>1863</v>
      </c>
      <c r="C1866">
        <f t="shared" ca="1" si="161"/>
        <v>1.8758787526378815E-2</v>
      </c>
      <c r="D1866" s="38">
        <f t="shared" ca="1" si="163"/>
        <v>31.366741421189172</v>
      </c>
      <c r="G1866" s="38">
        <f t="shared" ca="1" si="159"/>
        <v>191.75665256083104</v>
      </c>
      <c r="H1866" s="197">
        <f t="shared" ca="1" si="160"/>
        <v>53.308349411911031</v>
      </c>
    </row>
    <row r="1867" spans="2:8" x14ac:dyDescent="0.25">
      <c r="B1867">
        <f t="shared" si="162"/>
        <v>1864</v>
      </c>
      <c r="C1867">
        <f t="shared" ca="1" si="161"/>
        <v>1.8758787526378815E-2</v>
      </c>
      <c r="D1867" s="38">
        <f t="shared" ca="1" si="163"/>
        <v>31.385500208715552</v>
      </c>
      <c r="G1867" s="38">
        <f t="shared" ca="1" si="159"/>
        <v>191.75665256083104</v>
      </c>
      <c r="H1867" s="197">
        <f t="shared" ca="1" si="160"/>
        <v>53.308349411911031</v>
      </c>
    </row>
    <row r="1868" spans="2:8" x14ac:dyDescent="0.25">
      <c r="B1868">
        <f t="shared" si="162"/>
        <v>1865</v>
      </c>
      <c r="C1868">
        <f t="shared" ca="1" si="161"/>
        <v>1.8758787526378815E-2</v>
      </c>
      <c r="D1868" s="38">
        <f t="shared" ca="1" si="163"/>
        <v>31.404258996241932</v>
      </c>
      <c r="G1868" s="38">
        <f t="shared" ca="1" si="159"/>
        <v>191.75665256083104</v>
      </c>
      <c r="H1868" s="197">
        <f t="shared" ca="1" si="160"/>
        <v>53.308349411911031</v>
      </c>
    </row>
    <row r="1869" spans="2:8" x14ac:dyDescent="0.25">
      <c r="B1869">
        <f t="shared" si="162"/>
        <v>1866</v>
      </c>
      <c r="C1869">
        <f t="shared" ca="1" si="161"/>
        <v>1.8758787526378815E-2</v>
      </c>
      <c r="D1869" s="38">
        <f t="shared" ca="1" si="163"/>
        <v>31.423017783768312</v>
      </c>
      <c r="G1869" s="38">
        <f t="shared" ca="1" si="159"/>
        <v>191.75665256083104</v>
      </c>
      <c r="H1869" s="197">
        <f t="shared" ca="1" si="160"/>
        <v>53.308349411911031</v>
      </c>
    </row>
    <row r="1870" spans="2:8" x14ac:dyDescent="0.25">
      <c r="B1870">
        <f t="shared" si="162"/>
        <v>1867</v>
      </c>
      <c r="C1870">
        <f t="shared" ca="1" si="161"/>
        <v>1.8758787526378815E-2</v>
      </c>
      <c r="D1870" s="38">
        <f t="shared" ca="1" si="163"/>
        <v>31.441776571294692</v>
      </c>
      <c r="G1870" s="38">
        <f t="shared" ca="1" si="159"/>
        <v>191.75665256083104</v>
      </c>
      <c r="H1870" s="197">
        <f t="shared" ca="1" si="160"/>
        <v>53.308349411911031</v>
      </c>
    </row>
    <row r="1871" spans="2:8" x14ac:dyDescent="0.25">
      <c r="B1871">
        <f t="shared" si="162"/>
        <v>1868</v>
      </c>
      <c r="C1871">
        <f t="shared" ca="1" si="161"/>
        <v>1.8758787526378815E-2</v>
      </c>
      <c r="D1871" s="38">
        <f t="shared" ca="1" si="163"/>
        <v>31.460535358821073</v>
      </c>
      <c r="G1871" s="38">
        <f t="shared" ca="1" si="159"/>
        <v>191.75665256083104</v>
      </c>
      <c r="H1871" s="197">
        <f t="shared" ca="1" si="160"/>
        <v>53.308349411911031</v>
      </c>
    </row>
    <row r="1872" spans="2:8" x14ac:dyDescent="0.25">
      <c r="B1872">
        <f t="shared" si="162"/>
        <v>1869</v>
      </c>
      <c r="C1872">
        <f t="shared" ca="1" si="161"/>
        <v>1.8758787526378815E-2</v>
      </c>
      <c r="D1872" s="38">
        <f t="shared" ca="1" si="163"/>
        <v>31.479294146347453</v>
      </c>
      <c r="G1872" s="38">
        <f t="shared" ca="1" si="159"/>
        <v>191.75665256083104</v>
      </c>
      <c r="H1872" s="197">
        <f t="shared" ca="1" si="160"/>
        <v>53.308349411911031</v>
      </c>
    </row>
    <row r="1873" spans="2:8" x14ac:dyDescent="0.25">
      <c r="B1873">
        <f t="shared" si="162"/>
        <v>1870</v>
      </c>
      <c r="C1873">
        <f t="shared" ca="1" si="161"/>
        <v>1.8758787526378815E-2</v>
      </c>
      <c r="D1873" s="38">
        <f t="shared" ca="1" si="163"/>
        <v>31.498052933873833</v>
      </c>
      <c r="G1873" s="38">
        <f t="shared" ca="1" si="159"/>
        <v>191.75665256083104</v>
      </c>
      <c r="H1873" s="197">
        <f t="shared" ca="1" si="160"/>
        <v>53.308349411911031</v>
      </c>
    </row>
    <row r="1874" spans="2:8" x14ac:dyDescent="0.25">
      <c r="B1874">
        <f t="shared" si="162"/>
        <v>1871</v>
      </c>
      <c r="C1874">
        <f t="shared" ca="1" si="161"/>
        <v>1.8758787526378815E-2</v>
      </c>
      <c r="D1874" s="38">
        <f t="shared" ca="1" si="163"/>
        <v>31.516811721400213</v>
      </c>
      <c r="G1874" s="38">
        <f t="shared" ca="1" si="159"/>
        <v>191.75665256083104</v>
      </c>
      <c r="H1874" s="197">
        <f t="shared" ca="1" si="160"/>
        <v>53.308349411911031</v>
      </c>
    </row>
    <row r="1875" spans="2:8" x14ac:dyDescent="0.25">
      <c r="B1875">
        <f t="shared" si="162"/>
        <v>1872</v>
      </c>
      <c r="C1875">
        <f t="shared" ca="1" si="161"/>
        <v>1.8758787526378815E-2</v>
      </c>
      <c r="D1875" s="38">
        <f t="shared" ca="1" si="163"/>
        <v>31.535570508926593</v>
      </c>
      <c r="G1875" s="38">
        <f t="shared" ca="1" si="159"/>
        <v>191.75665256083104</v>
      </c>
      <c r="H1875" s="197">
        <f t="shared" ca="1" si="160"/>
        <v>53.308349411911031</v>
      </c>
    </row>
    <row r="1876" spans="2:8" x14ac:dyDescent="0.25">
      <c r="B1876">
        <f t="shared" si="162"/>
        <v>1873</v>
      </c>
      <c r="C1876">
        <f t="shared" ca="1" si="161"/>
        <v>1.8758787526378815E-2</v>
      </c>
      <c r="D1876" s="38">
        <f t="shared" ca="1" si="163"/>
        <v>31.554329296452973</v>
      </c>
      <c r="G1876" s="38">
        <f t="shared" ca="1" si="159"/>
        <v>191.75665256083104</v>
      </c>
      <c r="H1876" s="197">
        <f t="shared" ca="1" si="160"/>
        <v>53.308349411911031</v>
      </c>
    </row>
    <row r="1877" spans="2:8" x14ac:dyDescent="0.25">
      <c r="B1877">
        <f t="shared" si="162"/>
        <v>1874</v>
      </c>
      <c r="C1877">
        <f t="shared" ca="1" si="161"/>
        <v>1.8758787526378815E-2</v>
      </c>
      <c r="D1877" s="38">
        <f t="shared" ca="1" si="163"/>
        <v>31.573088083979354</v>
      </c>
      <c r="G1877" s="38">
        <f t="shared" ca="1" si="159"/>
        <v>191.75665256083104</v>
      </c>
      <c r="H1877" s="197">
        <f t="shared" ca="1" si="160"/>
        <v>53.308349411911031</v>
      </c>
    </row>
    <row r="1878" spans="2:8" x14ac:dyDescent="0.25">
      <c r="B1878">
        <f t="shared" si="162"/>
        <v>1875</v>
      </c>
      <c r="C1878">
        <f t="shared" ca="1" si="161"/>
        <v>1.8758787526378815E-2</v>
      </c>
      <c r="D1878" s="38">
        <f t="shared" ca="1" si="163"/>
        <v>31.591846871505734</v>
      </c>
      <c r="G1878" s="38">
        <f t="shared" ca="1" si="159"/>
        <v>191.75665256083104</v>
      </c>
      <c r="H1878" s="197">
        <f t="shared" ca="1" si="160"/>
        <v>53.308349411911031</v>
      </c>
    </row>
    <row r="1879" spans="2:8" x14ac:dyDescent="0.25">
      <c r="B1879">
        <f t="shared" si="162"/>
        <v>1876</v>
      </c>
      <c r="C1879">
        <f t="shared" ca="1" si="161"/>
        <v>1.8758787526378815E-2</v>
      </c>
      <c r="D1879" s="38">
        <f t="shared" ca="1" si="163"/>
        <v>31.610605659032114</v>
      </c>
      <c r="G1879" s="38">
        <f t="shared" ca="1" si="159"/>
        <v>191.75665256083104</v>
      </c>
      <c r="H1879" s="197">
        <f t="shared" ca="1" si="160"/>
        <v>53.308349411911031</v>
      </c>
    </row>
    <row r="1880" spans="2:8" x14ac:dyDescent="0.25">
      <c r="B1880">
        <f t="shared" si="162"/>
        <v>1877</v>
      </c>
      <c r="C1880">
        <f t="shared" ca="1" si="161"/>
        <v>1.8758787526378815E-2</v>
      </c>
      <c r="D1880" s="38">
        <f t="shared" ca="1" si="163"/>
        <v>31.629364446558494</v>
      </c>
      <c r="G1880" s="38">
        <f t="shared" ca="1" si="159"/>
        <v>191.75665256083104</v>
      </c>
      <c r="H1880" s="197">
        <f t="shared" ca="1" si="160"/>
        <v>53.308349411911031</v>
      </c>
    </row>
    <row r="1881" spans="2:8" x14ac:dyDescent="0.25">
      <c r="B1881">
        <f t="shared" si="162"/>
        <v>1878</v>
      </c>
      <c r="C1881">
        <f t="shared" ca="1" si="161"/>
        <v>1.8758787526378815E-2</v>
      </c>
      <c r="D1881" s="38">
        <f t="shared" ca="1" si="163"/>
        <v>31.648123234084874</v>
      </c>
      <c r="G1881" s="38">
        <f t="shared" ca="1" si="159"/>
        <v>191.75665256083104</v>
      </c>
      <c r="H1881" s="197">
        <f t="shared" ca="1" si="160"/>
        <v>53.308349411911031</v>
      </c>
    </row>
    <row r="1882" spans="2:8" x14ac:dyDescent="0.25">
      <c r="B1882">
        <f t="shared" si="162"/>
        <v>1879</v>
      </c>
      <c r="C1882">
        <f t="shared" ca="1" si="161"/>
        <v>1.8758787526378815E-2</v>
      </c>
      <c r="D1882" s="38">
        <f t="shared" ca="1" si="163"/>
        <v>31.666882021611254</v>
      </c>
      <c r="G1882" s="38">
        <f t="shared" ca="1" si="159"/>
        <v>191.75665256083104</v>
      </c>
      <c r="H1882" s="197">
        <f t="shared" ca="1" si="160"/>
        <v>53.308349411911031</v>
      </c>
    </row>
    <row r="1883" spans="2:8" x14ac:dyDescent="0.25">
      <c r="B1883">
        <f t="shared" si="162"/>
        <v>1880</v>
      </c>
      <c r="C1883">
        <f t="shared" ca="1" si="161"/>
        <v>1.8758787526378815E-2</v>
      </c>
      <c r="D1883" s="38">
        <f t="shared" ca="1" si="163"/>
        <v>31.685640809137634</v>
      </c>
      <c r="G1883" s="38">
        <f t="shared" ca="1" si="159"/>
        <v>191.75665256083104</v>
      </c>
      <c r="H1883" s="197">
        <f t="shared" ca="1" si="160"/>
        <v>53.308349411911031</v>
      </c>
    </row>
    <row r="1884" spans="2:8" x14ac:dyDescent="0.25">
      <c r="B1884">
        <f t="shared" si="162"/>
        <v>1881</v>
      </c>
      <c r="C1884">
        <f t="shared" ca="1" si="161"/>
        <v>1.8758787526378815E-2</v>
      </c>
      <c r="D1884" s="38">
        <f t="shared" ca="1" si="163"/>
        <v>31.704399596664015</v>
      </c>
      <c r="G1884" s="38">
        <f t="shared" ca="1" si="159"/>
        <v>191.75665256083104</v>
      </c>
      <c r="H1884" s="197">
        <f t="shared" ca="1" si="160"/>
        <v>53.308349411911031</v>
      </c>
    </row>
    <row r="1885" spans="2:8" x14ac:dyDescent="0.25">
      <c r="B1885">
        <f t="shared" si="162"/>
        <v>1882</v>
      </c>
      <c r="C1885">
        <f t="shared" ca="1" si="161"/>
        <v>1.8758787526378815E-2</v>
      </c>
      <c r="D1885" s="38">
        <f t="shared" ca="1" si="163"/>
        <v>31.723158384190395</v>
      </c>
      <c r="G1885" s="38">
        <f t="shared" ca="1" si="159"/>
        <v>191.75665256083104</v>
      </c>
      <c r="H1885" s="197">
        <f t="shared" ca="1" si="160"/>
        <v>53.308349411911031</v>
      </c>
    </row>
    <row r="1886" spans="2:8" x14ac:dyDescent="0.25">
      <c r="B1886">
        <f t="shared" si="162"/>
        <v>1883</v>
      </c>
      <c r="C1886">
        <f t="shared" ca="1" si="161"/>
        <v>1.8758787526378815E-2</v>
      </c>
      <c r="D1886" s="38">
        <f t="shared" ca="1" si="163"/>
        <v>31.741917171716775</v>
      </c>
      <c r="G1886" s="38">
        <f t="shared" ca="1" si="159"/>
        <v>191.75665256083104</v>
      </c>
      <c r="H1886" s="197">
        <f t="shared" ca="1" si="160"/>
        <v>53.308349411911031</v>
      </c>
    </row>
    <row r="1887" spans="2:8" x14ac:dyDescent="0.25">
      <c r="B1887">
        <f t="shared" si="162"/>
        <v>1884</v>
      </c>
      <c r="C1887">
        <f t="shared" ca="1" si="161"/>
        <v>1.8758787526378815E-2</v>
      </c>
      <c r="D1887" s="38">
        <f t="shared" ca="1" si="163"/>
        <v>31.760675959243155</v>
      </c>
      <c r="G1887" s="38">
        <f t="shared" ca="1" si="159"/>
        <v>191.75665256083104</v>
      </c>
      <c r="H1887" s="197">
        <f t="shared" ca="1" si="160"/>
        <v>53.308349411911031</v>
      </c>
    </row>
    <row r="1888" spans="2:8" x14ac:dyDescent="0.25">
      <c r="B1888">
        <f t="shared" si="162"/>
        <v>1885</v>
      </c>
      <c r="C1888">
        <f t="shared" ca="1" si="161"/>
        <v>1.8758787526378815E-2</v>
      </c>
      <c r="D1888" s="38">
        <f t="shared" ca="1" si="163"/>
        <v>31.779434746769535</v>
      </c>
      <c r="G1888" s="38">
        <f t="shared" ca="1" si="159"/>
        <v>191.75665256083104</v>
      </c>
      <c r="H1888" s="197">
        <f t="shared" ca="1" si="160"/>
        <v>53.308349411911031</v>
      </c>
    </row>
    <row r="1889" spans="1:19" x14ac:dyDescent="0.25">
      <c r="B1889">
        <f t="shared" si="162"/>
        <v>1886</v>
      </c>
      <c r="C1889">
        <f t="shared" ca="1" si="161"/>
        <v>1.8758787526378815E-2</v>
      </c>
      <c r="D1889" s="38">
        <f t="shared" ca="1" si="163"/>
        <v>31.798193534295915</v>
      </c>
      <c r="G1889" s="38">
        <f t="shared" ca="1" si="159"/>
        <v>191.75665256083104</v>
      </c>
      <c r="H1889" s="197">
        <f t="shared" ca="1" si="160"/>
        <v>53.308349411911031</v>
      </c>
    </row>
    <row r="1890" spans="1:19" x14ac:dyDescent="0.25">
      <c r="B1890">
        <f t="shared" si="162"/>
        <v>1887</v>
      </c>
      <c r="C1890">
        <f t="shared" ca="1" si="161"/>
        <v>1.8758787526378815E-2</v>
      </c>
      <c r="D1890" s="38">
        <f t="shared" ca="1" si="163"/>
        <v>31.816952321822296</v>
      </c>
      <c r="G1890" s="38">
        <f t="shared" ca="1" si="159"/>
        <v>191.75665256083104</v>
      </c>
      <c r="H1890" s="197">
        <f t="shared" ca="1" si="160"/>
        <v>53.308349411911031</v>
      </c>
    </row>
    <row r="1891" spans="1:19" x14ac:dyDescent="0.25">
      <c r="B1891">
        <f t="shared" si="162"/>
        <v>1888</v>
      </c>
      <c r="C1891">
        <f t="shared" ca="1" si="161"/>
        <v>1.8758787526378815E-2</v>
      </c>
      <c r="D1891" s="38">
        <f t="shared" ca="1" si="163"/>
        <v>31.835711109348676</v>
      </c>
      <c r="G1891" s="38">
        <f t="shared" ca="1" si="159"/>
        <v>191.75665256083104</v>
      </c>
      <c r="H1891" s="197">
        <f t="shared" ca="1" si="160"/>
        <v>53.308349411911031</v>
      </c>
    </row>
    <row r="1892" spans="1:19" x14ac:dyDescent="0.25">
      <c r="B1892">
        <f t="shared" si="162"/>
        <v>1889</v>
      </c>
      <c r="C1892">
        <f t="shared" ca="1" si="161"/>
        <v>1.8758787526378815E-2</v>
      </c>
      <c r="D1892" s="38">
        <f t="shared" ca="1" si="163"/>
        <v>31.854469896875056</v>
      </c>
      <c r="G1892" s="38">
        <f t="shared" ca="1" si="159"/>
        <v>191.75665256083104</v>
      </c>
      <c r="H1892" s="197">
        <f t="shared" ca="1" si="160"/>
        <v>53.308349411911031</v>
      </c>
    </row>
    <row r="1893" spans="1:19" x14ac:dyDescent="0.25">
      <c r="B1893">
        <f t="shared" si="162"/>
        <v>1890</v>
      </c>
      <c r="C1893">
        <f t="shared" ca="1" si="161"/>
        <v>1.8758787526378815E-2</v>
      </c>
      <c r="D1893" s="38">
        <f t="shared" ca="1" si="163"/>
        <v>31.873228684401436</v>
      </c>
      <c r="G1893" s="38">
        <f t="shared" ca="1" si="159"/>
        <v>191.75665256083104</v>
      </c>
      <c r="H1893" s="197">
        <f t="shared" ca="1" si="160"/>
        <v>53.308349411911031</v>
      </c>
    </row>
    <row r="1894" spans="1:19" x14ac:dyDescent="0.25">
      <c r="B1894">
        <f t="shared" si="162"/>
        <v>1891</v>
      </c>
      <c r="C1894">
        <f t="shared" ca="1" si="161"/>
        <v>1.8758787526378815E-2</v>
      </c>
      <c r="D1894" s="38">
        <f t="shared" ca="1" si="163"/>
        <v>31.891987471927816</v>
      </c>
      <c r="G1894" s="38">
        <f t="shared" ca="1" si="159"/>
        <v>191.75665256083104</v>
      </c>
      <c r="H1894" s="197">
        <f t="shared" ca="1" si="160"/>
        <v>53.308349411911031</v>
      </c>
    </row>
    <row r="1895" spans="1:19" x14ac:dyDescent="0.25">
      <c r="B1895">
        <f t="shared" si="162"/>
        <v>1892</v>
      </c>
      <c r="C1895">
        <f t="shared" ca="1" si="161"/>
        <v>1.8758787526378815E-2</v>
      </c>
      <c r="D1895" s="38">
        <f t="shared" ca="1" si="163"/>
        <v>31.910746259454196</v>
      </c>
      <c r="G1895" s="38">
        <f t="shared" ref="G1895:G1958" ca="1" si="164">H1895/0.278</f>
        <v>191.75665256083104</v>
      </c>
      <c r="H1895" s="197">
        <f t="shared" ref="H1895:H1958" ca="1" si="165">H1894+(P1894*C1894)</f>
        <v>53.308349411911031</v>
      </c>
    </row>
    <row r="1896" spans="1:19" x14ac:dyDescent="0.25">
      <c r="B1896">
        <f t="shared" si="162"/>
        <v>1893</v>
      </c>
      <c r="C1896">
        <f t="shared" ca="1" si="161"/>
        <v>1.8758787526378815E-2</v>
      </c>
      <c r="D1896" s="38">
        <f t="shared" ca="1" si="163"/>
        <v>31.929505046980577</v>
      </c>
      <c r="G1896" s="38">
        <f t="shared" ca="1" si="164"/>
        <v>191.75665256083104</v>
      </c>
      <c r="H1896" s="197">
        <f t="shared" ca="1" si="165"/>
        <v>53.308349411911031</v>
      </c>
    </row>
    <row r="1897" spans="1:19" x14ac:dyDescent="0.25">
      <c r="B1897">
        <f t="shared" si="162"/>
        <v>1894</v>
      </c>
      <c r="C1897">
        <f t="shared" ca="1" si="161"/>
        <v>1.8758787526378815E-2</v>
      </c>
      <c r="D1897" s="38">
        <f t="shared" ca="1" si="163"/>
        <v>31.948263834506957</v>
      </c>
      <c r="G1897" s="38">
        <f t="shared" ca="1" si="164"/>
        <v>191.75665256083104</v>
      </c>
      <c r="H1897" s="197">
        <f t="shared" ca="1" si="165"/>
        <v>53.308349411911031</v>
      </c>
    </row>
    <row r="1898" spans="1:19" x14ac:dyDescent="0.25">
      <c r="B1898">
        <f t="shared" si="162"/>
        <v>1895</v>
      </c>
      <c r="C1898">
        <f t="shared" ca="1" si="161"/>
        <v>1.8758787526378815E-2</v>
      </c>
      <c r="D1898" s="38">
        <f t="shared" ca="1" si="163"/>
        <v>31.967022622033337</v>
      </c>
      <c r="G1898" s="38">
        <f t="shared" ca="1" si="164"/>
        <v>191.75665256083104</v>
      </c>
      <c r="H1898" s="197">
        <f t="shared" ca="1" si="165"/>
        <v>53.308349411911031</v>
      </c>
    </row>
    <row r="1899" spans="1:19" x14ac:dyDescent="0.25">
      <c r="B1899">
        <f t="shared" si="162"/>
        <v>1896</v>
      </c>
      <c r="C1899">
        <f t="shared" ca="1" si="161"/>
        <v>1.8758787526378815E-2</v>
      </c>
      <c r="D1899" s="38">
        <f t="shared" ca="1" si="163"/>
        <v>31.985781409559717</v>
      </c>
      <c r="G1899" s="38">
        <f t="shared" ca="1" si="164"/>
        <v>191.75665256083104</v>
      </c>
      <c r="H1899" s="197">
        <f t="shared" ca="1" si="165"/>
        <v>53.308349411911031</v>
      </c>
    </row>
    <row r="1900" spans="1:19" x14ac:dyDescent="0.25">
      <c r="B1900">
        <f t="shared" si="162"/>
        <v>1897</v>
      </c>
      <c r="C1900">
        <f t="shared" ca="1" si="161"/>
        <v>1.8758787526378815E-2</v>
      </c>
      <c r="D1900" s="38">
        <f t="shared" ca="1" si="163"/>
        <v>32.004540197086094</v>
      </c>
      <c r="G1900" s="38">
        <f t="shared" ca="1" si="164"/>
        <v>191.75665256083104</v>
      </c>
      <c r="H1900" s="197">
        <f t="shared" ca="1" si="165"/>
        <v>53.308349411911031</v>
      </c>
    </row>
    <row r="1901" spans="1:19" x14ac:dyDescent="0.25">
      <c r="A1901" s="195" t="s">
        <v>538</v>
      </c>
      <c r="B1901">
        <f t="shared" si="162"/>
        <v>1898</v>
      </c>
      <c r="C1901">
        <f t="shared" ca="1" si="161"/>
        <v>1.8758787526378815E-2</v>
      </c>
      <c r="D1901" s="38">
        <f t="shared" ca="1" si="163"/>
        <v>32.023298984612474</v>
      </c>
      <c r="E1901" s="195"/>
      <c r="F1901" s="195"/>
      <c r="G1901" s="38">
        <f t="shared" ca="1" si="164"/>
        <v>191.75665256083104</v>
      </c>
      <c r="H1901" s="197">
        <f t="shared" ca="1" si="165"/>
        <v>53.308349411911031</v>
      </c>
      <c r="I1901" s="195"/>
      <c r="J1901" s="195"/>
      <c r="K1901" s="195"/>
      <c r="L1901" s="195"/>
      <c r="M1901" s="195"/>
      <c r="N1901" s="195"/>
      <c r="O1901" s="195"/>
      <c r="Q1901" s="195"/>
      <c r="R1901" s="195"/>
      <c r="S1901" s="195"/>
    </row>
    <row r="1902" spans="1:19" x14ac:dyDescent="0.25">
      <c r="A1902" s="195"/>
      <c r="B1902">
        <f t="shared" si="162"/>
        <v>1899</v>
      </c>
      <c r="C1902">
        <f t="shared" ca="1" si="161"/>
        <v>1.8758787526378815E-2</v>
      </c>
      <c r="D1902" s="38">
        <f t="shared" ca="1" si="163"/>
        <v>32.042057772138854</v>
      </c>
      <c r="E1902" s="195"/>
      <c r="F1902" s="195"/>
      <c r="G1902" s="38">
        <f t="shared" ca="1" si="164"/>
        <v>191.75665256083104</v>
      </c>
      <c r="H1902" s="197">
        <f t="shared" ca="1" si="165"/>
        <v>53.308349411911031</v>
      </c>
      <c r="I1902" s="195"/>
      <c r="J1902" s="195"/>
      <c r="K1902" s="195"/>
      <c r="L1902" s="195"/>
      <c r="M1902" s="195"/>
      <c r="N1902" s="195"/>
      <c r="O1902" s="195"/>
      <c r="Q1902" s="195"/>
      <c r="R1902" s="195"/>
      <c r="S1902" s="195"/>
    </row>
    <row r="1903" spans="1:19" x14ac:dyDescent="0.25">
      <c r="A1903" s="195"/>
      <c r="B1903">
        <f t="shared" si="162"/>
        <v>1900</v>
      </c>
      <c r="C1903">
        <f t="shared" ca="1" si="161"/>
        <v>1.8758787526378815E-2</v>
      </c>
      <c r="D1903" s="38">
        <f t="shared" ca="1" si="163"/>
        <v>32.060816559665234</v>
      </c>
      <c r="E1903" s="195"/>
      <c r="F1903" s="195"/>
      <c r="G1903" s="38">
        <f t="shared" ca="1" si="164"/>
        <v>191.75665256083104</v>
      </c>
      <c r="H1903" s="197">
        <f t="shared" ca="1" si="165"/>
        <v>53.308349411911031</v>
      </c>
      <c r="I1903" s="195"/>
      <c r="J1903" s="195"/>
      <c r="K1903" s="195"/>
      <c r="L1903" s="195"/>
      <c r="M1903" s="195"/>
      <c r="N1903" s="195"/>
      <c r="O1903" s="195"/>
      <c r="Q1903" s="195"/>
      <c r="R1903" s="195"/>
      <c r="S1903" s="195"/>
    </row>
    <row r="1904" spans="1:19" x14ac:dyDescent="0.25">
      <c r="A1904" s="195"/>
      <c r="B1904">
        <f t="shared" si="162"/>
        <v>1901</v>
      </c>
      <c r="C1904">
        <f t="shared" ca="1" si="161"/>
        <v>1.8758787526378815E-2</v>
      </c>
      <c r="D1904" s="38">
        <f t="shared" ca="1" si="163"/>
        <v>32.079575347191614</v>
      </c>
      <c r="E1904" s="195"/>
      <c r="F1904" s="195"/>
      <c r="G1904" s="38">
        <f t="shared" ca="1" si="164"/>
        <v>191.75665256083104</v>
      </c>
      <c r="H1904" s="197">
        <f t="shared" ca="1" si="165"/>
        <v>53.308349411911031</v>
      </c>
      <c r="I1904" s="195"/>
      <c r="J1904" s="195"/>
      <c r="K1904" s="195"/>
      <c r="L1904" s="195"/>
      <c r="M1904" s="195"/>
      <c r="N1904" s="195"/>
      <c r="O1904" s="195"/>
      <c r="Q1904" s="195"/>
      <c r="R1904" s="195"/>
      <c r="S1904" s="195"/>
    </row>
    <row r="1905" spans="1:19" x14ac:dyDescent="0.25">
      <c r="A1905" s="195"/>
      <c r="B1905">
        <f t="shared" si="162"/>
        <v>1902</v>
      </c>
      <c r="C1905">
        <f t="shared" ca="1" si="161"/>
        <v>1.8758787526378815E-2</v>
      </c>
      <c r="D1905" s="38">
        <f t="shared" ca="1" si="163"/>
        <v>32.098334134717994</v>
      </c>
      <c r="E1905" s="195"/>
      <c r="F1905" s="195"/>
      <c r="G1905" s="38">
        <f t="shared" ca="1" si="164"/>
        <v>191.75665256083104</v>
      </c>
      <c r="H1905" s="197">
        <f t="shared" ca="1" si="165"/>
        <v>53.308349411911031</v>
      </c>
      <c r="I1905" s="195"/>
      <c r="J1905" s="195"/>
      <c r="K1905" s="195"/>
      <c r="L1905" s="195"/>
      <c r="M1905" s="195"/>
      <c r="N1905" s="195"/>
      <c r="O1905" s="195"/>
      <c r="Q1905" s="195"/>
      <c r="R1905" s="195"/>
      <c r="S1905" s="195"/>
    </row>
    <row r="1906" spans="1:19" x14ac:dyDescent="0.25">
      <c r="A1906" s="195"/>
      <c r="B1906">
        <f t="shared" si="162"/>
        <v>1903</v>
      </c>
      <c r="C1906">
        <f t="shared" ca="1" si="161"/>
        <v>1.8758787526378815E-2</v>
      </c>
      <c r="D1906" s="38">
        <f t="shared" ca="1" si="163"/>
        <v>32.117092922244375</v>
      </c>
      <c r="E1906" s="195"/>
      <c r="F1906" s="195"/>
      <c r="G1906" s="38">
        <f t="shared" ca="1" si="164"/>
        <v>191.75665256083104</v>
      </c>
      <c r="H1906" s="197">
        <f t="shared" ca="1" si="165"/>
        <v>53.308349411911031</v>
      </c>
      <c r="I1906" s="195"/>
      <c r="J1906" s="195"/>
      <c r="K1906" s="195"/>
      <c r="L1906" s="195"/>
      <c r="M1906" s="195"/>
      <c r="N1906" s="195"/>
      <c r="O1906" s="195"/>
      <c r="Q1906" s="195"/>
      <c r="R1906" s="195"/>
      <c r="S1906" s="195"/>
    </row>
    <row r="1907" spans="1:19" x14ac:dyDescent="0.25">
      <c r="A1907" s="195"/>
      <c r="B1907">
        <f t="shared" si="162"/>
        <v>1904</v>
      </c>
      <c r="C1907">
        <f t="shared" ca="1" si="161"/>
        <v>1.8758787526378815E-2</v>
      </c>
      <c r="D1907" s="38">
        <f t="shared" ca="1" si="163"/>
        <v>32.135851709770755</v>
      </c>
      <c r="E1907" s="195"/>
      <c r="F1907" s="195"/>
      <c r="G1907" s="38">
        <f t="shared" ca="1" si="164"/>
        <v>191.75665256083104</v>
      </c>
      <c r="H1907" s="197">
        <f t="shared" ca="1" si="165"/>
        <v>53.308349411911031</v>
      </c>
      <c r="I1907" s="195"/>
      <c r="J1907" s="195"/>
      <c r="K1907" s="195"/>
      <c r="L1907" s="195"/>
      <c r="M1907" s="195"/>
      <c r="N1907" s="195"/>
      <c r="O1907" s="195"/>
      <c r="Q1907" s="195"/>
      <c r="R1907" s="195"/>
      <c r="S1907" s="195"/>
    </row>
    <row r="1908" spans="1:19" x14ac:dyDescent="0.25">
      <c r="A1908" s="195"/>
      <c r="B1908">
        <f t="shared" si="162"/>
        <v>1905</v>
      </c>
      <c r="C1908">
        <f t="shared" ca="1" si="161"/>
        <v>1.8758787526378815E-2</v>
      </c>
      <c r="D1908" s="38">
        <f t="shared" ca="1" si="163"/>
        <v>32.154610497297135</v>
      </c>
      <c r="E1908" s="195"/>
      <c r="F1908" s="195"/>
      <c r="G1908" s="38">
        <f t="shared" ca="1" si="164"/>
        <v>191.75665256083104</v>
      </c>
      <c r="H1908" s="197">
        <f t="shared" ca="1" si="165"/>
        <v>53.308349411911031</v>
      </c>
      <c r="I1908" s="195"/>
      <c r="J1908" s="195"/>
      <c r="K1908" s="195"/>
      <c r="L1908" s="195"/>
      <c r="M1908" s="195"/>
      <c r="N1908" s="195"/>
      <c r="O1908" s="195"/>
      <c r="Q1908" s="195"/>
      <c r="R1908" s="195"/>
      <c r="S1908" s="195"/>
    </row>
    <row r="1909" spans="1:19" x14ac:dyDescent="0.25">
      <c r="A1909" s="195"/>
      <c r="B1909">
        <f t="shared" si="162"/>
        <v>1906</v>
      </c>
      <c r="C1909">
        <f t="shared" ca="1" si="161"/>
        <v>1.8758787526378815E-2</v>
      </c>
      <c r="D1909" s="38">
        <f t="shared" ca="1" si="163"/>
        <v>32.173369284823515</v>
      </c>
      <c r="E1909" s="195"/>
      <c r="F1909" s="195"/>
      <c r="G1909" s="38">
        <f t="shared" ca="1" si="164"/>
        <v>191.75665256083104</v>
      </c>
      <c r="H1909" s="197">
        <f t="shared" ca="1" si="165"/>
        <v>53.308349411911031</v>
      </c>
      <c r="I1909" s="195"/>
      <c r="J1909" s="195"/>
      <c r="K1909" s="195"/>
      <c r="L1909" s="195"/>
      <c r="M1909" s="195"/>
      <c r="N1909" s="195"/>
      <c r="O1909" s="195"/>
      <c r="Q1909" s="195"/>
      <c r="R1909" s="195"/>
      <c r="S1909" s="195"/>
    </row>
    <row r="1910" spans="1:19" x14ac:dyDescent="0.25">
      <c r="A1910" s="195"/>
      <c r="B1910">
        <f t="shared" si="162"/>
        <v>1907</v>
      </c>
      <c r="C1910">
        <f t="shared" ca="1" si="161"/>
        <v>1.8758787526378815E-2</v>
      </c>
      <c r="D1910" s="38">
        <f t="shared" ca="1" si="163"/>
        <v>32.192128072349895</v>
      </c>
      <c r="E1910" s="195"/>
      <c r="F1910" s="195"/>
      <c r="G1910" s="38">
        <f t="shared" ca="1" si="164"/>
        <v>191.75665256083104</v>
      </c>
      <c r="H1910" s="197">
        <f t="shared" ca="1" si="165"/>
        <v>53.308349411911031</v>
      </c>
      <c r="I1910" s="195"/>
      <c r="J1910" s="195"/>
      <c r="K1910" s="195"/>
      <c r="L1910" s="195"/>
      <c r="M1910" s="195"/>
      <c r="N1910" s="195"/>
      <c r="O1910" s="195"/>
      <c r="Q1910" s="195"/>
      <c r="R1910" s="195"/>
      <c r="S1910" s="195"/>
    </row>
    <row r="1911" spans="1:19" x14ac:dyDescent="0.25">
      <c r="A1911" s="195"/>
      <c r="B1911">
        <f t="shared" si="162"/>
        <v>1908</v>
      </c>
      <c r="C1911">
        <f t="shared" ca="1" si="161"/>
        <v>1.8758787526378815E-2</v>
      </c>
      <c r="D1911" s="38">
        <f t="shared" ca="1" si="163"/>
        <v>32.210886859876275</v>
      </c>
      <c r="E1911" s="195"/>
      <c r="F1911" s="195"/>
      <c r="G1911" s="38">
        <f t="shared" ca="1" si="164"/>
        <v>191.75665256083104</v>
      </c>
      <c r="H1911" s="197">
        <f t="shared" ca="1" si="165"/>
        <v>53.308349411911031</v>
      </c>
      <c r="I1911" s="195"/>
      <c r="J1911" s="195"/>
      <c r="K1911" s="195"/>
      <c r="L1911" s="195"/>
      <c r="M1911" s="195"/>
      <c r="N1911" s="195"/>
      <c r="O1911" s="195"/>
      <c r="Q1911" s="195"/>
      <c r="R1911" s="195"/>
      <c r="S1911" s="195"/>
    </row>
    <row r="1912" spans="1:19" x14ac:dyDescent="0.25">
      <c r="A1912" s="195"/>
      <c r="B1912">
        <f t="shared" si="162"/>
        <v>1909</v>
      </c>
      <c r="C1912">
        <f t="shared" ca="1" si="161"/>
        <v>1.8758787526378815E-2</v>
      </c>
      <c r="D1912" s="38">
        <f t="shared" ca="1" si="163"/>
        <v>32.229645647402656</v>
      </c>
      <c r="E1912" s="195"/>
      <c r="F1912" s="195"/>
      <c r="G1912" s="38">
        <f t="shared" ca="1" si="164"/>
        <v>191.75665256083104</v>
      </c>
      <c r="H1912" s="197">
        <f t="shared" ca="1" si="165"/>
        <v>53.308349411911031</v>
      </c>
      <c r="I1912" s="195"/>
      <c r="J1912" s="195"/>
      <c r="K1912" s="195"/>
      <c r="L1912" s="195"/>
      <c r="M1912" s="195"/>
      <c r="N1912" s="195"/>
      <c r="O1912" s="195"/>
      <c r="Q1912" s="195"/>
      <c r="R1912" s="195"/>
      <c r="S1912" s="195"/>
    </row>
    <row r="1913" spans="1:19" x14ac:dyDescent="0.25">
      <c r="A1913" s="195"/>
      <c r="B1913">
        <f t="shared" si="162"/>
        <v>1910</v>
      </c>
      <c r="C1913">
        <f t="shared" ca="1" si="161"/>
        <v>1.8758787526378815E-2</v>
      </c>
      <c r="D1913" s="38">
        <f t="shared" ca="1" si="163"/>
        <v>32.248404434929036</v>
      </c>
      <c r="E1913" s="195"/>
      <c r="F1913" s="195"/>
      <c r="G1913" s="38">
        <f t="shared" ca="1" si="164"/>
        <v>191.75665256083104</v>
      </c>
      <c r="H1913" s="197">
        <f t="shared" ca="1" si="165"/>
        <v>53.308349411911031</v>
      </c>
      <c r="I1913" s="195"/>
      <c r="J1913" s="195"/>
      <c r="K1913" s="195"/>
      <c r="L1913" s="195"/>
      <c r="M1913" s="195"/>
      <c r="N1913" s="195"/>
      <c r="O1913" s="195"/>
      <c r="Q1913" s="195"/>
      <c r="R1913" s="195"/>
      <c r="S1913" s="195"/>
    </row>
    <row r="1914" spans="1:19" x14ac:dyDescent="0.25">
      <c r="A1914" s="195"/>
      <c r="B1914">
        <f t="shared" si="162"/>
        <v>1911</v>
      </c>
      <c r="C1914">
        <f t="shared" ca="1" si="161"/>
        <v>1.8758787526378815E-2</v>
      </c>
      <c r="D1914" s="38">
        <f t="shared" ca="1" si="163"/>
        <v>32.267163222455416</v>
      </c>
      <c r="E1914" s="195"/>
      <c r="F1914" s="195"/>
      <c r="G1914" s="38">
        <f t="shared" ca="1" si="164"/>
        <v>191.75665256083104</v>
      </c>
      <c r="H1914" s="197">
        <f t="shared" ca="1" si="165"/>
        <v>53.308349411911031</v>
      </c>
      <c r="I1914" s="195"/>
      <c r="J1914" s="195"/>
      <c r="K1914" s="195"/>
      <c r="L1914" s="195"/>
      <c r="M1914" s="195"/>
      <c r="N1914" s="195"/>
      <c r="O1914" s="195"/>
      <c r="Q1914" s="195"/>
      <c r="R1914" s="195"/>
      <c r="S1914" s="195"/>
    </row>
    <row r="1915" spans="1:19" x14ac:dyDescent="0.25">
      <c r="A1915" s="195"/>
      <c r="B1915">
        <f t="shared" si="162"/>
        <v>1912</v>
      </c>
      <c r="C1915">
        <f t="shared" ca="1" si="161"/>
        <v>1.8758787526378815E-2</v>
      </c>
      <c r="D1915" s="38">
        <f t="shared" ca="1" si="163"/>
        <v>32.285922009981796</v>
      </c>
      <c r="E1915" s="195"/>
      <c r="F1915" s="195"/>
      <c r="G1915" s="38">
        <f t="shared" ca="1" si="164"/>
        <v>191.75665256083104</v>
      </c>
      <c r="H1915" s="197">
        <f t="shared" ca="1" si="165"/>
        <v>53.308349411911031</v>
      </c>
      <c r="I1915" s="195"/>
      <c r="J1915" s="195"/>
      <c r="K1915" s="195"/>
      <c r="L1915" s="195"/>
      <c r="M1915" s="195"/>
      <c r="N1915" s="195"/>
      <c r="O1915" s="195"/>
      <c r="Q1915" s="195"/>
      <c r="R1915" s="195"/>
      <c r="S1915" s="195"/>
    </row>
    <row r="1916" spans="1:19" x14ac:dyDescent="0.25">
      <c r="A1916" s="195"/>
      <c r="B1916">
        <f t="shared" si="162"/>
        <v>1913</v>
      </c>
      <c r="C1916">
        <f t="shared" ca="1" si="161"/>
        <v>1.8758787526378815E-2</v>
      </c>
      <c r="D1916" s="38">
        <f t="shared" ca="1" si="163"/>
        <v>32.304680797508176</v>
      </c>
      <c r="E1916" s="195"/>
      <c r="F1916" s="195"/>
      <c r="G1916" s="38">
        <f t="shared" ca="1" si="164"/>
        <v>191.75665256083104</v>
      </c>
      <c r="H1916" s="197">
        <f t="shared" ca="1" si="165"/>
        <v>53.308349411911031</v>
      </c>
      <c r="I1916" s="195"/>
      <c r="J1916" s="195"/>
      <c r="K1916" s="195"/>
      <c r="L1916" s="195"/>
      <c r="M1916" s="195"/>
      <c r="N1916" s="195"/>
      <c r="O1916" s="195"/>
      <c r="Q1916" s="195"/>
      <c r="R1916" s="195"/>
      <c r="S1916" s="195"/>
    </row>
    <row r="1917" spans="1:19" x14ac:dyDescent="0.25">
      <c r="A1917" s="195"/>
      <c r="B1917">
        <f t="shared" si="162"/>
        <v>1914</v>
      </c>
      <c r="C1917">
        <f t="shared" ca="1" si="161"/>
        <v>1.8758787526378815E-2</v>
      </c>
      <c r="D1917" s="38">
        <f t="shared" ca="1" si="163"/>
        <v>32.323439585034556</v>
      </c>
      <c r="E1917" s="195"/>
      <c r="F1917" s="195"/>
      <c r="G1917" s="38">
        <f t="shared" ca="1" si="164"/>
        <v>191.75665256083104</v>
      </c>
      <c r="H1917" s="197">
        <f t="shared" ca="1" si="165"/>
        <v>53.308349411911031</v>
      </c>
      <c r="I1917" s="195"/>
      <c r="J1917" s="195"/>
      <c r="K1917" s="195"/>
      <c r="L1917" s="195"/>
      <c r="M1917" s="195"/>
      <c r="N1917" s="195"/>
      <c r="O1917" s="195"/>
      <c r="Q1917" s="195"/>
      <c r="R1917" s="195"/>
      <c r="S1917" s="195"/>
    </row>
    <row r="1918" spans="1:19" x14ac:dyDescent="0.25">
      <c r="A1918" s="195"/>
      <c r="B1918">
        <f t="shared" si="162"/>
        <v>1915</v>
      </c>
      <c r="C1918">
        <f t="shared" ca="1" si="161"/>
        <v>1.8758787526378815E-2</v>
      </c>
      <c r="D1918" s="38">
        <f t="shared" ca="1" si="163"/>
        <v>32.342198372560937</v>
      </c>
      <c r="E1918" s="195"/>
      <c r="F1918" s="195"/>
      <c r="G1918" s="38">
        <f t="shared" ca="1" si="164"/>
        <v>191.75665256083104</v>
      </c>
      <c r="H1918" s="197">
        <f t="shared" ca="1" si="165"/>
        <v>53.308349411911031</v>
      </c>
      <c r="I1918" s="195"/>
      <c r="J1918" s="195"/>
      <c r="K1918" s="195"/>
      <c r="L1918" s="195"/>
      <c r="M1918" s="195"/>
      <c r="N1918" s="195"/>
      <c r="O1918" s="195"/>
      <c r="Q1918" s="195"/>
      <c r="R1918" s="195"/>
      <c r="S1918" s="195"/>
    </row>
    <row r="1919" spans="1:19" x14ac:dyDescent="0.25">
      <c r="A1919" s="195"/>
      <c r="B1919">
        <f t="shared" si="162"/>
        <v>1916</v>
      </c>
      <c r="C1919">
        <f t="shared" ca="1" si="161"/>
        <v>1.8758787526378815E-2</v>
      </c>
      <c r="D1919" s="38">
        <f t="shared" ca="1" si="163"/>
        <v>32.360957160087317</v>
      </c>
      <c r="E1919" s="195"/>
      <c r="F1919" s="195"/>
      <c r="G1919" s="38">
        <f t="shared" ca="1" si="164"/>
        <v>191.75665256083104</v>
      </c>
      <c r="H1919" s="197">
        <f t="shared" ca="1" si="165"/>
        <v>53.308349411911031</v>
      </c>
      <c r="I1919" s="195"/>
      <c r="J1919" s="195"/>
      <c r="K1919" s="195"/>
      <c r="L1919" s="195"/>
      <c r="M1919" s="195"/>
      <c r="N1919" s="195"/>
      <c r="O1919" s="195"/>
      <c r="Q1919" s="195"/>
      <c r="R1919" s="195"/>
      <c r="S1919" s="195"/>
    </row>
    <row r="1920" spans="1:19" x14ac:dyDescent="0.25">
      <c r="A1920" s="195"/>
      <c r="B1920">
        <f t="shared" si="162"/>
        <v>1917</v>
      </c>
      <c r="C1920">
        <f t="shared" ca="1" si="161"/>
        <v>1.8758787526378815E-2</v>
      </c>
      <c r="D1920" s="38">
        <f t="shared" ca="1" si="163"/>
        <v>32.379715947613697</v>
      </c>
      <c r="E1920" s="195"/>
      <c r="F1920" s="195"/>
      <c r="G1920" s="38">
        <f t="shared" ca="1" si="164"/>
        <v>191.75665256083104</v>
      </c>
      <c r="H1920" s="197">
        <f t="shared" ca="1" si="165"/>
        <v>53.308349411911031</v>
      </c>
      <c r="I1920" s="195"/>
      <c r="J1920" s="195"/>
      <c r="K1920" s="195"/>
      <c r="L1920" s="195"/>
      <c r="M1920" s="195"/>
      <c r="N1920" s="195"/>
      <c r="O1920" s="195"/>
      <c r="Q1920" s="195"/>
      <c r="R1920" s="195"/>
      <c r="S1920" s="195"/>
    </row>
    <row r="1921" spans="1:19" x14ac:dyDescent="0.25">
      <c r="A1921" s="195"/>
      <c r="B1921">
        <f t="shared" si="162"/>
        <v>1918</v>
      </c>
      <c r="C1921">
        <f t="shared" ca="1" si="161"/>
        <v>1.8758787526378815E-2</v>
      </c>
      <c r="D1921" s="38">
        <f t="shared" ca="1" si="163"/>
        <v>32.398474735140077</v>
      </c>
      <c r="E1921" s="195"/>
      <c r="F1921" s="195"/>
      <c r="G1921" s="38">
        <f t="shared" ca="1" si="164"/>
        <v>191.75665256083104</v>
      </c>
      <c r="H1921" s="197">
        <f t="shared" ca="1" si="165"/>
        <v>53.308349411911031</v>
      </c>
      <c r="I1921" s="195"/>
      <c r="J1921" s="195"/>
      <c r="K1921" s="195"/>
      <c r="L1921" s="195"/>
      <c r="M1921" s="195"/>
      <c r="N1921" s="195"/>
      <c r="O1921" s="195"/>
      <c r="Q1921" s="195"/>
      <c r="R1921" s="195"/>
      <c r="S1921" s="195"/>
    </row>
    <row r="1922" spans="1:19" x14ac:dyDescent="0.25">
      <c r="A1922" s="195"/>
      <c r="B1922">
        <f t="shared" si="162"/>
        <v>1919</v>
      </c>
      <c r="C1922">
        <f t="shared" ca="1" si="161"/>
        <v>1.8758787526378815E-2</v>
      </c>
      <c r="D1922" s="38">
        <f t="shared" ca="1" si="163"/>
        <v>32.417233522666457</v>
      </c>
      <c r="E1922" s="195"/>
      <c r="F1922" s="195"/>
      <c r="G1922" s="38">
        <f t="shared" ca="1" si="164"/>
        <v>191.75665256083104</v>
      </c>
      <c r="H1922" s="197">
        <f t="shared" ca="1" si="165"/>
        <v>53.308349411911031</v>
      </c>
      <c r="I1922" s="195"/>
      <c r="J1922" s="195"/>
      <c r="K1922" s="195"/>
      <c r="L1922" s="195"/>
      <c r="M1922" s="195"/>
      <c r="N1922" s="195"/>
      <c r="O1922" s="195"/>
      <c r="Q1922" s="195"/>
      <c r="R1922" s="195"/>
      <c r="S1922" s="195"/>
    </row>
    <row r="1923" spans="1:19" x14ac:dyDescent="0.25">
      <c r="A1923" s="195"/>
      <c r="B1923">
        <f t="shared" si="162"/>
        <v>1920</v>
      </c>
      <c r="C1923">
        <f t="shared" ca="1" si="161"/>
        <v>1.8758787526378815E-2</v>
      </c>
      <c r="D1923" s="38">
        <f t="shared" ca="1" si="163"/>
        <v>32.435992310192837</v>
      </c>
      <c r="E1923" s="195"/>
      <c r="F1923" s="195"/>
      <c r="G1923" s="38">
        <f t="shared" ca="1" si="164"/>
        <v>191.75665256083104</v>
      </c>
      <c r="H1923" s="197">
        <f t="shared" ca="1" si="165"/>
        <v>53.308349411911031</v>
      </c>
      <c r="I1923" s="195"/>
      <c r="J1923" s="195"/>
      <c r="K1923" s="195"/>
      <c r="L1923" s="195"/>
      <c r="M1923" s="195"/>
      <c r="N1923" s="195"/>
      <c r="O1923" s="195"/>
      <c r="Q1923" s="195"/>
      <c r="R1923" s="195"/>
      <c r="S1923" s="195"/>
    </row>
    <row r="1924" spans="1:19" x14ac:dyDescent="0.25">
      <c r="A1924" s="195"/>
      <c r="B1924">
        <f t="shared" si="162"/>
        <v>1921</v>
      </c>
      <c r="C1924">
        <f t="shared" ca="1" si="161"/>
        <v>1.8758787526378815E-2</v>
      </c>
      <c r="D1924" s="38">
        <f t="shared" ca="1" si="163"/>
        <v>32.454751097719218</v>
      </c>
      <c r="E1924" s="195"/>
      <c r="F1924" s="195"/>
      <c r="G1924" s="38">
        <f t="shared" ca="1" si="164"/>
        <v>191.75665256083104</v>
      </c>
      <c r="H1924" s="197">
        <f t="shared" ca="1" si="165"/>
        <v>53.308349411911031</v>
      </c>
      <c r="I1924" s="195"/>
      <c r="J1924" s="195"/>
      <c r="K1924" s="195"/>
      <c r="L1924" s="195"/>
      <c r="M1924" s="195"/>
      <c r="N1924" s="195"/>
      <c r="O1924" s="195"/>
      <c r="Q1924" s="195"/>
      <c r="R1924" s="195"/>
      <c r="S1924" s="195"/>
    </row>
    <row r="1925" spans="1:19" x14ac:dyDescent="0.25">
      <c r="A1925" s="195"/>
      <c r="B1925">
        <f t="shared" si="162"/>
        <v>1922</v>
      </c>
      <c r="C1925">
        <f t="shared" ref="C1925:C1982" ca="1" si="166">1/H1925</f>
        <v>1.8758787526378815E-2</v>
      </c>
      <c r="D1925" s="38">
        <f t="shared" ca="1" si="163"/>
        <v>32.473509885245598</v>
      </c>
      <c r="E1925" s="195"/>
      <c r="F1925" s="195"/>
      <c r="G1925" s="38">
        <f t="shared" ca="1" si="164"/>
        <v>191.75665256083104</v>
      </c>
      <c r="H1925" s="197">
        <f t="shared" ca="1" si="165"/>
        <v>53.308349411911031</v>
      </c>
      <c r="I1925" s="195"/>
      <c r="J1925" s="195"/>
      <c r="K1925" s="195"/>
      <c r="L1925" s="195"/>
      <c r="M1925" s="195"/>
      <c r="N1925" s="195"/>
      <c r="O1925" s="195"/>
      <c r="Q1925" s="195"/>
      <c r="R1925" s="195"/>
      <c r="S1925" s="195"/>
    </row>
    <row r="1926" spans="1:19" x14ac:dyDescent="0.25">
      <c r="A1926" s="195"/>
      <c r="B1926">
        <f t="shared" ref="B1926:B1989" si="167">B1925+1</f>
        <v>1923</v>
      </c>
      <c r="C1926">
        <f t="shared" ca="1" si="166"/>
        <v>1.8758787526378815E-2</v>
      </c>
      <c r="D1926" s="38">
        <f t="shared" ref="D1926:D1986" ca="1" si="168">D1925+C1926</f>
        <v>32.492268672771978</v>
      </c>
      <c r="E1926" s="195"/>
      <c r="F1926" s="195"/>
      <c r="G1926" s="38">
        <f t="shared" ca="1" si="164"/>
        <v>191.75665256083104</v>
      </c>
      <c r="H1926" s="197">
        <f t="shared" ca="1" si="165"/>
        <v>53.308349411911031</v>
      </c>
      <c r="I1926" s="195"/>
      <c r="J1926" s="195"/>
      <c r="K1926" s="195"/>
      <c r="L1926" s="195"/>
      <c r="M1926" s="195"/>
      <c r="N1926" s="195"/>
      <c r="O1926" s="195"/>
      <c r="Q1926" s="195"/>
      <c r="R1926" s="195"/>
      <c r="S1926" s="195"/>
    </row>
    <row r="1927" spans="1:19" x14ac:dyDescent="0.25">
      <c r="A1927" s="195"/>
      <c r="B1927">
        <f t="shared" si="167"/>
        <v>1924</v>
      </c>
      <c r="C1927">
        <f t="shared" ca="1" si="166"/>
        <v>1.8758787526378815E-2</v>
      </c>
      <c r="D1927" s="38">
        <f t="shared" ca="1" si="168"/>
        <v>32.511027460298358</v>
      </c>
      <c r="E1927" s="195"/>
      <c r="F1927" s="195"/>
      <c r="G1927" s="38">
        <f t="shared" ca="1" si="164"/>
        <v>191.75665256083104</v>
      </c>
      <c r="H1927" s="197">
        <f t="shared" ca="1" si="165"/>
        <v>53.308349411911031</v>
      </c>
      <c r="I1927" s="195"/>
      <c r="J1927" s="195"/>
      <c r="K1927" s="195"/>
      <c r="L1927" s="195"/>
      <c r="M1927" s="195"/>
      <c r="N1927" s="195"/>
      <c r="O1927" s="195"/>
      <c r="Q1927" s="195"/>
      <c r="R1927" s="195"/>
      <c r="S1927" s="195"/>
    </row>
    <row r="1928" spans="1:19" x14ac:dyDescent="0.25">
      <c r="A1928" s="195"/>
      <c r="B1928">
        <f t="shared" si="167"/>
        <v>1925</v>
      </c>
      <c r="C1928">
        <f t="shared" ca="1" si="166"/>
        <v>1.8758787526378815E-2</v>
      </c>
      <c r="D1928" s="38">
        <f t="shared" ca="1" si="168"/>
        <v>32.529786247824738</v>
      </c>
      <c r="E1928" s="195"/>
      <c r="F1928" s="195"/>
      <c r="G1928" s="38">
        <f t="shared" ca="1" si="164"/>
        <v>191.75665256083104</v>
      </c>
      <c r="H1928" s="197">
        <f t="shared" ca="1" si="165"/>
        <v>53.308349411911031</v>
      </c>
      <c r="I1928" s="195"/>
      <c r="J1928" s="195"/>
      <c r="K1928" s="195"/>
      <c r="L1928" s="195"/>
      <c r="M1928" s="195"/>
      <c r="N1928" s="195"/>
      <c r="O1928" s="195"/>
      <c r="Q1928" s="195"/>
      <c r="R1928" s="195"/>
      <c r="S1928" s="195"/>
    </row>
    <row r="1929" spans="1:19" x14ac:dyDescent="0.25">
      <c r="A1929" s="195"/>
      <c r="B1929">
        <f t="shared" si="167"/>
        <v>1926</v>
      </c>
      <c r="C1929">
        <f t="shared" ca="1" si="166"/>
        <v>1.8758787526378815E-2</v>
      </c>
      <c r="D1929" s="38">
        <f t="shared" ca="1" si="168"/>
        <v>32.548545035351118</v>
      </c>
      <c r="E1929" s="195"/>
      <c r="F1929" s="195"/>
      <c r="G1929" s="38">
        <f t="shared" ca="1" si="164"/>
        <v>191.75665256083104</v>
      </c>
      <c r="H1929" s="197">
        <f t="shared" ca="1" si="165"/>
        <v>53.308349411911031</v>
      </c>
      <c r="I1929" s="195"/>
      <c r="J1929" s="195"/>
      <c r="K1929" s="195"/>
      <c r="L1929" s="195"/>
      <c r="M1929" s="195"/>
      <c r="N1929" s="195"/>
      <c r="O1929" s="195"/>
      <c r="Q1929" s="195"/>
      <c r="R1929" s="195"/>
      <c r="S1929" s="195"/>
    </row>
    <row r="1930" spans="1:19" x14ac:dyDescent="0.25">
      <c r="A1930" s="195"/>
      <c r="B1930">
        <f t="shared" si="167"/>
        <v>1927</v>
      </c>
      <c r="C1930">
        <f t="shared" ca="1" si="166"/>
        <v>1.8758787526378815E-2</v>
      </c>
      <c r="D1930" s="38">
        <f t="shared" ca="1" si="168"/>
        <v>32.567303822877498</v>
      </c>
      <c r="E1930" s="195"/>
      <c r="F1930" s="195"/>
      <c r="G1930" s="38">
        <f t="shared" ca="1" si="164"/>
        <v>191.75665256083104</v>
      </c>
      <c r="H1930" s="197">
        <f t="shared" ca="1" si="165"/>
        <v>53.308349411911031</v>
      </c>
      <c r="I1930" s="195"/>
      <c r="J1930" s="195"/>
      <c r="K1930" s="195"/>
      <c r="L1930" s="195"/>
      <c r="M1930" s="195"/>
      <c r="N1930" s="195"/>
      <c r="O1930" s="195"/>
      <c r="Q1930" s="195"/>
      <c r="R1930" s="195"/>
      <c r="S1930" s="195"/>
    </row>
    <row r="1931" spans="1:19" x14ac:dyDescent="0.25">
      <c r="A1931" s="195"/>
      <c r="B1931">
        <f t="shared" si="167"/>
        <v>1928</v>
      </c>
      <c r="C1931">
        <f t="shared" ca="1" si="166"/>
        <v>1.8758787526378815E-2</v>
      </c>
      <c r="D1931" s="38">
        <f t="shared" ca="1" si="168"/>
        <v>32.586062610403879</v>
      </c>
      <c r="E1931" s="195"/>
      <c r="F1931" s="195"/>
      <c r="G1931" s="38">
        <f t="shared" ca="1" si="164"/>
        <v>191.75665256083104</v>
      </c>
      <c r="H1931" s="197">
        <f t="shared" ca="1" si="165"/>
        <v>53.308349411911031</v>
      </c>
      <c r="I1931" s="195"/>
      <c r="J1931" s="195"/>
      <c r="K1931" s="195"/>
      <c r="L1931" s="195"/>
      <c r="M1931" s="195"/>
      <c r="N1931" s="195"/>
      <c r="O1931" s="195"/>
      <c r="Q1931" s="195"/>
      <c r="R1931" s="195"/>
      <c r="S1931" s="195"/>
    </row>
    <row r="1932" spans="1:19" x14ac:dyDescent="0.25">
      <c r="A1932" s="195"/>
      <c r="B1932">
        <f t="shared" si="167"/>
        <v>1929</v>
      </c>
      <c r="C1932">
        <f t="shared" ca="1" si="166"/>
        <v>1.8758787526378815E-2</v>
      </c>
      <c r="D1932" s="38">
        <f t="shared" ca="1" si="168"/>
        <v>32.604821397930259</v>
      </c>
      <c r="E1932" s="195"/>
      <c r="F1932" s="195"/>
      <c r="G1932" s="38">
        <f t="shared" ca="1" si="164"/>
        <v>191.75665256083104</v>
      </c>
      <c r="H1932" s="197">
        <f t="shared" ca="1" si="165"/>
        <v>53.308349411911031</v>
      </c>
      <c r="I1932" s="195"/>
      <c r="J1932" s="195"/>
      <c r="K1932" s="195"/>
      <c r="L1932" s="195"/>
      <c r="M1932" s="195"/>
      <c r="N1932" s="195"/>
      <c r="O1932" s="195"/>
      <c r="Q1932" s="195"/>
      <c r="R1932" s="195"/>
      <c r="S1932" s="195"/>
    </row>
    <row r="1933" spans="1:19" x14ac:dyDescent="0.25">
      <c r="A1933" s="195"/>
      <c r="B1933">
        <f t="shared" si="167"/>
        <v>1930</v>
      </c>
      <c r="C1933">
        <f t="shared" ca="1" si="166"/>
        <v>1.8758787526378815E-2</v>
      </c>
      <c r="D1933" s="38">
        <f t="shared" ca="1" si="168"/>
        <v>32.623580185456639</v>
      </c>
      <c r="E1933" s="195"/>
      <c r="F1933" s="195"/>
      <c r="G1933" s="38">
        <f t="shared" ca="1" si="164"/>
        <v>191.75665256083104</v>
      </c>
      <c r="H1933" s="197">
        <f t="shared" ca="1" si="165"/>
        <v>53.308349411911031</v>
      </c>
      <c r="I1933" s="195"/>
      <c r="J1933" s="195"/>
      <c r="K1933" s="195"/>
      <c r="L1933" s="195"/>
      <c r="M1933" s="195"/>
      <c r="N1933" s="195"/>
      <c r="O1933" s="195"/>
      <c r="Q1933" s="195"/>
      <c r="R1933" s="195"/>
      <c r="S1933" s="195"/>
    </row>
    <row r="1934" spans="1:19" x14ac:dyDescent="0.25">
      <c r="A1934" s="195"/>
      <c r="B1934">
        <f t="shared" si="167"/>
        <v>1931</v>
      </c>
      <c r="C1934">
        <f t="shared" ca="1" si="166"/>
        <v>1.8758787526378815E-2</v>
      </c>
      <c r="D1934" s="38">
        <f t="shared" ca="1" si="168"/>
        <v>32.642338972983019</v>
      </c>
      <c r="E1934" s="195"/>
      <c r="F1934" s="195"/>
      <c r="G1934" s="38">
        <f t="shared" ca="1" si="164"/>
        <v>191.75665256083104</v>
      </c>
      <c r="H1934" s="197">
        <f t="shared" ca="1" si="165"/>
        <v>53.308349411911031</v>
      </c>
      <c r="I1934" s="195"/>
      <c r="J1934" s="195"/>
      <c r="K1934" s="195"/>
      <c r="L1934" s="195"/>
      <c r="M1934" s="195"/>
      <c r="N1934" s="195"/>
      <c r="O1934" s="195"/>
      <c r="Q1934" s="195"/>
      <c r="R1934" s="195"/>
      <c r="S1934" s="195"/>
    </row>
    <row r="1935" spans="1:19" x14ac:dyDescent="0.25">
      <c r="A1935" s="195"/>
      <c r="B1935">
        <f t="shared" si="167"/>
        <v>1932</v>
      </c>
      <c r="C1935">
        <f t="shared" ca="1" si="166"/>
        <v>1.8758787526378815E-2</v>
      </c>
      <c r="D1935" s="38">
        <f t="shared" ca="1" si="168"/>
        <v>32.661097760509399</v>
      </c>
      <c r="E1935" s="195"/>
      <c r="F1935" s="195"/>
      <c r="G1935" s="38">
        <f t="shared" ca="1" si="164"/>
        <v>191.75665256083104</v>
      </c>
      <c r="H1935" s="197">
        <f t="shared" ca="1" si="165"/>
        <v>53.308349411911031</v>
      </c>
      <c r="I1935" s="195"/>
      <c r="J1935" s="195"/>
      <c r="K1935" s="195"/>
      <c r="L1935" s="195"/>
      <c r="M1935" s="195"/>
      <c r="N1935" s="195"/>
      <c r="O1935" s="195"/>
      <c r="Q1935" s="195"/>
      <c r="R1935" s="195"/>
      <c r="S1935" s="195"/>
    </row>
    <row r="1936" spans="1:19" x14ac:dyDescent="0.25">
      <c r="A1936" s="195"/>
      <c r="B1936">
        <f t="shared" si="167"/>
        <v>1933</v>
      </c>
      <c r="C1936">
        <f t="shared" ca="1" si="166"/>
        <v>1.8758787526378815E-2</v>
      </c>
      <c r="D1936" s="38">
        <f t="shared" ca="1" si="168"/>
        <v>32.679856548035779</v>
      </c>
      <c r="E1936" s="195"/>
      <c r="F1936" s="195"/>
      <c r="G1936" s="38">
        <f t="shared" ca="1" si="164"/>
        <v>191.75665256083104</v>
      </c>
      <c r="H1936" s="197">
        <f t="shared" ca="1" si="165"/>
        <v>53.308349411911031</v>
      </c>
      <c r="I1936" s="195"/>
      <c r="J1936" s="195"/>
      <c r="K1936" s="195"/>
      <c r="L1936" s="195"/>
      <c r="M1936" s="195"/>
      <c r="N1936" s="195"/>
      <c r="O1936" s="195"/>
      <c r="Q1936" s="195"/>
      <c r="R1936" s="195"/>
      <c r="S1936" s="195"/>
    </row>
    <row r="1937" spans="1:19" x14ac:dyDescent="0.25">
      <c r="A1937" s="195"/>
      <c r="B1937">
        <f t="shared" si="167"/>
        <v>1934</v>
      </c>
      <c r="C1937">
        <f t="shared" ca="1" si="166"/>
        <v>1.8758787526378815E-2</v>
      </c>
      <c r="D1937" s="38">
        <f t="shared" ca="1" si="168"/>
        <v>32.69861533556216</v>
      </c>
      <c r="E1937" s="195"/>
      <c r="F1937" s="195"/>
      <c r="G1937" s="38">
        <f t="shared" ca="1" si="164"/>
        <v>191.75665256083104</v>
      </c>
      <c r="H1937" s="197">
        <f t="shared" ca="1" si="165"/>
        <v>53.308349411911031</v>
      </c>
      <c r="I1937" s="195"/>
      <c r="J1937" s="195"/>
      <c r="K1937" s="195"/>
      <c r="L1937" s="195"/>
      <c r="M1937" s="195"/>
      <c r="N1937" s="195"/>
      <c r="O1937" s="195"/>
      <c r="Q1937" s="195"/>
      <c r="R1937" s="195"/>
      <c r="S1937" s="195"/>
    </row>
    <row r="1938" spans="1:19" x14ac:dyDescent="0.25">
      <c r="A1938" s="195"/>
      <c r="B1938">
        <f t="shared" si="167"/>
        <v>1935</v>
      </c>
      <c r="C1938">
        <f t="shared" ca="1" si="166"/>
        <v>1.8758787526378815E-2</v>
      </c>
      <c r="D1938" s="38">
        <f t="shared" ca="1" si="168"/>
        <v>32.71737412308854</v>
      </c>
      <c r="E1938" s="195"/>
      <c r="F1938" s="195"/>
      <c r="G1938" s="38">
        <f t="shared" ca="1" si="164"/>
        <v>191.75665256083104</v>
      </c>
      <c r="H1938" s="197">
        <f t="shared" ca="1" si="165"/>
        <v>53.308349411911031</v>
      </c>
      <c r="I1938" s="195"/>
      <c r="J1938" s="195"/>
      <c r="K1938" s="195"/>
      <c r="L1938" s="195"/>
      <c r="M1938" s="195"/>
      <c r="N1938" s="195"/>
      <c r="O1938" s="195"/>
      <c r="Q1938" s="195"/>
      <c r="R1938" s="195"/>
      <c r="S1938" s="195"/>
    </row>
    <row r="1939" spans="1:19" x14ac:dyDescent="0.25">
      <c r="A1939" s="195"/>
      <c r="B1939">
        <f t="shared" si="167"/>
        <v>1936</v>
      </c>
      <c r="C1939">
        <f t="shared" ca="1" si="166"/>
        <v>1.8758787526378815E-2</v>
      </c>
      <c r="D1939" s="38">
        <f t="shared" ca="1" si="168"/>
        <v>32.73613291061492</v>
      </c>
      <c r="E1939" s="195"/>
      <c r="F1939" s="195"/>
      <c r="G1939" s="38">
        <f t="shared" ca="1" si="164"/>
        <v>191.75665256083104</v>
      </c>
      <c r="H1939" s="197">
        <f t="shared" ca="1" si="165"/>
        <v>53.308349411911031</v>
      </c>
      <c r="I1939" s="195"/>
      <c r="J1939" s="195"/>
      <c r="K1939" s="195"/>
      <c r="L1939" s="195"/>
      <c r="M1939" s="195"/>
      <c r="N1939" s="195"/>
      <c r="O1939" s="195"/>
      <c r="Q1939" s="195"/>
      <c r="R1939" s="195"/>
      <c r="S1939" s="195"/>
    </row>
    <row r="1940" spans="1:19" x14ac:dyDescent="0.25">
      <c r="A1940" s="195"/>
      <c r="B1940">
        <f t="shared" si="167"/>
        <v>1937</v>
      </c>
      <c r="C1940">
        <f t="shared" ca="1" si="166"/>
        <v>1.8758787526378815E-2</v>
      </c>
      <c r="D1940" s="38">
        <f t="shared" ca="1" si="168"/>
        <v>32.7548916981413</v>
      </c>
      <c r="E1940" s="195"/>
      <c r="F1940" s="195"/>
      <c r="G1940" s="38">
        <f t="shared" ca="1" si="164"/>
        <v>191.75665256083104</v>
      </c>
      <c r="H1940" s="197">
        <f t="shared" ca="1" si="165"/>
        <v>53.308349411911031</v>
      </c>
      <c r="I1940" s="195"/>
      <c r="J1940" s="195"/>
      <c r="K1940" s="195"/>
      <c r="L1940" s="195"/>
      <c r="M1940" s="195"/>
      <c r="N1940" s="195"/>
      <c r="O1940" s="195"/>
      <c r="Q1940" s="195"/>
      <c r="R1940" s="195"/>
      <c r="S1940" s="195"/>
    </row>
    <row r="1941" spans="1:19" x14ac:dyDescent="0.25">
      <c r="A1941" s="195"/>
      <c r="B1941">
        <f t="shared" si="167"/>
        <v>1938</v>
      </c>
      <c r="C1941">
        <f t="shared" ca="1" si="166"/>
        <v>1.8758787526378815E-2</v>
      </c>
      <c r="D1941" s="38">
        <f t="shared" ca="1" si="168"/>
        <v>32.77365048566768</v>
      </c>
      <c r="E1941" s="195"/>
      <c r="F1941" s="195"/>
      <c r="G1941" s="38">
        <f t="shared" ca="1" si="164"/>
        <v>191.75665256083104</v>
      </c>
      <c r="H1941" s="197">
        <f t="shared" ca="1" si="165"/>
        <v>53.308349411911031</v>
      </c>
      <c r="I1941" s="195"/>
      <c r="J1941" s="195"/>
      <c r="K1941" s="195"/>
      <c r="L1941" s="195"/>
      <c r="M1941" s="195"/>
      <c r="N1941" s="195"/>
      <c r="O1941" s="195"/>
      <c r="Q1941" s="195"/>
      <c r="R1941" s="195"/>
      <c r="S1941" s="195"/>
    </row>
    <row r="1942" spans="1:19" x14ac:dyDescent="0.25">
      <c r="A1942" s="195"/>
      <c r="B1942">
        <f t="shared" si="167"/>
        <v>1939</v>
      </c>
      <c r="C1942">
        <f t="shared" ca="1" si="166"/>
        <v>1.8758787526378815E-2</v>
      </c>
      <c r="D1942" s="38">
        <f t="shared" ca="1" si="168"/>
        <v>32.79240927319406</v>
      </c>
      <c r="E1942" s="195"/>
      <c r="F1942" s="195"/>
      <c r="G1942" s="38">
        <f t="shared" ca="1" si="164"/>
        <v>191.75665256083104</v>
      </c>
      <c r="H1942" s="197">
        <f t="shared" ca="1" si="165"/>
        <v>53.308349411911031</v>
      </c>
      <c r="I1942" s="195"/>
      <c r="J1942" s="195"/>
      <c r="K1942" s="195"/>
      <c r="L1942" s="195"/>
      <c r="M1942" s="195"/>
      <c r="N1942" s="195"/>
      <c r="O1942" s="195"/>
      <c r="Q1942" s="195"/>
      <c r="R1942" s="195"/>
      <c r="S1942" s="195"/>
    </row>
    <row r="1943" spans="1:19" x14ac:dyDescent="0.25">
      <c r="A1943" s="195"/>
      <c r="B1943">
        <f t="shared" si="167"/>
        <v>1940</v>
      </c>
      <c r="C1943">
        <f t="shared" ca="1" si="166"/>
        <v>1.8758787526378815E-2</v>
      </c>
      <c r="D1943" s="38">
        <f t="shared" ca="1" si="168"/>
        <v>32.811168060720441</v>
      </c>
      <c r="E1943" s="195"/>
      <c r="F1943" s="195"/>
      <c r="G1943" s="38">
        <f t="shared" ca="1" si="164"/>
        <v>191.75665256083104</v>
      </c>
      <c r="H1943" s="197">
        <f t="shared" ca="1" si="165"/>
        <v>53.308349411911031</v>
      </c>
      <c r="I1943" s="195"/>
      <c r="J1943" s="195"/>
      <c r="K1943" s="195"/>
      <c r="L1943" s="195"/>
      <c r="M1943" s="195"/>
      <c r="N1943" s="195"/>
      <c r="O1943" s="195"/>
      <c r="Q1943" s="195"/>
      <c r="R1943" s="195"/>
      <c r="S1943" s="195"/>
    </row>
    <row r="1944" spans="1:19" x14ac:dyDescent="0.25">
      <c r="A1944" s="195"/>
      <c r="B1944">
        <f t="shared" si="167"/>
        <v>1941</v>
      </c>
      <c r="C1944">
        <f t="shared" ca="1" si="166"/>
        <v>1.8758787526378815E-2</v>
      </c>
      <c r="D1944" s="38">
        <f t="shared" ca="1" si="168"/>
        <v>32.829926848246821</v>
      </c>
      <c r="E1944" s="195"/>
      <c r="F1944" s="195"/>
      <c r="G1944" s="38">
        <f t="shared" ca="1" si="164"/>
        <v>191.75665256083104</v>
      </c>
      <c r="H1944" s="197">
        <f t="shared" ca="1" si="165"/>
        <v>53.308349411911031</v>
      </c>
      <c r="I1944" s="195"/>
      <c r="J1944" s="195"/>
      <c r="K1944" s="195"/>
      <c r="L1944" s="195"/>
      <c r="M1944" s="195"/>
      <c r="N1944" s="195"/>
      <c r="O1944" s="195"/>
      <c r="Q1944" s="195"/>
      <c r="R1944" s="195"/>
      <c r="S1944" s="195"/>
    </row>
    <row r="1945" spans="1:19" x14ac:dyDescent="0.25">
      <c r="A1945" s="195"/>
      <c r="B1945">
        <f t="shared" si="167"/>
        <v>1942</v>
      </c>
      <c r="C1945">
        <f t="shared" ca="1" si="166"/>
        <v>1.8758787526378815E-2</v>
      </c>
      <c r="D1945" s="38">
        <f t="shared" ca="1" si="168"/>
        <v>32.848685635773201</v>
      </c>
      <c r="E1945" s="195"/>
      <c r="F1945" s="195"/>
      <c r="G1945" s="38">
        <f t="shared" ca="1" si="164"/>
        <v>191.75665256083104</v>
      </c>
      <c r="H1945" s="197">
        <f t="shared" ca="1" si="165"/>
        <v>53.308349411911031</v>
      </c>
      <c r="I1945" s="195"/>
      <c r="J1945" s="195"/>
      <c r="K1945" s="195"/>
      <c r="L1945" s="195"/>
      <c r="M1945" s="195"/>
      <c r="N1945" s="195"/>
      <c r="O1945" s="195"/>
      <c r="Q1945" s="195"/>
      <c r="R1945" s="195"/>
      <c r="S1945" s="195"/>
    </row>
    <row r="1946" spans="1:19" x14ac:dyDescent="0.25">
      <c r="A1946" s="195"/>
      <c r="B1946">
        <f t="shared" si="167"/>
        <v>1943</v>
      </c>
      <c r="C1946">
        <f t="shared" ca="1" si="166"/>
        <v>1.8758787526378815E-2</v>
      </c>
      <c r="D1946" s="38">
        <f t="shared" ca="1" si="168"/>
        <v>32.867444423299581</v>
      </c>
      <c r="E1946" s="195"/>
      <c r="F1946" s="195"/>
      <c r="G1946" s="38">
        <f t="shared" ca="1" si="164"/>
        <v>191.75665256083104</v>
      </c>
      <c r="H1946" s="197">
        <f t="shared" ca="1" si="165"/>
        <v>53.308349411911031</v>
      </c>
      <c r="I1946" s="195"/>
      <c r="J1946" s="195"/>
      <c r="K1946" s="195"/>
      <c r="L1946" s="195"/>
      <c r="M1946" s="195"/>
      <c r="N1946" s="195"/>
      <c r="O1946" s="195"/>
      <c r="Q1946" s="195"/>
      <c r="R1946" s="195"/>
      <c r="S1946" s="195"/>
    </row>
    <row r="1947" spans="1:19" x14ac:dyDescent="0.25">
      <c r="A1947" s="195"/>
      <c r="B1947">
        <f t="shared" si="167"/>
        <v>1944</v>
      </c>
      <c r="C1947">
        <f t="shared" ca="1" si="166"/>
        <v>1.8758787526378815E-2</v>
      </c>
      <c r="D1947" s="38">
        <f t="shared" ca="1" si="168"/>
        <v>32.886203210825961</v>
      </c>
      <c r="E1947" s="195"/>
      <c r="F1947" s="195"/>
      <c r="G1947" s="38">
        <f t="shared" ca="1" si="164"/>
        <v>191.75665256083104</v>
      </c>
      <c r="H1947" s="197">
        <f t="shared" ca="1" si="165"/>
        <v>53.308349411911031</v>
      </c>
      <c r="I1947" s="195"/>
      <c r="J1947" s="195"/>
      <c r="K1947" s="195"/>
      <c r="L1947" s="195"/>
      <c r="M1947" s="195"/>
      <c r="N1947" s="195"/>
      <c r="O1947" s="195"/>
      <c r="Q1947" s="195"/>
      <c r="R1947" s="195"/>
      <c r="S1947" s="195"/>
    </row>
    <row r="1948" spans="1:19" x14ac:dyDescent="0.25">
      <c r="A1948" s="195"/>
      <c r="B1948">
        <f t="shared" si="167"/>
        <v>1945</v>
      </c>
      <c r="C1948">
        <f t="shared" ca="1" si="166"/>
        <v>1.8758787526378815E-2</v>
      </c>
      <c r="D1948" s="38">
        <f t="shared" ca="1" si="168"/>
        <v>32.904961998352341</v>
      </c>
      <c r="E1948" s="195"/>
      <c r="F1948" s="195"/>
      <c r="G1948" s="38">
        <f t="shared" ca="1" si="164"/>
        <v>191.75665256083104</v>
      </c>
      <c r="H1948" s="197">
        <f t="shared" ca="1" si="165"/>
        <v>53.308349411911031</v>
      </c>
      <c r="I1948" s="195"/>
      <c r="J1948" s="195"/>
      <c r="K1948" s="195"/>
      <c r="L1948" s="195"/>
      <c r="M1948" s="195"/>
      <c r="N1948" s="195"/>
      <c r="O1948" s="195"/>
      <c r="Q1948" s="195"/>
      <c r="R1948" s="195"/>
      <c r="S1948" s="195"/>
    </row>
    <row r="1949" spans="1:19" x14ac:dyDescent="0.25">
      <c r="A1949" s="195"/>
      <c r="B1949">
        <f t="shared" si="167"/>
        <v>1946</v>
      </c>
      <c r="C1949">
        <f t="shared" ca="1" si="166"/>
        <v>1.8758787526378815E-2</v>
      </c>
      <c r="D1949" s="38">
        <f t="shared" ca="1" si="168"/>
        <v>32.923720785878722</v>
      </c>
      <c r="E1949" s="195"/>
      <c r="F1949" s="195"/>
      <c r="G1949" s="38">
        <f t="shared" ca="1" si="164"/>
        <v>191.75665256083104</v>
      </c>
      <c r="H1949" s="197">
        <f t="shared" ca="1" si="165"/>
        <v>53.308349411911031</v>
      </c>
      <c r="I1949" s="195"/>
      <c r="J1949" s="195"/>
      <c r="K1949" s="195"/>
      <c r="L1949" s="195"/>
      <c r="M1949" s="195"/>
      <c r="N1949" s="195"/>
      <c r="O1949" s="195"/>
      <c r="Q1949" s="195"/>
      <c r="R1949" s="195"/>
      <c r="S1949" s="195"/>
    </row>
    <row r="1950" spans="1:19" x14ac:dyDescent="0.25">
      <c r="A1950" s="195"/>
      <c r="B1950">
        <f t="shared" si="167"/>
        <v>1947</v>
      </c>
      <c r="C1950">
        <f t="shared" ca="1" si="166"/>
        <v>1.8758787526378815E-2</v>
      </c>
      <c r="D1950" s="38">
        <f t="shared" ca="1" si="168"/>
        <v>32.942479573405102</v>
      </c>
      <c r="E1950" s="195"/>
      <c r="F1950" s="195"/>
      <c r="G1950" s="38">
        <f t="shared" ca="1" si="164"/>
        <v>191.75665256083104</v>
      </c>
      <c r="H1950" s="197">
        <f t="shared" ca="1" si="165"/>
        <v>53.308349411911031</v>
      </c>
      <c r="I1950" s="195"/>
      <c r="J1950" s="195"/>
      <c r="K1950" s="195"/>
      <c r="L1950" s="195"/>
      <c r="M1950" s="195"/>
      <c r="N1950" s="195"/>
      <c r="O1950" s="195"/>
      <c r="Q1950" s="195"/>
      <c r="R1950" s="195"/>
      <c r="S1950" s="195"/>
    </row>
    <row r="1951" spans="1:19" x14ac:dyDescent="0.25">
      <c r="A1951" s="195"/>
      <c r="B1951">
        <f t="shared" si="167"/>
        <v>1948</v>
      </c>
      <c r="C1951">
        <f t="shared" ca="1" si="166"/>
        <v>1.8758787526378815E-2</v>
      </c>
      <c r="D1951" s="38">
        <f t="shared" ca="1" si="168"/>
        <v>32.961238360931482</v>
      </c>
      <c r="E1951" s="195"/>
      <c r="F1951" s="195"/>
      <c r="G1951" s="38">
        <f t="shared" ca="1" si="164"/>
        <v>191.75665256083104</v>
      </c>
      <c r="H1951" s="197">
        <f t="shared" ca="1" si="165"/>
        <v>53.308349411911031</v>
      </c>
      <c r="I1951" s="195"/>
      <c r="J1951" s="195"/>
      <c r="K1951" s="195"/>
      <c r="L1951" s="195"/>
      <c r="M1951" s="195"/>
      <c r="N1951" s="195"/>
      <c r="O1951" s="195"/>
      <c r="Q1951" s="195"/>
      <c r="R1951" s="195"/>
      <c r="S1951" s="195"/>
    </row>
    <row r="1952" spans="1:19" x14ac:dyDescent="0.25">
      <c r="A1952" s="195"/>
      <c r="B1952">
        <f t="shared" si="167"/>
        <v>1949</v>
      </c>
      <c r="C1952">
        <f t="shared" ca="1" si="166"/>
        <v>1.8758787526378815E-2</v>
      </c>
      <c r="D1952" s="38">
        <f t="shared" ca="1" si="168"/>
        <v>32.979997148457862</v>
      </c>
      <c r="E1952" s="195"/>
      <c r="F1952" s="195"/>
      <c r="G1952" s="38">
        <f t="shared" ca="1" si="164"/>
        <v>191.75665256083104</v>
      </c>
      <c r="H1952" s="197">
        <f t="shared" ca="1" si="165"/>
        <v>53.308349411911031</v>
      </c>
      <c r="I1952" s="195"/>
      <c r="J1952" s="195"/>
      <c r="K1952" s="195"/>
      <c r="L1952" s="195"/>
      <c r="M1952" s="195"/>
      <c r="N1952" s="195"/>
      <c r="O1952" s="195"/>
      <c r="Q1952" s="195"/>
      <c r="R1952" s="195"/>
      <c r="S1952" s="195"/>
    </row>
    <row r="1953" spans="1:19" x14ac:dyDescent="0.25">
      <c r="A1953" s="195"/>
      <c r="B1953">
        <f t="shared" si="167"/>
        <v>1950</v>
      </c>
      <c r="C1953">
        <f t="shared" ca="1" si="166"/>
        <v>1.8758787526378815E-2</v>
      </c>
      <c r="D1953" s="38">
        <f t="shared" ca="1" si="168"/>
        <v>32.998755935984242</v>
      </c>
      <c r="E1953" s="195"/>
      <c r="F1953" s="195"/>
      <c r="G1953" s="38">
        <f t="shared" ca="1" si="164"/>
        <v>191.75665256083104</v>
      </c>
      <c r="H1953" s="197">
        <f t="shared" ca="1" si="165"/>
        <v>53.308349411911031</v>
      </c>
      <c r="I1953" s="195"/>
      <c r="J1953" s="195"/>
      <c r="K1953" s="195"/>
      <c r="L1953" s="195"/>
      <c r="M1953" s="195"/>
      <c r="N1953" s="195"/>
      <c r="O1953" s="195"/>
      <c r="Q1953" s="195"/>
      <c r="R1953" s="195"/>
      <c r="S1953" s="195"/>
    </row>
    <row r="1954" spans="1:19" x14ac:dyDescent="0.25">
      <c r="A1954" s="195"/>
      <c r="B1954">
        <f t="shared" si="167"/>
        <v>1951</v>
      </c>
      <c r="C1954">
        <f t="shared" ca="1" si="166"/>
        <v>1.8758787526378815E-2</v>
      </c>
      <c r="D1954" s="38">
        <f t="shared" ca="1" si="168"/>
        <v>33.017514723510622</v>
      </c>
      <c r="E1954" s="195"/>
      <c r="F1954" s="195"/>
      <c r="G1954" s="38">
        <f t="shared" ca="1" si="164"/>
        <v>191.75665256083104</v>
      </c>
      <c r="H1954" s="197">
        <f t="shared" ca="1" si="165"/>
        <v>53.308349411911031</v>
      </c>
      <c r="I1954" s="195"/>
      <c r="J1954" s="195"/>
      <c r="K1954" s="195"/>
      <c r="L1954" s="195"/>
      <c r="M1954" s="195"/>
      <c r="N1954" s="195"/>
      <c r="O1954" s="195"/>
      <c r="Q1954" s="195"/>
      <c r="R1954" s="195"/>
      <c r="S1954" s="195"/>
    </row>
    <row r="1955" spans="1:19" x14ac:dyDescent="0.25">
      <c r="A1955" s="195"/>
      <c r="B1955">
        <f t="shared" si="167"/>
        <v>1952</v>
      </c>
      <c r="C1955">
        <f t="shared" ca="1" si="166"/>
        <v>1.8758787526378815E-2</v>
      </c>
      <c r="D1955" s="38">
        <f t="shared" ca="1" si="168"/>
        <v>33.036273511037002</v>
      </c>
      <c r="E1955" s="195"/>
      <c r="F1955" s="195"/>
      <c r="G1955" s="38">
        <f t="shared" ca="1" si="164"/>
        <v>191.75665256083104</v>
      </c>
      <c r="H1955" s="197">
        <f t="shared" ca="1" si="165"/>
        <v>53.308349411911031</v>
      </c>
      <c r="I1955" s="195"/>
      <c r="J1955" s="195"/>
      <c r="K1955" s="195"/>
      <c r="L1955" s="195"/>
      <c r="M1955" s="195"/>
      <c r="N1955" s="195"/>
      <c r="O1955" s="195"/>
      <c r="Q1955" s="195"/>
      <c r="R1955" s="195"/>
      <c r="S1955" s="195"/>
    </row>
    <row r="1956" spans="1:19" x14ac:dyDescent="0.25">
      <c r="A1956" s="195"/>
      <c r="B1956">
        <f t="shared" si="167"/>
        <v>1953</v>
      </c>
      <c r="C1956">
        <f t="shared" ca="1" si="166"/>
        <v>1.8758787526378815E-2</v>
      </c>
      <c r="D1956" s="38">
        <f t="shared" ca="1" si="168"/>
        <v>33.055032298563383</v>
      </c>
      <c r="E1956" s="195"/>
      <c r="F1956" s="195"/>
      <c r="G1956" s="38">
        <f t="shared" ca="1" si="164"/>
        <v>191.75665256083104</v>
      </c>
      <c r="H1956" s="197">
        <f t="shared" ca="1" si="165"/>
        <v>53.308349411911031</v>
      </c>
      <c r="I1956" s="195"/>
      <c r="J1956" s="195"/>
      <c r="K1956" s="195"/>
      <c r="L1956" s="195"/>
      <c r="M1956" s="195"/>
      <c r="N1956" s="195"/>
      <c r="O1956" s="195"/>
      <c r="Q1956" s="195"/>
      <c r="R1956" s="195"/>
      <c r="S1956" s="195"/>
    </row>
    <row r="1957" spans="1:19" x14ac:dyDescent="0.25">
      <c r="A1957" s="195"/>
      <c r="B1957">
        <f t="shared" si="167"/>
        <v>1954</v>
      </c>
      <c r="C1957">
        <f t="shared" ca="1" si="166"/>
        <v>1.8758787526378815E-2</v>
      </c>
      <c r="D1957" s="38">
        <f t="shared" ca="1" si="168"/>
        <v>33.073791086089763</v>
      </c>
      <c r="E1957" s="195"/>
      <c r="F1957" s="195"/>
      <c r="G1957" s="38">
        <f t="shared" ca="1" si="164"/>
        <v>191.75665256083104</v>
      </c>
      <c r="H1957" s="197">
        <f t="shared" ca="1" si="165"/>
        <v>53.308349411911031</v>
      </c>
      <c r="I1957" s="195"/>
      <c r="J1957" s="195"/>
      <c r="K1957" s="195"/>
      <c r="L1957" s="195"/>
      <c r="M1957" s="195"/>
      <c r="N1957" s="195"/>
      <c r="O1957" s="195"/>
      <c r="Q1957" s="195"/>
      <c r="R1957" s="195"/>
      <c r="S1957" s="195"/>
    </row>
    <row r="1958" spans="1:19" x14ac:dyDescent="0.25">
      <c r="A1958" s="195"/>
      <c r="B1958">
        <f t="shared" si="167"/>
        <v>1955</v>
      </c>
      <c r="C1958">
        <f t="shared" ca="1" si="166"/>
        <v>1.8758787526378815E-2</v>
      </c>
      <c r="D1958" s="38">
        <f t="shared" ca="1" si="168"/>
        <v>33.092549873616143</v>
      </c>
      <c r="E1958" s="195"/>
      <c r="F1958" s="195"/>
      <c r="G1958" s="38">
        <f t="shared" ca="1" si="164"/>
        <v>191.75665256083104</v>
      </c>
      <c r="H1958" s="197">
        <f t="shared" ca="1" si="165"/>
        <v>53.308349411911031</v>
      </c>
      <c r="I1958" s="195"/>
      <c r="J1958" s="195"/>
      <c r="K1958" s="195"/>
      <c r="L1958" s="195"/>
      <c r="M1958" s="195"/>
      <c r="N1958" s="195"/>
      <c r="O1958" s="195"/>
      <c r="Q1958" s="195"/>
      <c r="R1958" s="195"/>
      <c r="S1958" s="195"/>
    </row>
    <row r="1959" spans="1:19" x14ac:dyDescent="0.25">
      <c r="A1959" s="195"/>
      <c r="B1959">
        <f t="shared" si="167"/>
        <v>1956</v>
      </c>
      <c r="C1959">
        <f t="shared" ca="1" si="166"/>
        <v>1.8758787526378815E-2</v>
      </c>
      <c r="D1959" s="38">
        <f t="shared" ca="1" si="168"/>
        <v>33.111308661142523</v>
      </c>
      <c r="E1959" s="195"/>
      <c r="F1959" s="195"/>
      <c r="G1959" s="38">
        <f t="shared" ref="G1959:G1989" ca="1" si="169">H1959/0.278</f>
        <v>191.75665256083104</v>
      </c>
      <c r="H1959" s="197">
        <f t="shared" ref="H1959:H1983" ca="1" si="170">H1958+(P1958*C1958)</f>
        <v>53.308349411911031</v>
      </c>
      <c r="I1959" s="195"/>
      <c r="J1959" s="195"/>
      <c r="K1959" s="195"/>
      <c r="L1959" s="195"/>
      <c r="M1959" s="195"/>
      <c r="N1959" s="195"/>
      <c r="O1959" s="195"/>
      <c r="Q1959" s="195"/>
      <c r="R1959" s="195"/>
      <c r="S1959" s="195"/>
    </row>
    <row r="1960" spans="1:19" x14ac:dyDescent="0.25">
      <c r="A1960" s="195"/>
      <c r="B1960">
        <f t="shared" si="167"/>
        <v>1957</v>
      </c>
      <c r="C1960">
        <f t="shared" ca="1" si="166"/>
        <v>1.8758787526378815E-2</v>
      </c>
      <c r="D1960" s="38">
        <f t="shared" ca="1" si="168"/>
        <v>33.130067448668903</v>
      </c>
      <c r="E1960" s="195"/>
      <c r="F1960" s="195"/>
      <c r="G1960" s="38">
        <f t="shared" ca="1" si="169"/>
        <v>191.75665256083104</v>
      </c>
      <c r="H1960" s="197">
        <f t="shared" ca="1" si="170"/>
        <v>53.308349411911031</v>
      </c>
      <c r="I1960" s="195"/>
      <c r="J1960" s="195"/>
      <c r="K1960" s="195"/>
      <c r="L1960" s="195"/>
      <c r="M1960" s="195"/>
      <c r="N1960" s="195"/>
      <c r="O1960" s="195"/>
      <c r="Q1960" s="195"/>
      <c r="R1960" s="195"/>
      <c r="S1960" s="195"/>
    </row>
    <row r="1961" spans="1:19" x14ac:dyDescent="0.25">
      <c r="A1961" s="195" t="s">
        <v>539</v>
      </c>
      <c r="B1961">
        <f t="shared" si="167"/>
        <v>1958</v>
      </c>
      <c r="C1961">
        <f t="shared" ca="1" si="166"/>
        <v>1.8758787526378815E-2</v>
      </c>
      <c r="D1961" s="38">
        <f t="shared" ca="1" si="168"/>
        <v>33.148826236195283</v>
      </c>
      <c r="E1961" s="195"/>
      <c r="F1961" s="195"/>
      <c r="G1961" s="38">
        <f t="shared" ca="1" si="169"/>
        <v>191.75665256083104</v>
      </c>
      <c r="H1961" s="197">
        <f t="shared" ca="1" si="170"/>
        <v>53.308349411911031</v>
      </c>
      <c r="I1961" s="195"/>
      <c r="J1961" s="195"/>
      <c r="K1961" s="195"/>
      <c r="L1961" s="195"/>
      <c r="M1961" s="195"/>
      <c r="N1961" s="195"/>
      <c r="O1961" s="195"/>
      <c r="Q1961" s="195"/>
      <c r="R1961" s="195"/>
      <c r="S1961" s="195"/>
    </row>
    <row r="1962" spans="1:19" x14ac:dyDescent="0.25">
      <c r="B1962">
        <f t="shared" si="167"/>
        <v>1959</v>
      </c>
      <c r="C1962">
        <f t="shared" ca="1" si="166"/>
        <v>1.8758787526378815E-2</v>
      </c>
      <c r="D1962" s="38">
        <f t="shared" ca="1" si="168"/>
        <v>33.167585023721664</v>
      </c>
      <c r="G1962" s="38">
        <f t="shared" ca="1" si="169"/>
        <v>191.75665256083104</v>
      </c>
      <c r="H1962" s="197">
        <f t="shared" ca="1" si="170"/>
        <v>53.308349411911031</v>
      </c>
    </row>
    <row r="1963" spans="1:19" x14ac:dyDescent="0.25">
      <c r="B1963">
        <f t="shared" si="167"/>
        <v>1960</v>
      </c>
      <c r="C1963">
        <f t="shared" ca="1" si="166"/>
        <v>1.8758787526378815E-2</v>
      </c>
      <c r="D1963" s="38">
        <f t="shared" ca="1" si="168"/>
        <v>33.186343811248044</v>
      </c>
      <c r="G1963" s="38">
        <f t="shared" ca="1" si="169"/>
        <v>191.75665256083104</v>
      </c>
      <c r="H1963" s="197">
        <f t="shared" ca="1" si="170"/>
        <v>53.308349411911031</v>
      </c>
    </row>
    <row r="1964" spans="1:19" x14ac:dyDescent="0.25">
      <c r="B1964">
        <f t="shared" si="167"/>
        <v>1961</v>
      </c>
      <c r="C1964">
        <f t="shared" ca="1" si="166"/>
        <v>1.8758787526378815E-2</v>
      </c>
      <c r="D1964" s="38">
        <f t="shared" ca="1" si="168"/>
        <v>33.205102598774424</v>
      </c>
      <c r="G1964" s="38">
        <f t="shared" ca="1" si="169"/>
        <v>191.75665256083104</v>
      </c>
      <c r="H1964" s="197">
        <f t="shared" ca="1" si="170"/>
        <v>53.308349411911031</v>
      </c>
    </row>
    <row r="1965" spans="1:19" x14ac:dyDescent="0.25">
      <c r="B1965">
        <f t="shared" si="167"/>
        <v>1962</v>
      </c>
      <c r="C1965">
        <f t="shared" ca="1" si="166"/>
        <v>1.8758787526378815E-2</v>
      </c>
      <c r="D1965" s="38">
        <f t="shared" ca="1" si="168"/>
        <v>33.223861386300804</v>
      </c>
      <c r="G1965" s="38">
        <f t="shared" ca="1" si="169"/>
        <v>191.75665256083104</v>
      </c>
      <c r="H1965" s="197">
        <f t="shared" ca="1" si="170"/>
        <v>53.308349411911031</v>
      </c>
    </row>
    <row r="1966" spans="1:19" x14ac:dyDescent="0.25">
      <c r="B1966">
        <f t="shared" si="167"/>
        <v>1963</v>
      </c>
      <c r="C1966">
        <f t="shared" ca="1" si="166"/>
        <v>1.8758787526378815E-2</v>
      </c>
      <c r="D1966" s="38">
        <f t="shared" ca="1" si="168"/>
        <v>33.242620173827184</v>
      </c>
      <c r="G1966" s="38">
        <f t="shared" ca="1" si="169"/>
        <v>191.75665256083104</v>
      </c>
      <c r="H1966" s="197">
        <f t="shared" ca="1" si="170"/>
        <v>53.308349411911031</v>
      </c>
    </row>
    <row r="1967" spans="1:19" x14ac:dyDescent="0.25">
      <c r="B1967">
        <f t="shared" si="167"/>
        <v>1964</v>
      </c>
      <c r="C1967">
        <f t="shared" ca="1" si="166"/>
        <v>1.8758787526378815E-2</v>
      </c>
      <c r="D1967" s="38">
        <f t="shared" ca="1" si="168"/>
        <v>33.261378961353564</v>
      </c>
      <c r="G1967" s="38">
        <f t="shared" ca="1" si="169"/>
        <v>191.75665256083104</v>
      </c>
      <c r="H1967" s="197">
        <f t="shared" ca="1" si="170"/>
        <v>53.308349411911031</v>
      </c>
    </row>
    <row r="1968" spans="1:19" x14ac:dyDescent="0.25">
      <c r="B1968">
        <f t="shared" si="167"/>
        <v>1965</v>
      </c>
      <c r="C1968">
        <f t="shared" ca="1" si="166"/>
        <v>1.8758787526378815E-2</v>
      </c>
      <c r="D1968" s="38">
        <f t="shared" ca="1" si="168"/>
        <v>33.280137748879945</v>
      </c>
      <c r="G1968" s="38">
        <f t="shared" ca="1" si="169"/>
        <v>191.75665256083104</v>
      </c>
      <c r="H1968" s="197">
        <f t="shared" ca="1" si="170"/>
        <v>53.308349411911031</v>
      </c>
    </row>
    <row r="1969" spans="2:8" x14ac:dyDescent="0.25">
      <c r="B1969">
        <f t="shared" si="167"/>
        <v>1966</v>
      </c>
      <c r="C1969">
        <f t="shared" ca="1" si="166"/>
        <v>1.8758787526378815E-2</v>
      </c>
      <c r="D1969" s="38">
        <f t="shared" ca="1" si="168"/>
        <v>33.298896536406325</v>
      </c>
      <c r="G1969" s="38">
        <f t="shared" ca="1" si="169"/>
        <v>191.75665256083104</v>
      </c>
      <c r="H1969" s="197">
        <f t="shared" ca="1" si="170"/>
        <v>53.308349411911031</v>
      </c>
    </row>
    <row r="1970" spans="2:8" x14ac:dyDescent="0.25">
      <c r="B1970">
        <f t="shared" si="167"/>
        <v>1967</v>
      </c>
      <c r="C1970">
        <f t="shared" ca="1" si="166"/>
        <v>1.8758787526378815E-2</v>
      </c>
      <c r="D1970" s="38">
        <f t="shared" ca="1" si="168"/>
        <v>33.317655323932705</v>
      </c>
      <c r="G1970" s="38">
        <f t="shared" ca="1" si="169"/>
        <v>191.75665256083104</v>
      </c>
      <c r="H1970" s="197">
        <f t="shared" ca="1" si="170"/>
        <v>53.308349411911031</v>
      </c>
    </row>
    <row r="1971" spans="2:8" x14ac:dyDescent="0.25">
      <c r="B1971">
        <f t="shared" si="167"/>
        <v>1968</v>
      </c>
      <c r="C1971">
        <f t="shared" ca="1" si="166"/>
        <v>1.8758787526378815E-2</v>
      </c>
      <c r="D1971" s="38">
        <f t="shared" ca="1" si="168"/>
        <v>33.336414111459085</v>
      </c>
      <c r="G1971" s="38">
        <f t="shared" ca="1" si="169"/>
        <v>191.75665256083104</v>
      </c>
      <c r="H1971" s="197">
        <f t="shared" ca="1" si="170"/>
        <v>53.308349411911031</v>
      </c>
    </row>
    <row r="1972" spans="2:8" x14ac:dyDescent="0.25">
      <c r="B1972">
        <f t="shared" si="167"/>
        <v>1969</v>
      </c>
      <c r="C1972">
        <f t="shared" ca="1" si="166"/>
        <v>1.8758787526378815E-2</v>
      </c>
      <c r="D1972" s="38">
        <f t="shared" ca="1" si="168"/>
        <v>33.355172898985465</v>
      </c>
      <c r="G1972" s="38">
        <f t="shared" ca="1" si="169"/>
        <v>191.75665256083104</v>
      </c>
      <c r="H1972" s="197">
        <f t="shared" ca="1" si="170"/>
        <v>53.308349411911031</v>
      </c>
    </row>
    <row r="1973" spans="2:8" x14ac:dyDescent="0.25">
      <c r="B1973">
        <f t="shared" si="167"/>
        <v>1970</v>
      </c>
      <c r="C1973">
        <f t="shared" ca="1" si="166"/>
        <v>1.8758787526378815E-2</v>
      </c>
      <c r="D1973" s="38">
        <f t="shared" ca="1" si="168"/>
        <v>33.373931686511845</v>
      </c>
      <c r="G1973" s="38">
        <f t="shared" ca="1" si="169"/>
        <v>191.75665256083104</v>
      </c>
      <c r="H1973" s="197">
        <f t="shared" ca="1" si="170"/>
        <v>53.308349411911031</v>
      </c>
    </row>
    <row r="1974" spans="2:8" x14ac:dyDescent="0.25">
      <c r="B1974">
        <f t="shared" si="167"/>
        <v>1971</v>
      </c>
      <c r="C1974">
        <f t="shared" ca="1" si="166"/>
        <v>1.8758787526378815E-2</v>
      </c>
      <c r="D1974" s="38">
        <f t="shared" ca="1" si="168"/>
        <v>33.392690474038226</v>
      </c>
      <c r="G1974" s="38">
        <f t="shared" ca="1" si="169"/>
        <v>191.75665256083104</v>
      </c>
      <c r="H1974" s="197">
        <f t="shared" ca="1" si="170"/>
        <v>53.308349411911031</v>
      </c>
    </row>
    <row r="1975" spans="2:8" x14ac:dyDescent="0.25">
      <c r="B1975">
        <f t="shared" si="167"/>
        <v>1972</v>
      </c>
      <c r="C1975">
        <f t="shared" ca="1" si="166"/>
        <v>1.8758787526378815E-2</v>
      </c>
      <c r="D1975" s="38">
        <f t="shared" ca="1" si="168"/>
        <v>33.411449261564606</v>
      </c>
      <c r="G1975" s="38">
        <f t="shared" ca="1" si="169"/>
        <v>191.75665256083104</v>
      </c>
      <c r="H1975" s="197">
        <f t="shared" ca="1" si="170"/>
        <v>53.308349411911031</v>
      </c>
    </row>
    <row r="1976" spans="2:8" x14ac:dyDescent="0.25">
      <c r="B1976">
        <f t="shared" si="167"/>
        <v>1973</v>
      </c>
      <c r="C1976">
        <f t="shared" ca="1" si="166"/>
        <v>1.8758787526378815E-2</v>
      </c>
      <c r="D1976" s="38">
        <f t="shared" ca="1" si="168"/>
        <v>33.430208049090986</v>
      </c>
      <c r="G1976" s="38">
        <f t="shared" ca="1" si="169"/>
        <v>191.75665256083104</v>
      </c>
      <c r="H1976" s="197">
        <f t="shared" ca="1" si="170"/>
        <v>53.308349411911031</v>
      </c>
    </row>
    <row r="1977" spans="2:8" x14ac:dyDescent="0.25">
      <c r="B1977">
        <f t="shared" si="167"/>
        <v>1974</v>
      </c>
      <c r="C1977">
        <f t="shared" ca="1" si="166"/>
        <v>1.8758787526378815E-2</v>
      </c>
      <c r="D1977" s="38">
        <f t="shared" ca="1" si="168"/>
        <v>33.448966836617366</v>
      </c>
      <c r="G1977" s="38">
        <f t="shared" ca="1" si="169"/>
        <v>191.75665256083104</v>
      </c>
      <c r="H1977" s="197">
        <f t="shared" ca="1" si="170"/>
        <v>53.308349411911031</v>
      </c>
    </row>
    <row r="1978" spans="2:8" x14ac:dyDescent="0.25">
      <c r="B1978">
        <f t="shared" si="167"/>
        <v>1975</v>
      </c>
      <c r="C1978">
        <f t="shared" ca="1" si="166"/>
        <v>1.8758787526378815E-2</v>
      </c>
      <c r="D1978" s="38">
        <f t="shared" ca="1" si="168"/>
        <v>33.467725624143746</v>
      </c>
      <c r="G1978" s="38">
        <f t="shared" ca="1" si="169"/>
        <v>191.75665256083104</v>
      </c>
      <c r="H1978" s="197">
        <f t="shared" ca="1" si="170"/>
        <v>53.308349411911031</v>
      </c>
    </row>
    <row r="1979" spans="2:8" x14ac:dyDescent="0.25">
      <c r="B1979">
        <f t="shared" si="167"/>
        <v>1976</v>
      </c>
      <c r="C1979">
        <f t="shared" ca="1" si="166"/>
        <v>1.8758787526378815E-2</v>
      </c>
      <c r="D1979" s="38">
        <f t="shared" ca="1" si="168"/>
        <v>33.486484411670126</v>
      </c>
      <c r="G1979" s="38">
        <f t="shared" ca="1" si="169"/>
        <v>191.75665256083104</v>
      </c>
      <c r="H1979" s="197">
        <f t="shared" ca="1" si="170"/>
        <v>53.308349411911031</v>
      </c>
    </row>
    <row r="1980" spans="2:8" x14ac:dyDescent="0.25">
      <c r="B1980">
        <f t="shared" si="167"/>
        <v>1977</v>
      </c>
      <c r="C1980">
        <f t="shared" ca="1" si="166"/>
        <v>1.8758787526378815E-2</v>
      </c>
      <c r="D1980" s="38">
        <f t="shared" ca="1" si="168"/>
        <v>33.505243199196507</v>
      </c>
      <c r="G1980" s="38">
        <f t="shared" ca="1" si="169"/>
        <v>191.75665256083104</v>
      </c>
      <c r="H1980" s="197">
        <f t="shared" ca="1" si="170"/>
        <v>53.308349411911031</v>
      </c>
    </row>
    <row r="1981" spans="2:8" x14ac:dyDescent="0.25">
      <c r="B1981">
        <f t="shared" si="167"/>
        <v>1978</v>
      </c>
      <c r="C1981">
        <f t="shared" ca="1" si="166"/>
        <v>1.8758787526378815E-2</v>
      </c>
      <c r="D1981" s="38">
        <f t="shared" ca="1" si="168"/>
        <v>33.524001986722887</v>
      </c>
      <c r="G1981" s="38">
        <f t="shared" ca="1" si="169"/>
        <v>191.75665256083104</v>
      </c>
      <c r="H1981" s="197">
        <f t="shared" ca="1" si="170"/>
        <v>53.308349411911031</v>
      </c>
    </row>
    <row r="1982" spans="2:8" x14ac:dyDescent="0.25">
      <c r="B1982">
        <f t="shared" si="167"/>
        <v>1979</v>
      </c>
      <c r="C1982">
        <f t="shared" ca="1" si="166"/>
        <v>1.8758787526378815E-2</v>
      </c>
      <c r="D1982" s="38">
        <f t="shared" ca="1" si="168"/>
        <v>33.542760774249267</v>
      </c>
      <c r="G1982" s="38">
        <f t="shared" ca="1" si="169"/>
        <v>191.75665256083104</v>
      </c>
      <c r="H1982" s="197">
        <f t="shared" ca="1" si="170"/>
        <v>53.308349411911031</v>
      </c>
    </row>
    <row r="1983" spans="2:8" x14ac:dyDescent="0.25">
      <c r="B1983">
        <f t="shared" si="167"/>
        <v>1980</v>
      </c>
      <c r="C1983">
        <f t="shared" ref="C1925:C1988" ca="1" si="171">1/H1983</f>
        <v>1.8758787526378815E-2</v>
      </c>
      <c r="D1983" s="38">
        <f t="shared" ca="1" si="168"/>
        <v>33.561519561775647</v>
      </c>
      <c r="G1983" s="38">
        <f t="shared" ca="1" si="169"/>
        <v>191.75665256083104</v>
      </c>
      <c r="H1983" s="197">
        <f t="shared" ca="1" si="170"/>
        <v>53.308349411911031</v>
      </c>
    </row>
    <row r="1984" spans="2:8" x14ac:dyDescent="0.25">
      <c r="B1984">
        <f t="shared" si="167"/>
        <v>1981</v>
      </c>
      <c r="C1984" t="e">
        <f t="shared" si="171"/>
        <v>#DIV/0!</v>
      </c>
      <c r="D1984" s="38" t="e">
        <f t="shared" ca="1" si="168"/>
        <v>#DIV/0!</v>
      </c>
      <c r="G1984" s="38">
        <f t="shared" si="169"/>
        <v>0</v>
      </c>
    </row>
    <row r="1985" spans="2:7" x14ac:dyDescent="0.25">
      <c r="B1985">
        <f t="shared" si="167"/>
        <v>1982</v>
      </c>
      <c r="C1985" t="e">
        <f t="shared" si="171"/>
        <v>#DIV/0!</v>
      </c>
      <c r="D1985" s="38" t="e">
        <f t="shared" ca="1" si="168"/>
        <v>#DIV/0!</v>
      </c>
      <c r="G1985" s="38">
        <f t="shared" si="169"/>
        <v>0</v>
      </c>
    </row>
    <row r="1986" spans="2:7" x14ac:dyDescent="0.25">
      <c r="B1986">
        <f t="shared" si="167"/>
        <v>1983</v>
      </c>
      <c r="C1986" t="e">
        <f t="shared" si="171"/>
        <v>#DIV/0!</v>
      </c>
      <c r="D1986" s="38" t="e">
        <f t="shared" ca="1" si="168"/>
        <v>#DIV/0!</v>
      </c>
      <c r="G1986" s="38">
        <f t="shared" si="169"/>
        <v>0</v>
      </c>
    </row>
    <row r="1987" spans="2:7" x14ac:dyDescent="0.25">
      <c r="B1987">
        <f t="shared" si="167"/>
        <v>1984</v>
      </c>
      <c r="C1987" t="e">
        <f t="shared" si="171"/>
        <v>#DIV/0!</v>
      </c>
      <c r="D1987" s="38" t="e">
        <f t="shared" ref="D1926:D1989" ca="1" si="172">D1986+C1987</f>
        <v>#DIV/0!</v>
      </c>
      <c r="G1987" s="38">
        <f t="shared" si="169"/>
        <v>0</v>
      </c>
    </row>
    <row r="1988" spans="2:7" x14ac:dyDescent="0.25">
      <c r="B1988">
        <f t="shared" si="167"/>
        <v>1985</v>
      </c>
      <c r="C1988" t="e">
        <f t="shared" si="171"/>
        <v>#DIV/0!</v>
      </c>
      <c r="D1988" s="38" t="e">
        <f t="shared" ca="1" si="172"/>
        <v>#DIV/0!</v>
      </c>
      <c r="G1988" s="38">
        <f t="shared" si="169"/>
        <v>0</v>
      </c>
    </row>
    <row r="1989" spans="2:7" x14ac:dyDescent="0.25">
      <c r="B1989">
        <f t="shared" si="167"/>
        <v>1986</v>
      </c>
      <c r="C1989" t="e">
        <f t="shared" ref="C1989:C2052" si="173">1/H1989</f>
        <v>#DIV/0!</v>
      </c>
      <c r="D1989" s="38" t="e">
        <f t="shared" ca="1" si="172"/>
        <v>#DIV/0!</v>
      </c>
      <c r="G1989" s="38">
        <f t="shared" si="169"/>
        <v>0</v>
      </c>
    </row>
    <row r="1990" spans="2:7" x14ac:dyDescent="0.25">
      <c r="B1990">
        <f t="shared" ref="B1990:B2053" si="174">B1989+1</f>
        <v>1987</v>
      </c>
      <c r="C1990" t="e">
        <f t="shared" si="173"/>
        <v>#DIV/0!</v>
      </c>
      <c r="D1990" s="38" t="e">
        <f t="shared" ref="D1990:D2053" ca="1" si="175">D1989+C1990</f>
        <v>#DIV/0!</v>
      </c>
      <c r="G1990" s="38">
        <f t="shared" ref="G1990" si="176">H1990/0.278</f>
        <v>0</v>
      </c>
    </row>
    <row r="1991" spans="2:7" x14ac:dyDescent="0.25">
      <c r="B1991">
        <f t="shared" si="174"/>
        <v>1988</v>
      </c>
      <c r="C1991" t="e">
        <f t="shared" si="173"/>
        <v>#DIV/0!</v>
      </c>
      <c r="D1991" s="38" t="e">
        <f t="shared" ca="1" si="175"/>
        <v>#DIV/0!</v>
      </c>
      <c r="G1991" s="38">
        <f t="shared" ref="G1991:G2054" si="177">H1991/0.278</f>
        <v>0</v>
      </c>
    </row>
    <row r="1992" spans="2:7" x14ac:dyDescent="0.25">
      <c r="B1992">
        <f t="shared" si="174"/>
        <v>1989</v>
      </c>
      <c r="C1992" t="e">
        <f t="shared" si="173"/>
        <v>#DIV/0!</v>
      </c>
      <c r="D1992" s="38" t="e">
        <f t="shared" ca="1" si="175"/>
        <v>#DIV/0!</v>
      </c>
      <c r="G1992" s="38">
        <f t="shared" si="177"/>
        <v>0</v>
      </c>
    </row>
    <row r="1993" spans="2:7" x14ac:dyDescent="0.25">
      <c r="B1993">
        <f t="shared" si="174"/>
        <v>1990</v>
      </c>
      <c r="C1993" t="e">
        <f t="shared" si="173"/>
        <v>#DIV/0!</v>
      </c>
      <c r="D1993" s="38" t="e">
        <f t="shared" ca="1" si="175"/>
        <v>#DIV/0!</v>
      </c>
      <c r="G1993" s="38">
        <f t="shared" si="177"/>
        <v>0</v>
      </c>
    </row>
    <row r="1994" spans="2:7" x14ac:dyDescent="0.25">
      <c r="B1994">
        <f t="shared" si="174"/>
        <v>1991</v>
      </c>
      <c r="C1994" t="e">
        <f t="shared" si="173"/>
        <v>#DIV/0!</v>
      </c>
      <c r="D1994" s="38" t="e">
        <f t="shared" ca="1" si="175"/>
        <v>#DIV/0!</v>
      </c>
      <c r="G1994" s="38">
        <f t="shared" si="177"/>
        <v>0</v>
      </c>
    </row>
    <row r="1995" spans="2:7" x14ac:dyDescent="0.25">
      <c r="B1995">
        <f t="shared" si="174"/>
        <v>1992</v>
      </c>
      <c r="C1995" t="e">
        <f t="shared" si="173"/>
        <v>#DIV/0!</v>
      </c>
      <c r="D1995" s="38" t="e">
        <f t="shared" ca="1" si="175"/>
        <v>#DIV/0!</v>
      </c>
      <c r="G1995" s="38">
        <f t="shared" si="177"/>
        <v>0</v>
      </c>
    </row>
    <row r="1996" spans="2:7" x14ac:dyDescent="0.25">
      <c r="B1996">
        <f t="shared" si="174"/>
        <v>1993</v>
      </c>
      <c r="C1996" t="e">
        <f t="shared" si="173"/>
        <v>#DIV/0!</v>
      </c>
      <c r="D1996" s="38" t="e">
        <f t="shared" ca="1" si="175"/>
        <v>#DIV/0!</v>
      </c>
      <c r="G1996" s="38">
        <f t="shared" si="177"/>
        <v>0</v>
      </c>
    </row>
    <row r="1997" spans="2:7" x14ac:dyDescent="0.25">
      <c r="B1997">
        <f t="shared" si="174"/>
        <v>1994</v>
      </c>
      <c r="C1997" t="e">
        <f t="shared" si="173"/>
        <v>#DIV/0!</v>
      </c>
      <c r="D1997" s="38" t="e">
        <f t="shared" ca="1" si="175"/>
        <v>#DIV/0!</v>
      </c>
      <c r="G1997" s="38">
        <f t="shared" si="177"/>
        <v>0</v>
      </c>
    </row>
    <row r="1998" spans="2:7" x14ac:dyDescent="0.25">
      <c r="B1998">
        <f t="shared" si="174"/>
        <v>1995</v>
      </c>
      <c r="C1998" t="e">
        <f t="shared" si="173"/>
        <v>#DIV/0!</v>
      </c>
      <c r="D1998" s="38" t="e">
        <f t="shared" ca="1" si="175"/>
        <v>#DIV/0!</v>
      </c>
      <c r="G1998" s="38">
        <f t="shared" si="177"/>
        <v>0</v>
      </c>
    </row>
    <row r="1999" spans="2:7" x14ac:dyDescent="0.25">
      <c r="B1999">
        <f t="shared" si="174"/>
        <v>1996</v>
      </c>
      <c r="C1999" t="e">
        <f t="shared" si="173"/>
        <v>#DIV/0!</v>
      </c>
      <c r="D1999" s="38" t="e">
        <f t="shared" ca="1" si="175"/>
        <v>#DIV/0!</v>
      </c>
      <c r="G1999" s="38">
        <f t="shared" si="177"/>
        <v>0</v>
      </c>
    </row>
    <row r="2000" spans="2:7" x14ac:dyDescent="0.25">
      <c r="B2000">
        <f t="shared" si="174"/>
        <v>1997</v>
      </c>
      <c r="C2000" t="e">
        <f t="shared" si="173"/>
        <v>#DIV/0!</v>
      </c>
      <c r="D2000" s="38" t="e">
        <f t="shared" ca="1" si="175"/>
        <v>#DIV/0!</v>
      </c>
      <c r="G2000" s="38">
        <f t="shared" si="177"/>
        <v>0</v>
      </c>
    </row>
    <row r="2001" spans="2:7" x14ac:dyDescent="0.25">
      <c r="B2001">
        <f t="shared" si="174"/>
        <v>1998</v>
      </c>
      <c r="C2001" t="e">
        <f t="shared" si="173"/>
        <v>#DIV/0!</v>
      </c>
      <c r="D2001" s="38" t="e">
        <f t="shared" ca="1" si="175"/>
        <v>#DIV/0!</v>
      </c>
      <c r="G2001" s="38">
        <f t="shared" si="177"/>
        <v>0</v>
      </c>
    </row>
    <row r="2002" spans="2:7" x14ac:dyDescent="0.25">
      <c r="B2002">
        <f t="shared" si="174"/>
        <v>1999</v>
      </c>
      <c r="C2002" t="e">
        <f t="shared" si="173"/>
        <v>#DIV/0!</v>
      </c>
      <c r="D2002" s="38" t="e">
        <f t="shared" ca="1" si="175"/>
        <v>#DIV/0!</v>
      </c>
      <c r="G2002" s="38">
        <f t="shared" si="177"/>
        <v>0</v>
      </c>
    </row>
    <row r="2003" spans="2:7" x14ac:dyDescent="0.25">
      <c r="B2003">
        <f t="shared" si="174"/>
        <v>2000</v>
      </c>
      <c r="C2003" t="e">
        <f t="shared" si="173"/>
        <v>#DIV/0!</v>
      </c>
      <c r="D2003" s="38" t="e">
        <f t="shared" ca="1" si="175"/>
        <v>#DIV/0!</v>
      </c>
      <c r="G2003" s="38">
        <f t="shared" si="177"/>
        <v>0</v>
      </c>
    </row>
    <row r="2004" spans="2:7" x14ac:dyDescent="0.25">
      <c r="B2004">
        <f t="shared" si="174"/>
        <v>2001</v>
      </c>
      <c r="C2004" t="e">
        <f t="shared" si="173"/>
        <v>#DIV/0!</v>
      </c>
      <c r="D2004" s="38" t="e">
        <f t="shared" ca="1" si="175"/>
        <v>#DIV/0!</v>
      </c>
      <c r="G2004" s="38">
        <f t="shared" si="177"/>
        <v>0</v>
      </c>
    </row>
    <row r="2005" spans="2:7" x14ac:dyDescent="0.25">
      <c r="B2005">
        <f t="shared" si="174"/>
        <v>2002</v>
      </c>
      <c r="C2005" t="e">
        <f t="shared" si="173"/>
        <v>#DIV/0!</v>
      </c>
      <c r="D2005" s="38" t="e">
        <f t="shared" ca="1" si="175"/>
        <v>#DIV/0!</v>
      </c>
      <c r="G2005" s="38">
        <f t="shared" si="177"/>
        <v>0</v>
      </c>
    </row>
    <row r="2006" spans="2:7" x14ac:dyDescent="0.25">
      <c r="B2006">
        <f t="shared" si="174"/>
        <v>2003</v>
      </c>
      <c r="C2006" t="e">
        <f t="shared" si="173"/>
        <v>#DIV/0!</v>
      </c>
      <c r="D2006" s="38" t="e">
        <f t="shared" ca="1" si="175"/>
        <v>#DIV/0!</v>
      </c>
      <c r="G2006" s="38">
        <f t="shared" si="177"/>
        <v>0</v>
      </c>
    </row>
    <row r="2007" spans="2:7" x14ac:dyDescent="0.25">
      <c r="B2007">
        <f t="shared" si="174"/>
        <v>2004</v>
      </c>
      <c r="C2007" t="e">
        <f t="shared" si="173"/>
        <v>#DIV/0!</v>
      </c>
      <c r="D2007" s="38" t="e">
        <f t="shared" ca="1" si="175"/>
        <v>#DIV/0!</v>
      </c>
      <c r="G2007" s="38">
        <f t="shared" si="177"/>
        <v>0</v>
      </c>
    </row>
    <row r="2008" spans="2:7" x14ac:dyDescent="0.25">
      <c r="B2008">
        <f t="shared" si="174"/>
        <v>2005</v>
      </c>
      <c r="C2008" t="e">
        <f t="shared" si="173"/>
        <v>#DIV/0!</v>
      </c>
      <c r="D2008" s="38" t="e">
        <f t="shared" ca="1" si="175"/>
        <v>#DIV/0!</v>
      </c>
      <c r="G2008" s="38">
        <f t="shared" si="177"/>
        <v>0</v>
      </c>
    </row>
    <row r="2009" spans="2:7" x14ac:dyDescent="0.25">
      <c r="B2009">
        <f t="shared" si="174"/>
        <v>2006</v>
      </c>
      <c r="C2009" t="e">
        <f t="shared" si="173"/>
        <v>#DIV/0!</v>
      </c>
      <c r="D2009" s="38" t="e">
        <f t="shared" ca="1" si="175"/>
        <v>#DIV/0!</v>
      </c>
      <c r="G2009" s="38">
        <f t="shared" si="177"/>
        <v>0</v>
      </c>
    </row>
    <row r="2010" spans="2:7" x14ac:dyDescent="0.25">
      <c r="B2010">
        <f t="shared" si="174"/>
        <v>2007</v>
      </c>
      <c r="C2010" t="e">
        <f t="shared" si="173"/>
        <v>#DIV/0!</v>
      </c>
      <c r="D2010" s="38" t="e">
        <f t="shared" ca="1" si="175"/>
        <v>#DIV/0!</v>
      </c>
      <c r="G2010" s="38">
        <f t="shared" si="177"/>
        <v>0</v>
      </c>
    </row>
    <row r="2011" spans="2:7" x14ac:dyDescent="0.25">
      <c r="B2011">
        <f t="shared" si="174"/>
        <v>2008</v>
      </c>
      <c r="C2011" t="e">
        <f t="shared" si="173"/>
        <v>#DIV/0!</v>
      </c>
      <c r="D2011" s="38" t="e">
        <f t="shared" ca="1" si="175"/>
        <v>#DIV/0!</v>
      </c>
      <c r="G2011" s="38">
        <f t="shared" si="177"/>
        <v>0</v>
      </c>
    </row>
    <row r="2012" spans="2:7" x14ac:dyDescent="0.25">
      <c r="B2012">
        <f t="shared" si="174"/>
        <v>2009</v>
      </c>
      <c r="C2012" t="e">
        <f t="shared" si="173"/>
        <v>#DIV/0!</v>
      </c>
      <c r="D2012" s="38" t="e">
        <f t="shared" ca="1" si="175"/>
        <v>#DIV/0!</v>
      </c>
      <c r="G2012" s="38">
        <f t="shared" si="177"/>
        <v>0</v>
      </c>
    </row>
    <row r="2013" spans="2:7" x14ac:dyDescent="0.25">
      <c r="B2013">
        <f t="shared" si="174"/>
        <v>2010</v>
      </c>
      <c r="C2013" t="e">
        <f t="shared" si="173"/>
        <v>#DIV/0!</v>
      </c>
      <c r="D2013" s="38" t="e">
        <f t="shared" ca="1" si="175"/>
        <v>#DIV/0!</v>
      </c>
      <c r="G2013" s="38">
        <f t="shared" si="177"/>
        <v>0</v>
      </c>
    </row>
    <row r="2014" spans="2:7" x14ac:dyDescent="0.25">
      <c r="B2014">
        <f t="shared" si="174"/>
        <v>2011</v>
      </c>
      <c r="C2014" t="e">
        <f t="shared" si="173"/>
        <v>#DIV/0!</v>
      </c>
      <c r="D2014" s="38" t="e">
        <f t="shared" ca="1" si="175"/>
        <v>#DIV/0!</v>
      </c>
      <c r="G2014" s="38">
        <f t="shared" si="177"/>
        <v>0</v>
      </c>
    </row>
    <row r="2015" spans="2:7" x14ac:dyDescent="0.25">
      <c r="B2015">
        <f t="shared" si="174"/>
        <v>2012</v>
      </c>
      <c r="C2015" t="e">
        <f t="shared" si="173"/>
        <v>#DIV/0!</v>
      </c>
      <c r="D2015" s="38" t="e">
        <f t="shared" ca="1" si="175"/>
        <v>#DIV/0!</v>
      </c>
      <c r="G2015" s="38">
        <f t="shared" si="177"/>
        <v>0</v>
      </c>
    </row>
    <row r="2016" spans="2:7" x14ac:dyDescent="0.25">
      <c r="B2016">
        <f t="shared" si="174"/>
        <v>2013</v>
      </c>
      <c r="C2016" t="e">
        <f t="shared" si="173"/>
        <v>#DIV/0!</v>
      </c>
      <c r="D2016" s="38" t="e">
        <f t="shared" ca="1" si="175"/>
        <v>#DIV/0!</v>
      </c>
      <c r="G2016" s="38">
        <f t="shared" si="177"/>
        <v>0</v>
      </c>
    </row>
    <row r="2017" spans="2:7" x14ac:dyDescent="0.25">
      <c r="B2017">
        <f t="shared" si="174"/>
        <v>2014</v>
      </c>
      <c r="C2017" t="e">
        <f t="shared" si="173"/>
        <v>#DIV/0!</v>
      </c>
      <c r="D2017" s="38" t="e">
        <f t="shared" ca="1" si="175"/>
        <v>#DIV/0!</v>
      </c>
      <c r="G2017" s="38">
        <f t="shared" si="177"/>
        <v>0</v>
      </c>
    </row>
    <row r="2018" spans="2:7" x14ac:dyDescent="0.25">
      <c r="B2018">
        <f t="shared" si="174"/>
        <v>2015</v>
      </c>
      <c r="C2018" t="e">
        <f t="shared" si="173"/>
        <v>#DIV/0!</v>
      </c>
      <c r="D2018" s="38" t="e">
        <f t="shared" ca="1" si="175"/>
        <v>#DIV/0!</v>
      </c>
      <c r="G2018" s="38">
        <f t="shared" si="177"/>
        <v>0</v>
      </c>
    </row>
    <row r="2019" spans="2:7" x14ac:dyDescent="0.25">
      <c r="B2019">
        <f t="shared" si="174"/>
        <v>2016</v>
      </c>
      <c r="C2019" t="e">
        <f t="shared" si="173"/>
        <v>#DIV/0!</v>
      </c>
      <c r="D2019" s="38" t="e">
        <f t="shared" ca="1" si="175"/>
        <v>#DIV/0!</v>
      </c>
      <c r="G2019" s="38">
        <f t="shared" si="177"/>
        <v>0</v>
      </c>
    </row>
    <row r="2020" spans="2:7" x14ac:dyDescent="0.25">
      <c r="B2020">
        <f t="shared" si="174"/>
        <v>2017</v>
      </c>
      <c r="C2020" t="e">
        <f t="shared" si="173"/>
        <v>#DIV/0!</v>
      </c>
      <c r="D2020" s="38" t="e">
        <f t="shared" ca="1" si="175"/>
        <v>#DIV/0!</v>
      </c>
      <c r="G2020" s="38">
        <f t="shared" si="177"/>
        <v>0</v>
      </c>
    </row>
    <row r="2021" spans="2:7" x14ac:dyDescent="0.25">
      <c r="B2021">
        <f t="shared" si="174"/>
        <v>2018</v>
      </c>
      <c r="C2021" t="e">
        <f t="shared" si="173"/>
        <v>#DIV/0!</v>
      </c>
      <c r="D2021" s="38" t="e">
        <f t="shared" ca="1" si="175"/>
        <v>#DIV/0!</v>
      </c>
      <c r="G2021" s="38">
        <f t="shared" si="177"/>
        <v>0</v>
      </c>
    </row>
    <row r="2022" spans="2:7" x14ac:dyDescent="0.25">
      <c r="B2022">
        <f t="shared" si="174"/>
        <v>2019</v>
      </c>
      <c r="C2022" t="e">
        <f t="shared" si="173"/>
        <v>#DIV/0!</v>
      </c>
      <c r="D2022" s="38" t="e">
        <f t="shared" ca="1" si="175"/>
        <v>#DIV/0!</v>
      </c>
      <c r="G2022" s="38">
        <f t="shared" si="177"/>
        <v>0</v>
      </c>
    </row>
    <row r="2023" spans="2:7" x14ac:dyDescent="0.25">
      <c r="B2023">
        <f t="shared" si="174"/>
        <v>2020</v>
      </c>
      <c r="C2023" t="e">
        <f t="shared" si="173"/>
        <v>#DIV/0!</v>
      </c>
      <c r="D2023" s="38" t="e">
        <f t="shared" ca="1" si="175"/>
        <v>#DIV/0!</v>
      </c>
      <c r="G2023" s="38">
        <f t="shared" si="177"/>
        <v>0</v>
      </c>
    </row>
    <row r="2024" spans="2:7" x14ac:dyDescent="0.25">
      <c r="B2024">
        <f t="shared" si="174"/>
        <v>2021</v>
      </c>
      <c r="C2024" t="e">
        <f t="shared" si="173"/>
        <v>#DIV/0!</v>
      </c>
      <c r="D2024" s="38" t="e">
        <f t="shared" ca="1" si="175"/>
        <v>#DIV/0!</v>
      </c>
      <c r="G2024" s="38">
        <f t="shared" si="177"/>
        <v>0</v>
      </c>
    </row>
    <row r="2025" spans="2:7" x14ac:dyDescent="0.25">
      <c r="B2025">
        <f t="shared" si="174"/>
        <v>2022</v>
      </c>
      <c r="C2025" t="e">
        <f t="shared" si="173"/>
        <v>#DIV/0!</v>
      </c>
      <c r="D2025" s="38" t="e">
        <f t="shared" ca="1" si="175"/>
        <v>#DIV/0!</v>
      </c>
      <c r="G2025" s="38">
        <f t="shared" si="177"/>
        <v>0</v>
      </c>
    </row>
    <row r="2026" spans="2:7" x14ac:dyDescent="0.25">
      <c r="B2026">
        <f t="shared" si="174"/>
        <v>2023</v>
      </c>
      <c r="C2026" t="e">
        <f t="shared" si="173"/>
        <v>#DIV/0!</v>
      </c>
      <c r="D2026" s="38" t="e">
        <f t="shared" ca="1" si="175"/>
        <v>#DIV/0!</v>
      </c>
      <c r="G2026" s="38">
        <f t="shared" si="177"/>
        <v>0</v>
      </c>
    </row>
    <row r="2027" spans="2:7" x14ac:dyDescent="0.25">
      <c r="B2027">
        <f t="shared" si="174"/>
        <v>2024</v>
      </c>
      <c r="C2027" t="e">
        <f t="shared" si="173"/>
        <v>#DIV/0!</v>
      </c>
      <c r="D2027" s="38" t="e">
        <f t="shared" ca="1" si="175"/>
        <v>#DIV/0!</v>
      </c>
      <c r="G2027" s="38">
        <f t="shared" si="177"/>
        <v>0</v>
      </c>
    </row>
    <row r="2028" spans="2:7" x14ac:dyDescent="0.25">
      <c r="B2028">
        <f t="shared" si="174"/>
        <v>2025</v>
      </c>
      <c r="C2028" t="e">
        <f t="shared" si="173"/>
        <v>#DIV/0!</v>
      </c>
      <c r="D2028" s="38" t="e">
        <f t="shared" ca="1" si="175"/>
        <v>#DIV/0!</v>
      </c>
      <c r="G2028" s="38">
        <f t="shared" si="177"/>
        <v>0</v>
      </c>
    </row>
    <row r="2029" spans="2:7" x14ac:dyDescent="0.25">
      <c r="B2029">
        <f t="shared" si="174"/>
        <v>2026</v>
      </c>
      <c r="C2029" t="e">
        <f t="shared" si="173"/>
        <v>#DIV/0!</v>
      </c>
      <c r="D2029" s="38" t="e">
        <f t="shared" ca="1" si="175"/>
        <v>#DIV/0!</v>
      </c>
      <c r="G2029" s="38">
        <f t="shared" si="177"/>
        <v>0</v>
      </c>
    </row>
    <row r="2030" spans="2:7" x14ac:dyDescent="0.25">
      <c r="B2030">
        <f t="shared" si="174"/>
        <v>2027</v>
      </c>
      <c r="C2030" t="e">
        <f t="shared" si="173"/>
        <v>#DIV/0!</v>
      </c>
      <c r="D2030" s="38" t="e">
        <f t="shared" ca="1" si="175"/>
        <v>#DIV/0!</v>
      </c>
      <c r="G2030" s="38">
        <f t="shared" si="177"/>
        <v>0</v>
      </c>
    </row>
    <row r="2031" spans="2:7" x14ac:dyDescent="0.25">
      <c r="B2031">
        <f t="shared" si="174"/>
        <v>2028</v>
      </c>
      <c r="C2031" t="e">
        <f t="shared" si="173"/>
        <v>#DIV/0!</v>
      </c>
      <c r="D2031" s="38" t="e">
        <f t="shared" ca="1" si="175"/>
        <v>#DIV/0!</v>
      </c>
      <c r="G2031" s="38">
        <f t="shared" si="177"/>
        <v>0</v>
      </c>
    </row>
    <row r="2032" spans="2:7" x14ac:dyDescent="0.25">
      <c r="B2032">
        <f t="shared" si="174"/>
        <v>2029</v>
      </c>
      <c r="C2032" t="e">
        <f t="shared" si="173"/>
        <v>#DIV/0!</v>
      </c>
      <c r="D2032" s="38" t="e">
        <f t="shared" ca="1" si="175"/>
        <v>#DIV/0!</v>
      </c>
      <c r="G2032" s="38">
        <f t="shared" si="177"/>
        <v>0</v>
      </c>
    </row>
    <row r="2033" spans="2:7" x14ac:dyDescent="0.25">
      <c r="B2033">
        <f t="shared" si="174"/>
        <v>2030</v>
      </c>
      <c r="C2033" t="e">
        <f t="shared" si="173"/>
        <v>#DIV/0!</v>
      </c>
      <c r="D2033" s="38" t="e">
        <f t="shared" ca="1" si="175"/>
        <v>#DIV/0!</v>
      </c>
      <c r="G2033" s="38">
        <f t="shared" si="177"/>
        <v>0</v>
      </c>
    </row>
    <row r="2034" spans="2:7" x14ac:dyDescent="0.25">
      <c r="B2034">
        <f t="shared" si="174"/>
        <v>2031</v>
      </c>
      <c r="C2034" t="e">
        <f t="shared" si="173"/>
        <v>#DIV/0!</v>
      </c>
      <c r="D2034" s="38" t="e">
        <f t="shared" ca="1" si="175"/>
        <v>#DIV/0!</v>
      </c>
      <c r="G2034" s="38">
        <f t="shared" si="177"/>
        <v>0</v>
      </c>
    </row>
    <row r="2035" spans="2:7" x14ac:dyDescent="0.25">
      <c r="B2035">
        <f t="shared" si="174"/>
        <v>2032</v>
      </c>
      <c r="C2035" t="e">
        <f t="shared" si="173"/>
        <v>#DIV/0!</v>
      </c>
      <c r="D2035" s="38" t="e">
        <f t="shared" ca="1" si="175"/>
        <v>#DIV/0!</v>
      </c>
      <c r="G2035" s="38">
        <f t="shared" si="177"/>
        <v>0</v>
      </c>
    </row>
    <row r="2036" spans="2:7" x14ac:dyDescent="0.25">
      <c r="B2036">
        <f t="shared" si="174"/>
        <v>2033</v>
      </c>
      <c r="C2036" t="e">
        <f t="shared" si="173"/>
        <v>#DIV/0!</v>
      </c>
      <c r="D2036" s="38" t="e">
        <f t="shared" ca="1" si="175"/>
        <v>#DIV/0!</v>
      </c>
      <c r="G2036" s="38">
        <f t="shared" si="177"/>
        <v>0</v>
      </c>
    </row>
    <row r="2037" spans="2:7" x14ac:dyDescent="0.25">
      <c r="B2037">
        <f t="shared" si="174"/>
        <v>2034</v>
      </c>
      <c r="C2037" t="e">
        <f t="shared" si="173"/>
        <v>#DIV/0!</v>
      </c>
      <c r="D2037" s="38" t="e">
        <f t="shared" ca="1" si="175"/>
        <v>#DIV/0!</v>
      </c>
      <c r="G2037" s="38">
        <f t="shared" si="177"/>
        <v>0</v>
      </c>
    </row>
    <row r="2038" spans="2:7" x14ac:dyDescent="0.25">
      <c r="B2038">
        <f t="shared" si="174"/>
        <v>2035</v>
      </c>
      <c r="C2038" t="e">
        <f t="shared" si="173"/>
        <v>#DIV/0!</v>
      </c>
      <c r="D2038" s="38" t="e">
        <f t="shared" ca="1" si="175"/>
        <v>#DIV/0!</v>
      </c>
      <c r="G2038" s="38">
        <f t="shared" si="177"/>
        <v>0</v>
      </c>
    </row>
    <row r="2039" spans="2:7" x14ac:dyDescent="0.25">
      <c r="B2039">
        <f t="shared" si="174"/>
        <v>2036</v>
      </c>
      <c r="C2039" t="e">
        <f t="shared" si="173"/>
        <v>#DIV/0!</v>
      </c>
      <c r="D2039" s="38" t="e">
        <f t="shared" ca="1" si="175"/>
        <v>#DIV/0!</v>
      </c>
      <c r="G2039" s="38">
        <f t="shared" si="177"/>
        <v>0</v>
      </c>
    </row>
    <row r="2040" spans="2:7" x14ac:dyDescent="0.25">
      <c r="B2040">
        <f t="shared" si="174"/>
        <v>2037</v>
      </c>
      <c r="C2040" t="e">
        <f t="shared" si="173"/>
        <v>#DIV/0!</v>
      </c>
      <c r="D2040" s="38" t="e">
        <f t="shared" ca="1" si="175"/>
        <v>#DIV/0!</v>
      </c>
      <c r="G2040" s="38">
        <f t="shared" si="177"/>
        <v>0</v>
      </c>
    </row>
    <row r="2041" spans="2:7" x14ac:dyDescent="0.25">
      <c r="B2041">
        <f t="shared" si="174"/>
        <v>2038</v>
      </c>
      <c r="C2041" t="e">
        <f t="shared" si="173"/>
        <v>#DIV/0!</v>
      </c>
      <c r="D2041" s="38" t="e">
        <f t="shared" ca="1" si="175"/>
        <v>#DIV/0!</v>
      </c>
      <c r="G2041" s="38">
        <f t="shared" si="177"/>
        <v>0</v>
      </c>
    </row>
    <row r="2042" spans="2:7" x14ac:dyDescent="0.25">
      <c r="B2042">
        <f t="shared" si="174"/>
        <v>2039</v>
      </c>
      <c r="C2042" t="e">
        <f t="shared" si="173"/>
        <v>#DIV/0!</v>
      </c>
      <c r="D2042" s="38" t="e">
        <f t="shared" ca="1" si="175"/>
        <v>#DIV/0!</v>
      </c>
      <c r="G2042" s="38">
        <f t="shared" si="177"/>
        <v>0</v>
      </c>
    </row>
    <row r="2043" spans="2:7" x14ac:dyDescent="0.25">
      <c r="B2043">
        <f t="shared" si="174"/>
        <v>2040</v>
      </c>
      <c r="C2043" t="e">
        <f t="shared" si="173"/>
        <v>#DIV/0!</v>
      </c>
      <c r="D2043" s="38" t="e">
        <f t="shared" ca="1" si="175"/>
        <v>#DIV/0!</v>
      </c>
      <c r="G2043" s="38">
        <f t="shared" si="177"/>
        <v>0</v>
      </c>
    </row>
    <row r="2044" spans="2:7" x14ac:dyDescent="0.25">
      <c r="B2044">
        <f t="shared" si="174"/>
        <v>2041</v>
      </c>
      <c r="C2044" t="e">
        <f t="shared" si="173"/>
        <v>#DIV/0!</v>
      </c>
      <c r="D2044" s="38" t="e">
        <f t="shared" ca="1" si="175"/>
        <v>#DIV/0!</v>
      </c>
      <c r="G2044" s="38">
        <f t="shared" si="177"/>
        <v>0</v>
      </c>
    </row>
    <row r="2045" spans="2:7" x14ac:dyDescent="0.25">
      <c r="B2045">
        <f t="shared" si="174"/>
        <v>2042</v>
      </c>
      <c r="C2045" t="e">
        <f t="shared" si="173"/>
        <v>#DIV/0!</v>
      </c>
      <c r="D2045" s="38" t="e">
        <f t="shared" ca="1" si="175"/>
        <v>#DIV/0!</v>
      </c>
      <c r="G2045" s="38">
        <f t="shared" si="177"/>
        <v>0</v>
      </c>
    </row>
    <row r="2046" spans="2:7" x14ac:dyDescent="0.25">
      <c r="B2046">
        <f t="shared" si="174"/>
        <v>2043</v>
      </c>
      <c r="C2046" t="e">
        <f t="shared" si="173"/>
        <v>#DIV/0!</v>
      </c>
      <c r="D2046" s="38" t="e">
        <f t="shared" ca="1" si="175"/>
        <v>#DIV/0!</v>
      </c>
      <c r="G2046" s="38">
        <f t="shared" si="177"/>
        <v>0</v>
      </c>
    </row>
    <row r="2047" spans="2:7" x14ac:dyDescent="0.25">
      <c r="B2047">
        <f t="shared" si="174"/>
        <v>2044</v>
      </c>
      <c r="C2047" t="e">
        <f t="shared" si="173"/>
        <v>#DIV/0!</v>
      </c>
      <c r="D2047" s="38" t="e">
        <f t="shared" ca="1" si="175"/>
        <v>#DIV/0!</v>
      </c>
      <c r="G2047" s="38">
        <f t="shared" si="177"/>
        <v>0</v>
      </c>
    </row>
    <row r="2048" spans="2:7" x14ac:dyDescent="0.25">
      <c r="B2048">
        <f t="shared" si="174"/>
        <v>2045</v>
      </c>
      <c r="C2048" t="e">
        <f t="shared" si="173"/>
        <v>#DIV/0!</v>
      </c>
      <c r="D2048" s="38" t="e">
        <f t="shared" ca="1" si="175"/>
        <v>#DIV/0!</v>
      </c>
      <c r="G2048" s="38">
        <f t="shared" si="177"/>
        <v>0</v>
      </c>
    </row>
    <row r="2049" spans="2:7" x14ac:dyDescent="0.25">
      <c r="B2049">
        <f t="shared" si="174"/>
        <v>2046</v>
      </c>
      <c r="C2049" t="e">
        <f t="shared" si="173"/>
        <v>#DIV/0!</v>
      </c>
      <c r="D2049" s="38" t="e">
        <f t="shared" ca="1" si="175"/>
        <v>#DIV/0!</v>
      </c>
      <c r="G2049" s="38">
        <f t="shared" si="177"/>
        <v>0</v>
      </c>
    </row>
    <row r="2050" spans="2:7" x14ac:dyDescent="0.25">
      <c r="B2050">
        <f t="shared" si="174"/>
        <v>2047</v>
      </c>
      <c r="C2050" t="e">
        <f t="shared" si="173"/>
        <v>#DIV/0!</v>
      </c>
      <c r="D2050" s="38" t="e">
        <f t="shared" ca="1" si="175"/>
        <v>#DIV/0!</v>
      </c>
      <c r="G2050" s="38">
        <f t="shared" si="177"/>
        <v>0</v>
      </c>
    </row>
    <row r="2051" spans="2:7" x14ac:dyDescent="0.25">
      <c r="B2051">
        <f t="shared" si="174"/>
        <v>2048</v>
      </c>
      <c r="C2051" t="e">
        <f t="shared" si="173"/>
        <v>#DIV/0!</v>
      </c>
      <c r="D2051" s="38" t="e">
        <f t="shared" ca="1" si="175"/>
        <v>#DIV/0!</v>
      </c>
      <c r="G2051" s="38">
        <f t="shared" si="177"/>
        <v>0</v>
      </c>
    </row>
    <row r="2052" spans="2:7" x14ac:dyDescent="0.25">
      <c r="B2052">
        <f t="shared" si="174"/>
        <v>2049</v>
      </c>
      <c r="C2052" t="e">
        <f t="shared" si="173"/>
        <v>#DIV/0!</v>
      </c>
      <c r="D2052" s="38" t="e">
        <f t="shared" ca="1" si="175"/>
        <v>#DIV/0!</v>
      </c>
      <c r="G2052" s="38">
        <f t="shared" si="177"/>
        <v>0</v>
      </c>
    </row>
    <row r="2053" spans="2:7" x14ac:dyDescent="0.25">
      <c r="B2053">
        <f t="shared" si="174"/>
        <v>2050</v>
      </c>
      <c r="C2053" t="e">
        <f t="shared" ref="C2053:C2116" si="178">1/H2053</f>
        <v>#DIV/0!</v>
      </c>
      <c r="D2053" s="38" t="e">
        <f t="shared" ca="1" si="175"/>
        <v>#DIV/0!</v>
      </c>
      <c r="G2053" s="38">
        <f t="shared" si="177"/>
        <v>0</v>
      </c>
    </row>
    <row r="2054" spans="2:7" x14ac:dyDescent="0.25">
      <c r="B2054">
        <f t="shared" ref="B2054:B2117" si="179">B2053+1</f>
        <v>2051</v>
      </c>
      <c r="C2054" t="e">
        <f t="shared" si="178"/>
        <v>#DIV/0!</v>
      </c>
      <c r="D2054" s="38" t="e">
        <f t="shared" ref="D2054:D2117" ca="1" si="180">D2053+C2054</f>
        <v>#DIV/0!</v>
      </c>
      <c r="G2054" s="38">
        <f t="shared" si="177"/>
        <v>0</v>
      </c>
    </row>
    <row r="2055" spans="2:7" x14ac:dyDescent="0.25">
      <c r="B2055">
        <f t="shared" si="179"/>
        <v>2052</v>
      </c>
      <c r="C2055" t="e">
        <f t="shared" si="178"/>
        <v>#DIV/0!</v>
      </c>
      <c r="D2055" s="38" t="e">
        <f t="shared" ca="1" si="180"/>
        <v>#DIV/0!</v>
      </c>
      <c r="G2055" s="38">
        <f t="shared" ref="G2055:G2118" si="181">H2055/0.278</f>
        <v>0</v>
      </c>
    </row>
    <row r="2056" spans="2:7" x14ac:dyDescent="0.25">
      <c r="B2056">
        <f t="shared" si="179"/>
        <v>2053</v>
      </c>
      <c r="C2056" t="e">
        <f t="shared" si="178"/>
        <v>#DIV/0!</v>
      </c>
      <c r="D2056" s="38" t="e">
        <f t="shared" ca="1" si="180"/>
        <v>#DIV/0!</v>
      </c>
      <c r="G2056" s="38">
        <f t="shared" si="181"/>
        <v>0</v>
      </c>
    </row>
    <row r="2057" spans="2:7" x14ac:dyDescent="0.25">
      <c r="B2057">
        <f t="shared" si="179"/>
        <v>2054</v>
      </c>
      <c r="C2057" t="e">
        <f t="shared" si="178"/>
        <v>#DIV/0!</v>
      </c>
      <c r="D2057" s="38" t="e">
        <f t="shared" ca="1" si="180"/>
        <v>#DIV/0!</v>
      </c>
      <c r="G2057" s="38">
        <f t="shared" si="181"/>
        <v>0</v>
      </c>
    </row>
    <row r="2058" spans="2:7" x14ac:dyDescent="0.25">
      <c r="B2058">
        <f t="shared" si="179"/>
        <v>2055</v>
      </c>
      <c r="C2058" t="e">
        <f t="shared" si="178"/>
        <v>#DIV/0!</v>
      </c>
      <c r="D2058" s="38" t="e">
        <f t="shared" ca="1" si="180"/>
        <v>#DIV/0!</v>
      </c>
      <c r="G2058" s="38">
        <f t="shared" si="181"/>
        <v>0</v>
      </c>
    </row>
    <row r="2059" spans="2:7" x14ac:dyDescent="0.25">
      <c r="B2059">
        <f t="shared" si="179"/>
        <v>2056</v>
      </c>
      <c r="C2059" t="e">
        <f t="shared" si="178"/>
        <v>#DIV/0!</v>
      </c>
      <c r="D2059" s="38" t="e">
        <f t="shared" ca="1" si="180"/>
        <v>#DIV/0!</v>
      </c>
      <c r="G2059" s="38">
        <f t="shared" si="181"/>
        <v>0</v>
      </c>
    </row>
    <row r="2060" spans="2:7" x14ac:dyDescent="0.25">
      <c r="B2060">
        <f t="shared" si="179"/>
        <v>2057</v>
      </c>
      <c r="C2060" t="e">
        <f t="shared" si="178"/>
        <v>#DIV/0!</v>
      </c>
      <c r="D2060" s="38" t="e">
        <f t="shared" ca="1" si="180"/>
        <v>#DIV/0!</v>
      </c>
      <c r="G2060" s="38">
        <f t="shared" si="181"/>
        <v>0</v>
      </c>
    </row>
    <row r="2061" spans="2:7" x14ac:dyDescent="0.25">
      <c r="B2061">
        <f t="shared" si="179"/>
        <v>2058</v>
      </c>
      <c r="C2061" t="e">
        <f t="shared" si="178"/>
        <v>#DIV/0!</v>
      </c>
      <c r="D2061" s="38" t="e">
        <f t="shared" ca="1" si="180"/>
        <v>#DIV/0!</v>
      </c>
      <c r="G2061" s="38">
        <f t="shared" si="181"/>
        <v>0</v>
      </c>
    </row>
    <row r="2062" spans="2:7" x14ac:dyDescent="0.25">
      <c r="B2062">
        <f t="shared" si="179"/>
        <v>2059</v>
      </c>
      <c r="C2062" t="e">
        <f t="shared" si="178"/>
        <v>#DIV/0!</v>
      </c>
      <c r="D2062" s="38" t="e">
        <f t="shared" ca="1" si="180"/>
        <v>#DIV/0!</v>
      </c>
      <c r="G2062" s="38">
        <f t="shared" si="181"/>
        <v>0</v>
      </c>
    </row>
    <row r="2063" spans="2:7" x14ac:dyDescent="0.25">
      <c r="B2063">
        <f t="shared" si="179"/>
        <v>2060</v>
      </c>
      <c r="C2063" t="e">
        <f t="shared" si="178"/>
        <v>#DIV/0!</v>
      </c>
      <c r="D2063" s="38" t="e">
        <f t="shared" ca="1" si="180"/>
        <v>#DIV/0!</v>
      </c>
      <c r="G2063" s="38">
        <f t="shared" si="181"/>
        <v>0</v>
      </c>
    </row>
    <row r="2064" spans="2:7" x14ac:dyDescent="0.25">
      <c r="B2064">
        <f t="shared" si="179"/>
        <v>2061</v>
      </c>
      <c r="C2064" t="e">
        <f t="shared" si="178"/>
        <v>#DIV/0!</v>
      </c>
      <c r="D2064" s="38" t="e">
        <f t="shared" ca="1" si="180"/>
        <v>#DIV/0!</v>
      </c>
      <c r="G2064" s="38">
        <f t="shared" si="181"/>
        <v>0</v>
      </c>
    </row>
    <row r="2065" spans="2:7" x14ac:dyDescent="0.25">
      <c r="B2065">
        <f t="shared" si="179"/>
        <v>2062</v>
      </c>
      <c r="C2065" t="e">
        <f t="shared" si="178"/>
        <v>#DIV/0!</v>
      </c>
      <c r="D2065" s="38" t="e">
        <f t="shared" ca="1" si="180"/>
        <v>#DIV/0!</v>
      </c>
      <c r="G2065" s="38">
        <f t="shared" si="181"/>
        <v>0</v>
      </c>
    </row>
    <row r="2066" spans="2:7" x14ac:dyDescent="0.25">
      <c r="B2066">
        <f t="shared" si="179"/>
        <v>2063</v>
      </c>
      <c r="C2066" t="e">
        <f t="shared" si="178"/>
        <v>#DIV/0!</v>
      </c>
      <c r="D2066" s="38" t="e">
        <f t="shared" ca="1" si="180"/>
        <v>#DIV/0!</v>
      </c>
      <c r="G2066" s="38">
        <f t="shared" si="181"/>
        <v>0</v>
      </c>
    </row>
    <row r="2067" spans="2:7" x14ac:dyDescent="0.25">
      <c r="B2067">
        <f t="shared" si="179"/>
        <v>2064</v>
      </c>
      <c r="C2067" t="e">
        <f t="shared" si="178"/>
        <v>#DIV/0!</v>
      </c>
      <c r="D2067" s="38" t="e">
        <f t="shared" ca="1" si="180"/>
        <v>#DIV/0!</v>
      </c>
      <c r="G2067" s="38">
        <f t="shared" si="181"/>
        <v>0</v>
      </c>
    </row>
    <row r="2068" spans="2:7" x14ac:dyDescent="0.25">
      <c r="B2068">
        <f t="shared" si="179"/>
        <v>2065</v>
      </c>
      <c r="C2068" t="e">
        <f t="shared" si="178"/>
        <v>#DIV/0!</v>
      </c>
      <c r="D2068" s="38" t="e">
        <f t="shared" ca="1" si="180"/>
        <v>#DIV/0!</v>
      </c>
      <c r="G2068" s="38">
        <f t="shared" si="181"/>
        <v>0</v>
      </c>
    </row>
    <row r="2069" spans="2:7" x14ac:dyDescent="0.25">
      <c r="B2069">
        <f t="shared" si="179"/>
        <v>2066</v>
      </c>
      <c r="C2069" t="e">
        <f t="shared" si="178"/>
        <v>#DIV/0!</v>
      </c>
      <c r="D2069" s="38" t="e">
        <f t="shared" ca="1" si="180"/>
        <v>#DIV/0!</v>
      </c>
      <c r="G2069" s="38">
        <f t="shared" si="181"/>
        <v>0</v>
      </c>
    </row>
    <row r="2070" spans="2:7" x14ac:dyDescent="0.25">
      <c r="B2070">
        <f t="shared" si="179"/>
        <v>2067</v>
      </c>
      <c r="C2070" t="e">
        <f t="shared" si="178"/>
        <v>#DIV/0!</v>
      </c>
      <c r="D2070" s="38" t="e">
        <f t="shared" ca="1" si="180"/>
        <v>#DIV/0!</v>
      </c>
      <c r="G2070" s="38">
        <f t="shared" si="181"/>
        <v>0</v>
      </c>
    </row>
    <row r="2071" spans="2:7" x14ac:dyDescent="0.25">
      <c r="B2071">
        <f t="shared" si="179"/>
        <v>2068</v>
      </c>
      <c r="C2071" t="e">
        <f t="shared" si="178"/>
        <v>#DIV/0!</v>
      </c>
      <c r="D2071" s="38" t="e">
        <f t="shared" ca="1" si="180"/>
        <v>#DIV/0!</v>
      </c>
      <c r="G2071" s="38">
        <f t="shared" si="181"/>
        <v>0</v>
      </c>
    </row>
    <row r="2072" spans="2:7" x14ac:dyDescent="0.25">
      <c r="B2072">
        <f t="shared" si="179"/>
        <v>2069</v>
      </c>
      <c r="C2072" t="e">
        <f t="shared" si="178"/>
        <v>#DIV/0!</v>
      </c>
      <c r="D2072" s="38" t="e">
        <f t="shared" ca="1" si="180"/>
        <v>#DIV/0!</v>
      </c>
      <c r="G2072" s="38">
        <f t="shared" si="181"/>
        <v>0</v>
      </c>
    </row>
    <row r="2073" spans="2:7" x14ac:dyDescent="0.25">
      <c r="B2073">
        <f t="shared" si="179"/>
        <v>2070</v>
      </c>
      <c r="C2073" t="e">
        <f t="shared" si="178"/>
        <v>#DIV/0!</v>
      </c>
      <c r="D2073" s="38" t="e">
        <f t="shared" ca="1" si="180"/>
        <v>#DIV/0!</v>
      </c>
      <c r="G2073" s="38">
        <f t="shared" si="181"/>
        <v>0</v>
      </c>
    </row>
    <row r="2074" spans="2:7" x14ac:dyDescent="0.25">
      <c r="B2074">
        <f t="shared" si="179"/>
        <v>2071</v>
      </c>
      <c r="C2074" t="e">
        <f t="shared" si="178"/>
        <v>#DIV/0!</v>
      </c>
      <c r="D2074" s="38" t="e">
        <f t="shared" ca="1" si="180"/>
        <v>#DIV/0!</v>
      </c>
      <c r="G2074" s="38">
        <f t="shared" si="181"/>
        <v>0</v>
      </c>
    </row>
    <row r="2075" spans="2:7" x14ac:dyDescent="0.25">
      <c r="B2075">
        <f t="shared" si="179"/>
        <v>2072</v>
      </c>
      <c r="C2075" t="e">
        <f t="shared" si="178"/>
        <v>#DIV/0!</v>
      </c>
      <c r="D2075" s="38" t="e">
        <f t="shared" ca="1" si="180"/>
        <v>#DIV/0!</v>
      </c>
      <c r="G2075" s="38">
        <f t="shared" si="181"/>
        <v>0</v>
      </c>
    </row>
    <row r="2076" spans="2:7" x14ac:dyDescent="0.25">
      <c r="B2076">
        <f t="shared" si="179"/>
        <v>2073</v>
      </c>
      <c r="C2076" t="e">
        <f t="shared" si="178"/>
        <v>#DIV/0!</v>
      </c>
      <c r="D2076" s="38" t="e">
        <f t="shared" ca="1" si="180"/>
        <v>#DIV/0!</v>
      </c>
      <c r="G2076" s="38">
        <f t="shared" si="181"/>
        <v>0</v>
      </c>
    </row>
    <row r="2077" spans="2:7" x14ac:dyDescent="0.25">
      <c r="B2077">
        <f t="shared" si="179"/>
        <v>2074</v>
      </c>
      <c r="C2077" t="e">
        <f t="shared" si="178"/>
        <v>#DIV/0!</v>
      </c>
      <c r="D2077" s="38" t="e">
        <f t="shared" ca="1" si="180"/>
        <v>#DIV/0!</v>
      </c>
      <c r="G2077" s="38">
        <f t="shared" si="181"/>
        <v>0</v>
      </c>
    </row>
    <row r="2078" spans="2:7" x14ac:dyDescent="0.25">
      <c r="B2078">
        <f t="shared" si="179"/>
        <v>2075</v>
      </c>
      <c r="C2078" t="e">
        <f t="shared" si="178"/>
        <v>#DIV/0!</v>
      </c>
      <c r="D2078" s="38" t="e">
        <f t="shared" ca="1" si="180"/>
        <v>#DIV/0!</v>
      </c>
      <c r="G2078" s="38">
        <f t="shared" si="181"/>
        <v>0</v>
      </c>
    </row>
    <row r="2079" spans="2:7" x14ac:dyDescent="0.25">
      <c r="B2079">
        <f t="shared" si="179"/>
        <v>2076</v>
      </c>
      <c r="C2079" t="e">
        <f t="shared" si="178"/>
        <v>#DIV/0!</v>
      </c>
      <c r="D2079" s="38" t="e">
        <f t="shared" ca="1" si="180"/>
        <v>#DIV/0!</v>
      </c>
      <c r="G2079" s="38">
        <f t="shared" si="181"/>
        <v>0</v>
      </c>
    </row>
    <row r="2080" spans="2:7" x14ac:dyDescent="0.25">
      <c r="B2080">
        <f t="shared" si="179"/>
        <v>2077</v>
      </c>
      <c r="C2080" t="e">
        <f t="shared" si="178"/>
        <v>#DIV/0!</v>
      </c>
      <c r="D2080" s="38" t="e">
        <f t="shared" ca="1" si="180"/>
        <v>#DIV/0!</v>
      </c>
      <c r="G2080" s="38">
        <f t="shared" si="181"/>
        <v>0</v>
      </c>
    </row>
    <row r="2081" spans="2:7" x14ac:dyDescent="0.25">
      <c r="B2081">
        <f t="shared" si="179"/>
        <v>2078</v>
      </c>
      <c r="C2081" t="e">
        <f t="shared" si="178"/>
        <v>#DIV/0!</v>
      </c>
      <c r="D2081" s="38" t="e">
        <f t="shared" ca="1" si="180"/>
        <v>#DIV/0!</v>
      </c>
      <c r="G2081" s="38">
        <f t="shared" si="181"/>
        <v>0</v>
      </c>
    </row>
    <row r="2082" spans="2:7" x14ac:dyDescent="0.25">
      <c r="B2082">
        <f t="shared" si="179"/>
        <v>2079</v>
      </c>
      <c r="C2082" t="e">
        <f t="shared" si="178"/>
        <v>#DIV/0!</v>
      </c>
      <c r="D2082" s="38" t="e">
        <f t="shared" ca="1" si="180"/>
        <v>#DIV/0!</v>
      </c>
      <c r="G2082" s="38">
        <f t="shared" si="181"/>
        <v>0</v>
      </c>
    </row>
    <row r="2083" spans="2:7" x14ac:dyDescent="0.25">
      <c r="B2083">
        <f t="shared" si="179"/>
        <v>2080</v>
      </c>
      <c r="C2083" t="e">
        <f t="shared" si="178"/>
        <v>#DIV/0!</v>
      </c>
      <c r="D2083" s="38" t="e">
        <f t="shared" ca="1" si="180"/>
        <v>#DIV/0!</v>
      </c>
      <c r="G2083" s="38">
        <f t="shared" si="181"/>
        <v>0</v>
      </c>
    </row>
    <row r="2084" spans="2:7" x14ac:dyDescent="0.25">
      <c r="B2084">
        <f t="shared" si="179"/>
        <v>2081</v>
      </c>
      <c r="C2084" t="e">
        <f t="shared" si="178"/>
        <v>#DIV/0!</v>
      </c>
      <c r="D2084" s="38" t="e">
        <f t="shared" ca="1" si="180"/>
        <v>#DIV/0!</v>
      </c>
      <c r="G2084" s="38">
        <f t="shared" si="181"/>
        <v>0</v>
      </c>
    </row>
    <row r="2085" spans="2:7" x14ac:dyDescent="0.25">
      <c r="B2085">
        <f t="shared" si="179"/>
        <v>2082</v>
      </c>
      <c r="C2085" t="e">
        <f t="shared" si="178"/>
        <v>#DIV/0!</v>
      </c>
      <c r="D2085" s="38" t="e">
        <f t="shared" ca="1" si="180"/>
        <v>#DIV/0!</v>
      </c>
      <c r="G2085" s="38">
        <f t="shared" si="181"/>
        <v>0</v>
      </c>
    </row>
    <row r="2086" spans="2:7" x14ac:dyDescent="0.25">
      <c r="B2086">
        <f t="shared" si="179"/>
        <v>2083</v>
      </c>
      <c r="C2086" t="e">
        <f t="shared" si="178"/>
        <v>#DIV/0!</v>
      </c>
      <c r="D2086" s="38" t="e">
        <f t="shared" ca="1" si="180"/>
        <v>#DIV/0!</v>
      </c>
      <c r="G2086" s="38">
        <f t="shared" si="181"/>
        <v>0</v>
      </c>
    </row>
    <row r="2087" spans="2:7" x14ac:dyDescent="0.25">
      <c r="B2087">
        <f t="shared" si="179"/>
        <v>2084</v>
      </c>
      <c r="C2087" t="e">
        <f t="shared" si="178"/>
        <v>#DIV/0!</v>
      </c>
      <c r="D2087" s="38" t="e">
        <f t="shared" ca="1" si="180"/>
        <v>#DIV/0!</v>
      </c>
      <c r="G2087" s="38">
        <f t="shared" si="181"/>
        <v>0</v>
      </c>
    </row>
    <row r="2088" spans="2:7" x14ac:dyDescent="0.25">
      <c r="B2088">
        <f t="shared" si="179"/>
        <v>2085</v>
      </c>
      <c r="C2088" t="e">
        <f t="shared" si="178"/>
        <v>#DIV/0!</v>
      </c>
      <c r="D2088" s="38" t="e">
        <f t="shared" ca="1" si="180"/>
        <v>#DIV/0!</v>
      </c>
      <c r="G2088" s="38">
        <f t="shared" si="181"/>
        <v>0</v>
      </c>
    </row>
    <row r="2089" spans="2:7" x14ac:dyDescent="0.25">
      <c r="B2089">
        <f t="shared" si="179"/>
        <v>2086</v>
      </c>
      <c r="C2089" t="e">
        <f t="shared" si="178"/>
        <v>#DIV/0!</v>
      </c>
      <c r="D2089" s="38" t="e">
        <f t="shared" ca="1" si="180"/>
        <v>#DIV/0!</v>
      </c>
      <c r="G2089" s="38">
        <f t="shared" si="181"/>
        <v>0</v>
      </c>
    </row>
    <row r="2090" spans="2:7" x14ac:dyDescent="0.25">
      <c r="B2090">
        <f t="shared" si="179"/>
        <v>2087</v>
      </c>
      <c r="C2090" t="e">
        <f t="shared" si="178"/>
        <v>#DIV/0!</v>
      </c>
      <c r="D2090" s="38" t="e">
        <f t="shared" ca="1" si="180"/>
        <v>#DIV/0!</v>
      </c>
      <c r="G2090" s="38">
        <f t="shared" si="181"/>
        <v>0</v>
      </c>
    </row>
    <row r="2091" spans="2:7" x14ac:dyDescent="0.25">
      <c r="B2091">
        <f t="shared" si="179"/>
        <v>2088</v>
      </c>
      <c r="C2091" t="e">
        <f t="shared" si="178"/>
        <v>#DIV/0!</v>
      </c>
      <c r="D2091" s="38" t="e">
        <f t="shared" ca="1" si="180"/>
        <v>#DIV/0!</v>
      </c>
      <c r="G2091" s="38">
        <f t="shared" si="181"/>
        <v>0</v>
      </c>
    </row>
    <row r="2092" spans="2:7" x14ac:dyDescent="0.25">
      <c r="B2092">
        <f t="shared" si="179"/>
        <v>2089</v>
      </c>
      <c r="C2092" t="e">
        <f t="shared" si="178"/>
        <v>#DIV/0!</v>
      </c>
      <c r="D2092" s="38" t="e">
        <f t="shared" ca="1" si="180"/>
        <v>#DIV/0!</v>
      </c>
      <c r="G2092" s="38">
        <f t="shared" si="181"/>
        <v>0</v>
      </c>
    </row>
    <row r="2093" spans="2:7" x14ac:dyDescent="0.25">
      <c r="B2093">
        <f t="shared" si="179"/>
        <v>2090</v>
      </c>
      <c r="C2093" t="e">
        <f t="shared" si="178"/>
        <v>#DIV/0!</v>
      </c>
      <c r="D2093" s="38" t="e">
        <f t="shared" ca="1" si="180"/>
        <v>#DIV/0!</v>
      </c>
      <c r="G2093" s="38">
        <f t="shared" si="181"/>
        <v>0</v>
      </c>
    </row>
    <row r="2094" spans="2:7" x14ac:dyDescent="0.25">
      <c r="B2094">
        <f t="shared" si="179"/>
        <v>2091</v>
      </c>
      <c r="C2094" t="e">
        <f t="shared" si="178"/>
        <v>#DIV/0!</v>
      </c>
      <c r="D2094" s="38" t="e">
        <f t="shared" ca="1" si="180"/>
        <v>#DIV/0!</v>
      </c>
      <c r="G2094" s="38">
        <f t="shared" si="181"/>
        <v>0</v>
      </c>
    </row>
    <row r="2095" spans="2:7" x14ac:dyDescent="0.25">
      <c r="B2095">
        <f t="shared" si="179"/>
        <v>2092</v>
      </c>
      <c r="C2095" t="e">
        <f t="shared" si="178"/>
        <v>#DIV/0!</v>
      </c>
      <c r="D2095" s="38" t="e">
        <f t="shared" ca="1" si="180"/>
        <v>#DIV/0!</v>
      </c>
      <c r="G2095" s="38">
        <f t="shared" si="181"/>
        <v>0</v>
      </c>
    </row>
    <row r="2096" spans="2:7" x14ac:dyDescent="0.25">
      <c r="B2096">
        <f t="shared" si="179"/>
        <v>2093</v>
      </c>
      <c r="C2096" t="e">
        <f t="shared" si="178"/>
        <v>#DIV/0!</v>
      </c>
      <c r="D2096" s="38" t="e">
        <f t="shared" ca="1" si="180"/>
        <v>#DIV/0!</v>
      </c>
      <c r="G2096" s="38">
        <f t="shared" si="181"/>
        <v>0</v>
      </c>
    </row>
    <row r="2097" spans="2:7" x14ac:dyDescent="0.25">
      <c r="B2097">
        <f t="shared" si="179"/>
        <v>2094</v>
      </c>
      <c r="C2097" t="e">
        <f t="shared" si="178"/>
        <v>#DIV/0!</v>
      </c>
      <c r="D2097" s="38" t="e">
        <f t="shared" ca="1" si="180"/>
        <v>#DIV/0!</v>
      </c>
      <c r="G2097" s="38">
        <f t="shared" si="181"/>
        <v>0</v>
      </c>
    </row>
    <row r="2098" spans="2:7" x14ac:dyDescent="0.25">
      <c r="B2098">
        <f t="shared" si="179"/>
        <v>2095</v>
      </c>
      <c r="C2098" t="e">
        <f t="shared" si="178"/>
        <v>#DIV/0!</v>
      </c>
      <c r="D2098" s="38" t="e">
        <f t="shared" ca="1" si="180"/>
        <v>#DIV/0!</v>
      </c>
      <c r="G2098" s="38">
        <f t="shared" si="181"/>
        <v>0</v>
      </c>
    </row>
    <row r="2099" spans="2:7" x14ac:dyDescent="0.25">
      <c r="B2099">
        <f t="shared" si="179"/>
        <v>2096</v>
      </c>
      <c r="C2099" t="e">
        <f t="shared" si="178"/>
        <v>#DIV/0!</v>
      </c>
      <c r="D2099" s="38" t="e">
        <f t="shared" ca="1" si="180"/>
        <v>#DIV/0!</v>
      </c>
      <c r="G2099" s="38">
        <f t="shared" si="181"/>
        <v>0</v>
      </c>
    </row>
    <row r="2100" spans="2:7" x14ac:dyDescent="0.25">
      <c r="B2100">
        <f t="shared" si="179"/>
        <v>2097</v>
      </c>
      <c r="C2100" t="e">
        <f t="shared" si="178"/>
        <v>#DIV/0!</v>
      </c>
      <c r="D2100" s="38" t="e">
        <f t="shared" ca="1" si="180"/>
        <v>#DIV/0!</v>
      </c>
      <c r="G2100" s="38">
        <f t="shared" si="181"/>
        <v>0</v>
      </c>
    </row>
    <row r="2101" spans="2:7" x14ac:dyDescent="0.25">
      <c r="B2101">
        <f t="shared" si="179"/>
        <v>2098</v>
      </c>
      <c r="C2101" t="e">
        <f t="shared" si="178"/>
        <v>#DIV/0!</v>
      </c>
      <c r="D2101" s="38" t="e">
        <f t="shared" ca="1" si="180"/>
        <v>#DIV/0!</v>
      </c>
      <c r="G2101" s="38">
        <f t="shared" si="181"/>
        <v>0</v>
      </c>
    </row>
    <row r="2102" spans="2:7" x14ac:dyDescent="0.25">
      <c r="B2102">
        <f t="shared" si="179"/>
        <v>2099</v>
      </c>
      <c r="C2102" t="e">
        <f t="shared" si="178"/>
        <v>#DIV/0!</v>
      </c>
      <c r="D2102" s="38" t="e">
        <f t="shared" ca="1" si="180"/>
        <v>#DIV/0!</v>
      </c>
      <c r="G2102" s="38">
        <f t="shared" si="181"/>
        <v>0</v>
      </c>
    </row>
    <row r="2103" spans="2:7" x14ac:dyDescent="0.25">
      <c r="B2103">
        <f t="shared" si="179"/>
        <v>2100</v>
      </c>
      <c r="C2103" t="e">
        <f t="shared" si="178"/>
        <v>#DIV/0!</v>
      </c>
      <c r="D2103" s="38" t="e">
        <f t="shared" ca="1" si="180"/>
        <v>#DIV/0!</v>
      </c>
      <c r="G2103" s="38">
        <f t="shared" si="181"/>
        <v>0</v>
      </c>
    </row>
    <row r="2104" spans="2:7" x14ac:dyDescent="0.25">
      <c r="B2104">
        <f t="shared" si="179"/>
        <v>2101</v>
      </c>
      <c r="C2104" t="e">
        <f t="shared" si="178"/>
        <v>#DIV/0!</v>
      </c>
      <c r="D2104" s="38" t="e">
        <f t="shared" ca="1" si="180"/>
        <v>#DIV/0!</v>
      </c>
      <c r="G2104" s="38">
        <f t="shared" si="181"/>
        <v>0</v>
      </c>
    </row>
    <row r="2105" spans="2:7" x14ac:dyDescent="0.25">
      <c r="B2105">
        <f t="shared" si="179"/>
        <v>2102</v>
      </c>
      <c r="C2105" t="e">
        <f t="shared" si="178"/>
        <v>#DIV/0!</v>
      </c>
      <c r="D2105" s="38" t="e">
        <f t="shared" ca="1" si="180"/>
        <v>#DIV/0!</v>
      </c>
      <c r="G2105" s="38">
        <f t="shared" si="181"/>
        <v>0</v>
      </c>
    </row>
    <row r="2106" spans="2:7" x14ac:dyDescent="0.25">
      <c r="B2106">
        <f t="shared" si="179"/>
        <v>2103</v>
      </c>
      <c r="C2106" t="e">
        <f t="shared" si="178"/>
        <v>#DIV/0!</v>
      </c>
      <c r="D2106" s="38" t="e">
        <f t="shared" ca="1" si="180"/>
        <v>#DIV/0!</v>
      </c>
      <c r="G2106" s="38">
        <f t="shared" si="181"/>
        <v>0</v>
      </c>
    </row>
    <row r="2107" spans="2:7" x14ac:dyDescent="0.25">
      <c r="B2107">
        <f t="shared" si="179"/>
        <v>2104</v>
      </c>
      <c r="C2107" t="e">
        <f t="shared" si="178"/>
        <v>#DIV/0!</v>
      </c>
      <c r="D2107" s="38" t="e">
        <f t="shared" ca="1" si="180"/>
        <v>#DIV/0!</v>
      </c>
      <c r="G2107" s="38">
        <f t="shared" si="181"/>
        <v>0</v>
      </c>
    </row>
    <row r="2108" spans="2:7" x14ac:dyDescent="0.25">
      <c r="B2108">
        <f t="shared" si="179"/>
        <v>2105</v>
      </c>
      <c r="C2108" t="e">
        <f t="shared" si="178"/>
        <v>#DIV/0!</v>
      </c>
      <c r="D2108" s="38" t="e">
        <f t="shared" ca="1" si="180"/>
        <v>#DIV/0!</v>
      </c>
      <c r="G2108" s="38">
        <f t="shared" si="181"/>
        <v>0</v>
      </c>
    </row>
    <row r="2109" spans="2:7" x14ac:dyDescent="0.25">
      <c r="B2109">
        <f t="shared" si="179"/>
        <v>2106</v>
      </c>
      <c r="C2109" t="e">
        <f t="shared" si="178"/>
        <v>#DIV/0!</v>
      </c>
      <c r="D2109" s="38" t="e">
        <f t="shared" ca="1" si="180"/>
        <v>#DIV/0!</v>
      </c>
      <c r="G2109" s="38">
        <f t="shared" si="181"/>
        <v>0</v>
      </c>
    </row>
    <row r="2110" spans="2:7" x14ac:dyDescent="0.25">
      <c r="B2110">
        <f t="shared" si="179"/>
        <v>2107</v>
      </c>
      <c r="C2110" t="e">
        <f t="shared" si="178"/>
        <v>#DIV/0!</v>
      </c>
      <c r="D2110" s="38" t="e">
        <f t="shared" ca="1" si="180"/>
        <v>#DIV/0!</v>
      </c>
      <c r="G2110" s="38">
        <f t="shared" si="181"/>
        <v>0</v>
      </c>
    </row>
    <row r="2111" spans="2:7" x14ac:dyDescent="0.25">
      <c r="B2111">
        <f t="shared" si="179"/>
        <v>2108</v>
      </c>
      <c r="C2111" t="e">
        <f t="shared" si="178"/>
        <v>#DIV/0!</v>
      </c>
      <c r="D2111" s="38" t="e">
        <f t="shared" ca="1" si="180"/>
        <v>#DIV/0!</v>
      </c>
      <c r="G2111" s="38">
        <f t="shared" si="181"/>
        <v>0</v>
      </c>
    </row>
    <row r="2112" spans="2:7" x14ac:dyDescent="0.25">
      <c r="B2112">
        <f t="shared" si="179"/>
        <v>2109</v>
      </c>
      <c r="C2112" t="e">
        <f t="shared" si="178"/>
        <v>#DIV/0!</v>
      </c>
      <c r="D2112" s="38" t="e">
        <f t="shared" ca="1" si="180"/>
        <v>#DIV/0!</v>
      </c>
      <c r="G2112" s="38">
        <f t="shared" si="181"/>
        <v>0</v>
      </c>
    </row>
    <row r="2113" spans="1:16" x14ac:dyDescent="0.25">
      <c r="B2113">
        <f t="shared" si="179"/>
        <v>2110</v>
      </c>
      <c r="C2113" t="e">
        <f t="shared" si="178"/>
        <v>#DIV/0!</v>
      </c>
      <c r="D2113" s="38" t="e">
        <f t="shared" ca="1" si="180"/>
        <v>#DIV/0!</v>
      </c>
      <c r="G2113" s="38">
        <f t="shared" si="181"/>
        <v>0</v>
      </c>
    </row>
    <row r="2114" spans="1:16" x14ac:dyDescent="0.25">
      <c r="B2114">
        <f t="shared" si="179"/>
        <v>2111</v>
      </c>
      <c r="C2114" t="e">
        <f t="shared" si="178"/>
        <v>#DIV/0!</v>
      </c>
      <c r="D2114" s="38" t="e">
        <f t="shared" ca="1" si="180"/>
        <v>#DIV/0!</v>
      </c>
      <c r="G2114" s="38">
        <f t="shared" si="181"/>
        <v>0</v>
      </c>
    </row>
    <row r="2115" spans="1:16" x14ac:dyDescent="0.25">
      <c r="B2115">
        <f t="shared" si="179"/>
        <v>2112</v>
      </c>
      <c r="C2115" t="e">
        <f t="shared" si="178"/>
        <v>#DIV/0!</v>
      </c>
      <c r="D2115" s="38" t="e">
        <f t="shared" ca="1" si="180"/>
        <v>#DIV/0!</v>
      </c>
      <c r="G2115" s="38">
        <f t="shared" si="181"/>
        <v>0</v>
      </c>
    </row>
    <row r="2116" spans="1:16" x14ac:dyDescent="0.25">
      <c r="B2116">
        <f t="shared" si="179"/>
        <v>2113</v>
      </c>
      <c r="C2116" t="e">
        <f t="shared" si="178"/>
        <v>#DIV/0!</v>
      </c>
      <c r="D2116" s="38" t="e">
        <f t="shared" ca="1" si="180"/>
        <v>#DIV/0!</v>
      </c>
      <c r="G2116" s="38">
        <f t="shared" si="181"/>
        <v>0</v>
      </c>
    </row>
    <row r="2117" spans="1:16" x14ac:dyDescent="0.25">
      <c r="B2117">
        <f t="shared" si="179"/>
        <v>2114</v>
      </c>
      <c r="C2117" t="e">
        <f t="shared" ref="C2117:C2180" si="182">1/H2117</f>
        <v>#DIV/0!</v>
      </c>
      <c r="D2117" s="38" t="e">
        <f t="shared" ca="1" si="180"/>
        <v>#DIV/0!</v>
      </c>
      <c r="G2117" s="38">
        <f t="shared" si="181"/>
        <v>0</v>
      </c>
    </row>
    <row r="2118" spans="1:16" x14ac:dyDescent="0.25">
      <c r="B2118">
        <f t="shared" ref="B2118:B2181" si="183">B2117+1</f>
        <v>2115</v>
      </c>
      <c r="C2118" t="e">
        <f t="shared" si="182"/>
        <v>#DIV/0!</v>
      </c>
      <c r="D2118" s="38" t="e">
        <f t="shared" ref="D2118:D2181" ca="1" si="184">D2117+C2118</f>
        <v>#DIV/0!</v>
      </c>
      <c r="G2118" s="38">
        <f t="shared" si="181"/>
        <v>0</v>
      </c>
    </row>
    <row r="2119" spans="1:16" x14ac:dyDescent="0.25">
      <c r="B2119">
        <f t="shared" si="183"/>
        <v>2116</v>
      </c>
      <c r="C2119" t="e">
        <f t="shared" si="182"/>
        <v>#DIV/0!</v>
      </c>
      <c r="D2119" s="38" t="e">
        <f t="shared" ca="1" si="184"/>
        <v>#DIV/0!</v>
      </c>
      <c r="G2119" s="38">
        <f t="shared" ref="G2119:G2182" si="185">H2119/0.278</f>
        <v>0</v>
      </c>
    </row>
    <row r="2120" spans="1:16" x14ac:dyDescent="0.25">
      <c r="B2120">
        <f t="shared" si="183"/>
        <v>2117</v>
      </c>
      <c r="C2120" t="e">
        <f t="shared" si="182"/>
        <v>#DIV/0!</v>
      </c>
      <c r="D2120" s="38" t="e">
        <f t="shared" ca="1" si="184"/>
        <v>#DIV/0!</v>
      </c>
      <c r="G2120" s="38">
        <f t="shared" si="185"/>
        <v>0</v>
      </c>
    </row>
    <row r="2121" spans="1:16" x14ac:dyDescent="0.25">
      <c r="B2121">
        <f t="shared" si="183"/>
        <v>2118</v>
      </c>
      <c r="C2121" t="e">
        <f t="shared" si="182"/>
        <v>#DIV/0!</v>
      </c>
      <c r="D2121" s="38" t="e">
        <f t="shared" ca="1" si="184"/>
        <v>#DIV/0!</v>
      </c>
      <c r="G2121" s="38">
        <f t="shared" si="185"/>
        <v>0</v>
      </c>
    </row>
    <row r="2122" spans="1:16" s="195" customFormat="1" x14ac:dyDescent="0.25">
      <c r="A2122" s="195" t="s">
        <v>532</v>
      </c>
      <c r="B2122">
        <f t="shared" si="183"/>
        <v>2119</v>
      </c>
      <c r="C2122" s="195">
        <f t="shared" si="182"/>
        <v>7.2296124927703877E-3</v>
      </c>
      <c r="D2122" s="196" t="e">
        <f t="shared" ca="1" si="184"/>
        <v>#DIV/0!</v>
      </c>
      <c r="G2122" s="196">
        <f>H2122/0.6214</f>
        <v>222.59414225941424</v>
      </c>
      <c r="H2122" s="197">
        <v>138.32</v>
      </c>
      <c r="P2122" s="201">
        <f>LOOKUP(H2122,Sheet1!B3:B140,Sheet1!C3:C140)</f>
        <v>1.1334183464501524</v>
      </c>
    </row>
    <row r="2123" spans="1:16" s="195" customFormat="1" x14ac:dyDescent="0.25">
      <c r="B2123">
        <f t="shared" si="183"/>
        <v>2120</v>
      </c>
      <c r="C2123" s="195">
        <f t="shared" si="182"/>
        <v>7.2296124927703877E-3</v>
      </c>
      <c r="D2123" s="196" t="e">
        <f t="shared" ca="1" si="184"/>
        <v>#DIV/0!</v>
      </c>
      <c r="G2123" s="196">
        <f t="shared" si="185"/>
        <v>497.5539568345323</v>
      </c>
      <c r="H2123" s="197">
        <v>138.32</v>
      </c>
      <c r="P2123" s="201">
        <f>LOOKUP(H2123,Sheet1!B4:B141,Sheet1!C4:C141)</f>
        <v>1.1334183464501524</v>
      </c>
    </row>
    <row r="2124" spans="1:16" s="195" customFormat="1" x14ac:dyDescent="0.25">
      <c r="B2124">
        <f t="shared" si="183"/>
        <v>2121</v>
      </c>
      <c r="C2124" s="195">
        <f t="shared" si="182"/>
        <v>7.2296124927703877E-3</v>
      </c>
      <c r="D2124" s="196" t="e">
        <f t="shared" ca="1" si="184"/>
        <v>#DIV/0!</v>
      </c>
      <c r="G2124" s="196">
        <f t="shared" si="185"/>
        <v>497.5539568345323</v>
      </c>
      <c r="H2124" s="197">
        <v>138.32</v>
      </c>
      <c r="P2124" s="201">
        <f>LOOKUP(H2124,Sheet1!B5:B142,Sheet1!C5:C142)</f>
        <v>1.1334183464501524</v>
      </c>
    </row>
    <row r="2125" spans="1:16" s="195" customFormat="1" x14ac:dyDescent="0.25">
      <c r="B2125">
        <f t="shared" si="183"/>
        <v>2122</v>
      </c>
      <c r="C2125" s="195">
        <f t="shared" si="182"/>
        <v>7.2296124927703877E-3</v>
      </c>
      <c r="D2125" s="196" t="e">
        <f t="shared" ca="1" si="184"/>
        <v>#DIV/0!</v>
      </c>
      <c r="G2125" s="196">
        <f t="shared" si="185"/>
        <v>497.5539568345323</v>
      </c>
      <c r="H2125" s="197">
        <v>138.32</v>
      </c>
      <c r="P2125" s="201">
        <f>LOOKUP(H2125,Sheet1!B6:B143,Sheet1!C6:C143)</f>
        <v>1.1334183464501524</v>
      </c>
    </row>
    <row r="2126" spans="1:16" s="195" customFormat="1" x14ac:dyDescent="0.25">
      <c r="B2126">
        <f t="shared" si="183"/>
        <v>2123</v>
      </c>
      <c r="C2126" s="195">
        <f t="shared" si="182"/>
        <v>7.2296124927703877E-3</v>
      </c>
      <c r="D2126" s="196" t="e">
        <f t="shared" ca="1" si="184"/>
        <v>#DIV/0!</v>
      </c>
      <c r="G2126" s="196">
        <f t="shared" si="185"/>
        <v>497.5539568345323</v>
      </c>
      <c r="H2126" s="197">
        <v>138.32</v>
      </c>
      <c r="P2126" s="201">
        <f>LOOKUP(H2126,Sheet1!B7:B144,Sheet1!C7:C144)</f>
        <v>1.1334183464501524</v>
      </c>
    </row>
    <row r="2127" spans="1:16" s="195" customFormat="1" x14ac:dyDescent="0.25">
      <c r="B2127">
        <f t="shared" si="183"/>
        <v>2124</v>
      </c>
      <c r="C2127" s="195">
        <f t="shared" si="182"/>
        <v>7.2296124927703877E-3</v>
      </c>
      <c r="D2127" s="196" t="e">
        <f t="shared" ca="1" si="184"/>
        <v>#DIV/0!</v>
      </c>
      <c r="G2127" s="196">
        <f t="shared" si="185"/>
        <v>497.5539568345323</v>
      </c>
      <c r="H2127" s="197">
        <v>138.32</v>
      </c>
      <c r="P2127" s="201">
        <f>LOOKUP(H2127,Sheet1!B8:B145,Sheet1!C8:C145)</f>
        <v>1.1334183464501524</v>
      </c>
    </row>
    <row r="2128" spans="1:16" s="195" customFormat="1" x14ac:dyDescent="0.25">
      <c r="B2128">
        <f t="shared" si="183"/>
        <v>2125</v>
      </c>
      <c r="C2128" s="195">
        <f t="shared" si="182"/>
        <v>7.2296124927703877E-3</v>
      </c>
      <c r="D2128" s="196" t="e">
        <f t="shared" ca="1" si="184"/>
        <v>#DIV/0!</v>
      </c>
      <c r="G2128" s="196">
        <f t="shared" si="185"/>
        <v>497.5539568345323</v>
      </c>
      <c r="H2128" s="197">
        <v>138.32</v>
      </c>
      <c r="P2128" s="201">
        <f>LOOKUP(H2128,Sheet1!B9:B146,Sheet1!C9:C146)</f>
        <v>1.1334183464501524</v>
      </c>
    </row>
    <row r="2129" spans="2:16" s="195" customFormat="1" x14ac:dyDescent="0.25">
      <c r="B2129">
        <f t="shared" si="183"/>
        <v>2126</v>
      </c>
      <c r="C2129" s="195">
        <f t="shared" si="182"/>
        <v>7.2296124927703877E-3</v>
      </c>
      <c r="D2129" s="196" t="e">
        <f t="shared" ca="1" si="184"/>
        <v>#DIV/0!</v>
      </c>
      <c r="G2129" s="196">
        <f t="shared" si="185"/>
        <v>497.5539568345323</v>
      </c>
      <c r="H2129" s="197">
        <v>138.32</v>
      </c>
      <c r="P2129" s="201">
        <f>LOOKUP(H2129,Sheet1!B10:B147,Sheet1!C10:C147)</f>
        <v>1.1334183464501524</v>
      </c>
    </row>
    <row r="2130" spans="2:16" s="195" customFormat="1" x14ac:dyDescent="0.25">
      <c r="B2130">
        <f t="shared" si="183"/>
        <v>2127</v>
      </c>
      <c r="C2130" s="195">
        <f t="shared" si="182"/>
        <v>7.2296124927703877E-3</v>
      </c>
      <c r="D2130" s="196" t="e">
        <f t="shared" ca="1" si="184"/>
        <v>#DIV/0!</v>
      </c>
      <c r="G2130" s="196">
        <f t="shared" si="185"/>
        <v>497.5539568345323</v>
      </c>
      <c r="H2130" s="197">
        <v>138.32</v>
      </c>
      <c r="P2130" s="201">
        <f>LOOKUP(H2130,Sheet1!B11:B148,Sheet1!C11:C148)</f>
        <v>1.1334183464501524</v>
      </c>
    </row>
    <row r="2131" spans="2:16" s="195" customFormat="1" x14ac:dyDescent="0.25">
      <c r="B2131">
        <f t="shared" si="183"/>
        <v>2128</v>
      </c>
      <c r="C2131" s="195">
        <f t="shared" si="182"/>
        <v>7.2296124927703877E-3</v>
      </c>
      <c r="D2131" s="196" t="e">
        <f t="shared" ca="1" si="184"/>
        <v>#DIV/0!</v>
      </c>
      <c r="G2131" s="196">
        <f t="shared" si="185"/>
        <v>497.5539568345323</v>
      </c>
      <c r="H2131" s="197">
        <v>138.32</v>
      </c>
      <c r="P2131" s="201">
        <f>LOOKUP(H2131,Sheet1!B12:B149,Sheet1!C12:C149)</f>
        <v>1.1334183464501524</v>
      </c>
    </row>
    <row r="2132" spans="2:16" s="195" customFormat="1" x14ac:dyDescent="0.25">
      <c r="B2132">
        <f t="shared" si="183"/>
        <v>2129</v>
      </c>
      <c r="C2132" s="195">
        <f t="shared" si="182"/>
        <v>7.2296124927703877E-3</v>
      </c>
      <c r="D2132" s="196" t="e">
        <f t="shared" ca="1" si="184"/>
        <v>#DIV/0!</v>
      </c>
      <c r="G2132" s="196">
        <f t="shared" si="185"/>
        <v>497.5539568345323</v>
      </c>
      <c r="H2132" s="197">
        <v>138.32</v>
      </c>
      <c r="P2132" s="201">
        <f>LOOKUP(H2132,Sheet1!B13:B150,Sheet1!C13:C150)</f>
        <v>1.1334183464501524</v>
      </c>
    </row>
    <row r="2133" spans="2:16" s="195" customFormat="1" x14ac:dyDescent="0.25">
      <c r="B2133">
        <f t="shared" si="183"/>
        <v>2130</v>
      </c>
      <c r="C2133" s="195">
        <f t="shared" si="182"/>
        <v>7.2296124927703877E-3</v>
      </c>
      <c r="D2133" s="196" t="e">
        <f t="shared" ca="1" si="184"/>
        <v>#DIV/0!</v>
      </c>
      <c r="G2133" s="196">
        <f t="shared" si="185"/>
        <v>497.5539568345323</v>
      </c>
      <c r="H2133" s="197">
        <v>138.32</v>
      </c>
      <c r="P2133" s="201">
        <f>LOOKUP(H2133,Sheet1!B14:B151,Sheet1!C14:C151)</f>
        <v>1.1334183464501524</v>
      </c>
    </row>
    <row r="2134" spans="2:16" s="195" customFormat="1" x14ac:dyDescent="0.25">
      <c r="B2134">
        <f t="shared" si="183"/>
        <v>2131</v>
      </c>
      <c r="C2134" s="195">
        <f t="shared" si="182"/>
        <v>7.2296124927703877E-3</v>
      </c>
      <c r="D2134" s="196" t="e">
        <f t="shared" ca="1" si="184"/>
        <v>#DIV/0!</v>
      </c>
      <c r="G2134" s="196">
        <f t="shared" si="185"/>
        <v>497.5539568345323</v>
      </c>
      <c r="H2134" s="197">
        <v>138.32</v>
      </c>
      <c r="P2134" s="201">
        <f>LOOKUP(H2134,Sheet1!B15:B152,Sheet1!C15:C152)</f>
        <v>1.1334183464501524</v>
      </c>
    </row>
    <row r="2135" spans="2:16" s="195" customFormat="1" x14ac:dyDescent="0.25">
      <c r="B2135">
        <f t="shared" si="183"/>
        <v>2132</v>
      </c>
      <c r="C2135" s="195">
        <f t="shared" si="182"/>
        <v>7.2296124927703877E-3</v>
      </c>
      <c r="D2135" s="196" t="e">
        <f t="shared" ca="1" si="184"/>
        <v>#DIV/0!</v>
      </c>
      <c r="G2135" s="196">
        <f t="shared" si="185"/>
        <v>497.5539568345323</v>
      </c>
      <c r="H2135" s="197">
        <v>138.32</v>
      </c>
      <c r="P2135" s="201">
        <f>LOOKUP(H2135,Sheet1!B16:B153,Sheet1!C16:C153)</f>
        <v>1.1334183464501524</v>
      </c>
    </row>
    <row r="2136" spans="2:16" s="195" customFormat="1" x14ac:dyDescent="0.25">
      <c r="B2136">
        <f t="shared" si="183"/>
        <v>2133</v>
      </c>
      <c r="C2136" s="195">
        <f t="shared" si="182"/>
        <v>7.2296124927703877E-3</v>
      </c>
      <c r="D2136" s="196" t="e">
        <f t="shared" ca="1" si="184"/>
        <v>#DIV/0!</v>
      </c>
      <c r="G2136" s="196">
        <f t="shared" si="185"/>
        <v>497.5539568345323</v>
      </c>
      <c r="H2136" s="197">
        <v>138.32</v>
      </c>
      <c r="P2136" s="201">
        <f>LOOKUP(H2136,Sheet1!B17:B154,Sheet1!C17:C154)</f>
        <v>1.1334183464501524</v>
      </c>
    </row>
    <row r="2137" spans="2:16" s="195" customFormat="1" x14ac:dyDescent="0.25">
      <c r="B2137">
        <f t="shared" si="183"/>
        <v>2134</v>
      </c>
      <c r="C2137" s="195">
        <f t="shared" si="182"/>
        <v>7.2296124927703877E-3</v>
      </c>
      <c r="D2137" s="196" t="e">
        <f t="shared" ca="1" si="184"/>
        <v>#DIV/0!</v>
      </c>
      <c r="G2137" s="196">
        <f t="shared" si="185"/>
        <v>497.5539568345323</v>
      </c>
      <c r="H2137" s="197">
        <v>138.32</v>
      </c>
      <c r="P2137" s="201">
        <f>LOOKUP(H2137,Sheet1!B18:B155,Sheet1!C18:C155)</f>
        <v>1.1334183464501524</v>
      </c>
    </row>
    <row r="2138" spans="2:16" s="195" customFormat="1" x14ac:dyDescent="0.25">
      <c r="B2138">
        <f t="shared" si="183"/>
        <v>2135</v>
      </c>
      <c r="C2138" s="195">
        <f t="shared" si="182"/>
        <v>7.2296124927703877E-3</v>
      </c>
      <c r="D2138" s="196" t="e">
        <f t="shared" ca="1" si="184"/>
        <v>#DIV/0!</v>
      </c>
      <c r="G2138" s="196">
        <f t="shared" si="185"/>
        <v>497.5539568345323</v>
      </c>
      <c r="H2138" s="197">
        <v>138.32</v>
      </c>
      <c r="P2138" s="201">
        <f>LOOKUP(H2138,Sheet1!B19:B156,Sheet1!C19:C156)</f>
        <v>1.1334183464501524</v>
      </c>
    </row>
    <row r="2139" spans="2:16" s="195" customFormat="1" x14ac:dyDescent="0.25">
      <c r="B2139">
        <f t="shared" si="183"/>
        <v>2136</v>
      </c>
      <c r="C2139" s="195">
        <f t="shared" si="182"/>
        <v>7.2296124927703877E-3</v>
      </c>
      <c r="D2139" s="196" t="e">
        <f t="shared" ca="1" si="184"/>
        <v>#DIV/0!</v>
      </c>
      <c r="G2139" s="196">
        <f t="shared" si="185"/>
        <v>497.5539568345323</v>
      </c>
      <c r="H2139" s="197">
        <v>138.32</v>
      </c>
      <c r="P2139" s="201">
        <f>LOOKUP(H2139,Sheet1!B20:B157,Sheet1!C20:C157)</f>
        <v>1.1334183464501524</v>
      </c>
    </row>
    <row r="2140" spans="2:16" s="195" customFormat="1" x14ac:dyDescent="0.25">
      <c r="B2140">
        <f t="shared" si="183"/>
        <v>2137</v>
      </c>
      <c r="C2140" s="195">
        <f t="shared" si="182"/>
        <v>7.2296124927703877E-3</v>
      </c>
      <c r="D2140" s="196" t="e">
        <f t="shared" ca="1" si="184"/>
        <v>#DIV/0!</v>
      </c>
      <c r="G2140" s="196">
        <f t="shared" si="185"/>
        <v>497.5539568345323</v>
      </c>
      <c r="H2140" s="197">
        <v>138.32</v>
      </c>
      <c r="P2140" s="201">
        <f>LOOKUP(H2140,Sheet1!B21:B158,Sheet1!C21:C158)</f>
        <v>1.1334183464501524</v>
      </c>
    </row>
    <row r="2141" spans="2:16" s="195" customFormat="1" x14ac:dyDescent="0.25">
      <c r="B2141">
        <f t="shared" si="183"/>
        <v>2138</v>
      </c>
      <c r="C2141" s="195">
        <f t="shared" si="182"/>
        <v>7.2296124927703877E-3</v>
      </c>
      <c r="D2141" s="196" t="e">
        <f t="shared" ca="1" si="184"/>
        <v>#DIV/0!</v>
      </c>
      <c r="G2141" s="196">
        <f t="shared" si="185"/>
        <v>497.5539568345323</v>
      </c>
      <c r="H2141" s="197">
        <v>138.32</v>
      </c>
      <c r="P2141" s="201">
        <f>LOOKUP(H2141,Sheet1!B22:B159,Sheet1!C22:C159)</f>
        <v>1.1334183464501524</v>
      </c>
    </row>
    <row r="2142" spans="2:16" s="195" customFormat="1" x14ac:dyDescent="0.25">
      <c r="B2142">
        <f t="shared" si="183"/>
        <v>2139</v>
      </c>
      <c r="C2142" s="195">
        <f t="shared" si="182"/>
        <v>7.2296124927703877E-3</v>
      </c>
      <c r="D2142" s="196" t="e">
        <f t="shared" ca="1" si="184"/>
        <v>#DIV/0!</v>
      </c>
      <c r="G2142" s="196">
        <f t="shared" si="185"/>
        <v>497.5539568345323</v>
      </c>
      <c r="H2142" s="197">
        <v>138.32</v>
      </c>
      <c r="P2142" s="201">
        <f>LOOKUP(H2142,Sheet1!B23:B160,Sheet1!C23:C160)</f>
        <v>1.1334183464501524</v>
      </c>
    </row>
    <row r="2143" spans="2:16" s="195" customFormat="1" x14ac:dyDescent="0.25">
      <c r="B2143">
        <f t="shared" si="183"/>
        <v>2140</v>
      </c>
      <c r="C2143" s="195">
        <f t="shared" si="182"/>
        <v>7.2296124927703877E-3</v>
      </c>
      <c r="D2143" s="196" t="e">
        <f t="shared" ca="1" si="184"/>
        <v>#DIV/0!</v>
      </c>
      <c r="G2143" s="196">
        <f t="shared" si="185"/>
        <v>497.5539568345323</v>
      </c>
      <c r="H2143" s="197">
        <v>138.32</v>
      </c>
      <c r="P2143" s="201">
        <f>LOOKUP(H2143,Sheet1!B24:B161,Sheet1!C24:C161)</f>
        <v>1.1334183464501524</v>
      </c>
    </row>
    <row r="2144" spans="2:16" s="195" customFormat="1" x14ac:dyDescent="0.25">
      <c r="B2144">
        <f t="shared" si="183"/>
        <v>2141</v>
      </c>
      <c r="C2144" s="195">
        <f t="shared" si="182"/>
        <v>7.2296124927703877E-3</v>
      </c>
      <c r="D2144" s="196" t="e">
        <f t="shared" ca="1" si="184"/>
        <v>#DIV/0!</v>
      </c>
      <c r="G2144" s="196">
        <f t="shared" si="185"/>
        <v>497.5539568345323</v>
      </c>
      <c r="H2144" s="197">
        <v>138.32</v>
      </c>
      <c r="P2144" s="201">
        <f>LOOKUP(H2144,Sheet1!B25:B162,Sheet1!C25:C162)</f>
        <v>1.1334183464501524</v>
      </c>
    </row>
    <row r="2145" spans="2:16" s="195" customFormat="1" x14ac:dyDescent="0.25">
      <c r="B2145">
        <f t="shared" si="183"/>
        <v>2142</v>
      </c>
      <c r="C2145" s="195">
        <f t="shared" si="182"/>
        <v>7.2296124927703877E-3</v>
      </c>
      <c r="D2145" s="196" t="e">
        <f t="shared" ca="1" si="184"/>
        <v>#DIV/0!</v>
      </c>
      <c r="G2145" s="196">
        <f t="shared" si="185"/>
        <v>497.5539568345323</v>
      </c>
      <c r="H2145" s="197">
        <v>138.32</v>
      </c>
      <c r="P2145" s="201">
        <f>LOOKUP(H2145,Sheet1!B26:B163,Sheet1!C26:C163)</f>
        <v>1.1334183464501524</v>
      </c>
    </row>
    <row r="2146" spans="2:16" s="195" customFormat="1" x14ac:dyDescent="0.25">
      <c r="B2146">
        <f t="shared" si="183"/>
        <v>2143</v>
      </c>
      <c r="C2146" s="195">
        <f t="shared" si="182"/>
        <v>7.2296124927703877E-3</v>
      </c>
      <c r="D2146" s="196" t="e">
        <f t="shared" ca="1" si="184"/>
        <v>#DIV/0!</v>
      </c>
      <c r="G2146" s="196">
        <f t="shared" si="185"/>
        <v>497.5539568345323</v>
      </c>
      <c r="H2146" s="197">
        <v>138.32</v>
      </c>
      <c r="P2146" s="201">
        <f>LOOKUP(H2146,Sheet1!B27:B164,Sheet1!C27:C164)</f>
        <v>1.1334183464501524</v>
      </c>
    </row>
    <row r="2147" spans="2:16" s="195" customFormat="1" x14ac:dyDescent="0.25">
      <c r="B2147">
        <f t="shared" si="183"/>
        <v>2144</v>
      </c>
      <c r="C2147" s="195">
        <f t="shared" si="182"/>
        <v>7.2296124927703877E-3</v>
      </c>
      <c r="D2147" s="196" t="e">
        <f t="shared" ca="1" si="184"/>
        <v>#DIV/0!</v>
      </c>
      <c r="G2147" s="196">
        <f t="shared" si="185"/>
        <v>497.5539568345323</v>
      </c>
      <c r="H2147" s="197">
        <v>138.32</v>
      </c>
      <c r="P2147" s="201">
        <f>LOOKUP(H2147,Sheet1!B28:B165,Sheet1!C28:C165)</f>
        <v>1.1334183464501524</v>
      </c>
    </row>
    <row r="2148" spans="2:16" s="195" customFormat="1" x14ac:dyDescent="0.25">
      <c r="B2148">
        <f t="shared" si="183"/>
        <v>2145</v>
      </c>
      <c r="C2148" s="195">
        <f t="shared" si="182"/>
        <v>7.2296124927703877E-3</v>
      </c>
      <c r="D2148" s="196" t="e">
        <f t="shared" ca="1" si="184"/>
        <v>#DIV/0!</v>
      </c>
      <c r="G2148" s="196">
        <f t="shared" si="185"/>
        <v>497.5539568345323</v>
      </c>
      <c r="H2148" s="197">
        <v>138.32</v>
      </c>
      <c r="P2148" s="201">
        <f>LOOKUP(H2148,Sheet1!B29:B166,Sheet1!C29:C166)</f>
        <v>1.1334183464501524</v>
      </c>
    </row>
    <row r="2149" spans="2:16" s="195" customFormat="1" x14ac:dyDescent="0.25">
      <c r="B2149">
        <f t="shared" si="183"/>
        <v>2146</v>
      </c>
      <c r="C2149" s="195">
        <f t="shared" si="182"/>
        <v>7.2296124927703877E-3</v>
      </c>
      <c r="D2149" s="196" t="e">
        <f t="shared" ca="1" si="184"/>
        <v>#DIV/0!</v>
      </c>
      <c r="G2149" s="196">
        <f t="shared" si="185"/>
        <v>497.5539568345323</v>
      </c>
      <c r="H2149" s="197">
        <v>138.32</v>
      </c>
      <c r="P2149" s="201">
        <f>LOOKUP(H2149,Sheet1!B30:B167,Sheet1!C30:C167)</f>
        <v>1.1334183464501524</v>
      </c>
    </row>
    <row r="2150" spans="2:16" s="195" customFormat="1" x14ac:dyDescent="0.25">
      <c r="B2150">
        <f t="shared" si="183"/>
        <v>2147</v>
      </c>
      <c r="C2150" s="195">
        <f t="shared" si="182"/>
        <v>7.2296124927703877E-3</v>
      </c>
      <c r="D2150" s="196" t="e">
        <f t="shared" ca="1" si="184"/>
        <v>#DIV/0!</v>
      </c>
      <c r="G2150" s="196">
        <f t="shared" si="185"/>
        <v>497.5539568345323</v>
      </c>
      <c r="H2150" s="197">
        <v>138.32</v>
      </c>
      <c r="P2150" s="201">
        <f>LOOKUP(H2150,Sheet1!B31:B168,Sheet1!C31:C168)</f>
        <v>1.1334183464501524</v>
      </c>
    </row>
    <row r="2151" spans="2:16" s="195" customFormat="1" x14ac:dyDescent="0.25">
      <c r="B2151">
        <f t="shared" si="183"/>
        <v>2148</v>
      </c>
      <c r="C2151" s="195">
        <f t="shared" si="182"/>
        <v>7.2296124927703877E-3</v>
      </c>
      <c r="D2151" s="196" t="e">
        <f t="shared" ca="1" si="184"/>
        <v>#DIV/0!</v>
      </c>
      <c r="G2151" s="196">
        <f t="shared" si="185"/>
        <v>497.5539568345323</v>
      </c>
      <c r="H2151" s="197">
        <v>138.32</v>
      </c>
      <c r="P2151" s="201">
        <f>LOOKUP(H2151,Sheet1!B32:B169,Sheet1!C32:C169)</f>
        <v>1.1334183464501524</v>
      </c>
    </row>
    <row r="2152" spans="2:16" s="195" customFormat="1" x14ac:dyDescent="0.25">
      <c r="B2152">
        <f t="shared" si="183"/>
        <v>2149</v>
      </c>
      <c r="C2152" s="195">
        <f t="shared" si="182"/>
        <v>7.2296124927703877E-3</v>
      </c>
      <c r="D2152" s="196" t="e">
        <f t="shared" ca="1" si="184"/>
        <v>#DIV/0!</v>
      </c>
      <c r="G2152" s="196">
        <f t="shared" si="185"/>
        <v>497.5539568345323</v>
      </c>
      <c r="H2152" s="197">
        <v>138.32</v>
      </c>
      <c r="P2152" s="201">
        <f>LOOKUP(H2152,Sheet1!B33:B170,Sheet1!C33:C170)</f>
        <v>1.1334183464501524</v>
      </c>
    </row>
    <row r="2153" spans="2:16" s="195" customFormat="1" x14ac:dyDescent="0.25">
      <c r="B2153">
        <f t="shared" si="183"/>
        <v>2150</v>
      </c>
      <c r="C2153" s="195">
        <f t="shared" si="182"/>
        <v>7.2296124927703877E-3</v>
      </c>
      <c r="D2153" s="196" t="e">
        <f t="shared" ca="1" si="184"/>
        <v>#DIV/0!</v>
      </c>
      <c r="G2153" s="196">
        <f t="shared" si="185"/>
        <v>497.5539568345323</v>
      </c>
      <c r="H2153" s="197">
        <v>138.32</v>
      </c>
      <c r="P2153" s="201">
        <f>LOOKUP(H2153,Sheet1!B34:B171,Sheet1!C34:C171)</f>
        <v>1.1334183464501524</v>
      </c>
    </row>
    <row r="2154" spans="2:16" s="195" customFormat="1" x14ac:dyDescent="0.25">
      <c r="B2154">
        <f t="shared" si="183"/>
        <v>2151</v>
      </c>
      <c r="C2154" s="195">
        <f t="shared" si="182"/>
        <v>7.2296124927703877E-3</v>
      </c>
      <c r="D2154" s="196" t="e">
        <f t="shared" ca="1" si="184"/>
        <v>#DIV/0!</v>
      </c>
      <c r="G2154" s="196">
        <f t="shared" si="185"/>
        <v>497.5539568345323</v>
      </c>
      <c r="H2154" s="197">
        <v>138.32</v>
      </c>
      <c r="P2154" s="201">
        <f>LOOKUP(H2154,Sheet1!B35:B172,Sheet1!C35:C172)</f>
        <v>1.1334183464501524</v>
      </c>
    </row>
    <row r="2155" spans="2:16" s="195" customFormat="1" x14ac:dyDescent="0.25">
      <c r="B2155">
        <f t="shared" si="183"/>
        <v>2152</v>
      </c>
      <c r="C2155" s="195">
        <f t="shared" si="182"/>
        <v>7.2296124927703877E-3</v>
      </c>
      <c r="D2155" s="196" t="e">
        <f t="shared" ca="1" si="184"/>
        <v>#DIV/0!</v>
      </c>
      <c r="G2155" s="196">
        <f t="shared" si="185"/>
        <v>497.5539568345323</v>
      </c>
      <c r="H2155" s="197">
        <v>138.32</v>
      </c>
      <c r="P2155" s="201">
        <f>LOOKUP(H2155,Sheet1!B36:B173,Sheet1!C36:C173)</f>
        <v>1.1334183464501524</v>
      </c>
    </row>
    <row r="2156" spans="2:16" s="195" customFormat="1" x14ac:dyDescent="0.25">
      <c r="B2156">
        <f t="shared" si="183"/>
        <v>2153</v>
      </c>
      <c r="C2156" s="195">
        <f t="shared" si="182"/>
        <v>7.2296124927703877E-3</v>
      </c>
      <c r="D2156" s="196" t="e">
        <f t="shared" ca="1" si="184"/>
        <v>#DIV/0!</v>
      </c>
      <c r="G2156" s="196">
        <f t="shared" si="185"/>
        <v>497.5539568345323</v>
      </c>
      <c r="H2156" s="197">
        <v>138.32</v>
      </c>
      <c r="P2156" s="201">
        <f>LOOKUP(H2156,Sheet1!B37:B174,Sheet1!C37:C174)</f>
        <v>1.1334183464501524</v>
      </c>
    </row>
    <row r="2157" spans="2:16" s="195" customFormat="1" x14ac:dyDescent="0.25">
      <c r="B2157">
        <f t="shared" si="183"/>
        <v>2154</v>
      </c>
      <c r="C2157" s="195">
        <f t="shared" si="182"/>
        <v>7.2296124927703877E-3</v>
      </c>
      <c r="D2157" s="196" t="e">
        <f t="shared" ca="1" si="184"/>
        <v>#DIV/0!</v>
      </c>
      <c r="G2157" s="196">
        <f t="shared" si="185"/>
        <v>497.5539568345323</v>
      </c>
      <c r="H2157" s="197">
        <v>138.32</v>
      </c>
      <c r="P2157" s="201">
        <f>LOOKUP(H2157,Sheet1!B38:B175,Sheet1!C38:C175)</f>
        <v>1.1334183464501524</v>
      </c>
    </row>
    <row r="2158" spans="2:16" s="195" customFormat="1" x14ac:dyDescent="0.25">
      <c r="B2158">
        <f t="shared" si="183"/>
        <v>2155</v>
      </c>
      <c r="C2158" s="195">
        <f t="shared" si="182"/>
        <v>7.2296124927703877E-3</v>
      </c>
      <c r="D2158" s="196" t="e">
        <f t="shared" ca="1" si="184"/>
        <v>#DIV/0!</v>
      </c>
      <c r="G2158" s="196">
        <f t="shared" si="185"/>
        <v>497.5539568345323</v>
      </c>
      <c r="H2158" s="197">
        <v>138.32</v>
      </c>
      <c r="P2158" s="201">
        <f>LOOKUP(H2158,Sheet1!B39:B176,Sheet1!C39:C176)</f>
        <v>1.1334183464501524</v>
      </c>
    </row>
    <row r="2159" spans="2:16" s="195" customFormat="1" x14ac:dyDescent="0.25">
      <c r="B2159">
        <f t="shared" si="183"/>
        <v>2156</v>
      </c>
      <c r="C2159" s="195">
        <f t="shared" si="182"/>
        <v>7.2296124927703877E-3</v>
      </c>
      <c r="D2159" s="196" t="e">
        <f t="shared" ca="1" si="184"/>
        <v>#DIV/0!</v>
      </c>
      <c r="G2159" s="196">
        <f t="shared" si="185"/>
        <v>497.5539568345323</v>
      </c>
      <c r="H2159" s="197">
        <v>138.32</v>
      </c>
      <c r="P2159" s="201">
        <f>LOOKUP(H2159,Sheet1!B40:B177,Sheet1!C40:C177)</f>
        <v>1.1334183464501524</v>
      </c>
    </row>
    <row r="2160" spans="2:16" s="195" customFormat="1" x14ac:dyDescent="0.25">
      <c r="B2160">
        <f t="shared" si="183"/>
        <v>2157</v>
      </c>
      <c r="C2160" s="195">
        <f t="shared" si="182"/>
        <v>7.2296124927703877E-3</v>
      </c>
      <c r="D2160" s="196" t="e">
        <f t="shared" ca="1" si="184"/>
        <v>#DIV/0!</v>
      </c>
      <c r="G2160" s="196">
        <f t="shared" si="185"/>
        <v>497.5539568345323</v>
      </c>
      <c r="H2160" s="197">
        <v>138.32</v>
      </c>
      <c r="P2160" s="201">
        <f>LOOKUP(H2160,Sheet1!B41:B178,Sheet1!C41:C178)</f>
        <v>1.1334183464501524</v>
      </c>
    </row>
    <row r="2161" spans="2:16" s="195" customFormat="1" x14ac:dyDescent="0.25">
      <c r="B2161">
        <f t="shared" si="183"/>
        <v>2158</v>
      </c>
      <c r="C2161" s="195">
        <f t="shared" si="182"/>
        <v>7.2296124927703877E-3</v>
      </c>
      <c r="D2161" s="196" t="e">
        <f t="shared" ca="1" si="184"/>
        <v>#DIV/0!</v>
      </c>
      <c r="G2161" s="196">
        <f t="shared" si="185"/>
        <v>497.5539568345323</v>
      </c>
      <c r="H2161" s="197">
        <v>138.32</v>
      </c>
      <c r="P2161" s="201">
        <f>LOOKUP(H2161,Sheet1!B42:B179,Sheet1!C42:C179)</f>
        <v>1.1334183464501524</v>
      </c>
    </row>
    <row r="2162" spans="2:16" s="195" customFormat="1" x14ac:dyDescent="0.25">
      <c r="B2162">
        <f t="shared" si="183"/>
        <v>2159</v>
      </c>
      <c r="C2162" s="195">
        <f t="shared" si="182"/>
        <v>7.2296124927703877E-3</v>
      </c>
      <c r="D2162" s="196" t="e">
        <f t="shared" ca="1" si="184"/>
        <v>#DIV/0!</v>
      </c>
      <c r="G2162" s="196">
        <f t="shared" si="185"/>
        <v>497.5539568345323</v>
      </c>
      <c r="H2162" s="197">
        <v>138.32</v>
      </c>
      <c r="P2162" s="201">
        <f>LOOKUP(H2162,Sheet1!B43:B180,Sheet1!C43:C180)</f>
        <v>1.1334183464501524</v>
      </c>
    </row>
    <row r="2163" spans="2:16" s="195" customFormat="1" x14ac:dyDescent="0.25">
      <c r="B2163">
        <f t="shared" si="183"/>
        <v>2160</v>
      </c>
      <c r="C2163" s="195">
        <f t="shared" si="182"/>
        <v>7.2296124927703877E-3</v>
      </c>
      <c r="D2163" s="196" t="e">
        <f t="shared" ca="1" si="184"/>
        <v>#DIV/0!</v>
      </c>
      <c r="G2163" s="196">
        <f t="shared" si="185"/>
        <v>497.5539568345323</v>
      </c>
      <c r="H2163" s="197">
        <v>138.32</v>
      </c>
      <c r="P2163" s="201">
        <f>LOOKUP(H2163,Sheet1!B44:B181,Sheet1!C44:C181)</f>
        <v>1.1334183464501524</v>
      </c>
    </row>
    <row r="2164" spans="2:16" s="195" customFormat="1" x14ac:dyDescent="0.25">
      <c r="B2164">
        <f t="shared" si="183"/>
        <v>2161</v>
      </c>
      <c r="C2164" s="195">
        <f t="shared" si="182"/>
        <v>7.2296124927703877E-3</v>
      </c>
      <c r="D2164" s="196" t="e">
        <f t="shared" ca="1" si="184"/>
        <v>#DIV/0!</v>
      </c>
      <c r="G2164" s="196">
        <f t="shared" si="185"/>
        <v>497.5539568345323</v>
      </c>
      <c r="H2164" s="197">
        <v>138.32</v>
      </c>
      <c r="P2164" s="201">
        <f>LOOKUP(H2164,Sheet1!B45:B182,Sheet1!C45:C182)</f>
        <v>1.1334183464501524</v>
      </c>
    </row>
    <row r="2165" spans="2:16" s="195" customFormat="1" x14ac:dyDescent="0.25">
      <c r="B2165">
        <f t="shared" si="183"/>
        <v>2162</v>
      </c>
      <c r="C2165" s="195">
        <f t="shared" si="182"/>
        <v>7.2296124927703877E-3</v>
      </c>
      <c r="D2165" s="196" t="e">
        <f t="shared" ca="1" si="184"/>
        <v>#DIV/0!</v>
      </c>
      <c r="G2165" s="196">
        <f t="shared" si="185"/>
        <v>497.5539568345323</v>
      </c>
      <c r="H2165" s="197">
        <v>138.32</v>
      </c>
      <c r="P2165" s="201">
        <f>LOOKUP(H2165,Sheet1!B46:B183,Sheet1!C46:C183)</f>
        <v>1.1334183464501524</v>
      </c>
    </row>
    <row r="2166" spans="2:16" s="195" customFormat="1" x14ac:dyDescent="0.25">
      <c r="B2166">
        <f t="shared" si="183"/>
        <v>2163</v>
      </c>
      <c r="C2166" s="195">
        <f t="shared" si="182"/>
        <v>7.2296124927703877E-3</v>
      </c>
      <c r="D2166" s="196" t="e">
        <f t="shared" ca="1" si="184"/>
        <v>#DIV/0!</v>
      </c>
      <c r="G2166" s="196">
        <f t="shared" si="185"/>
        <v>497.5539568345323</v>
      </c>
      <c r="H2166" s="197">
        <v>138.32</v>
      </c>
      <c r="P2166" s="201">
        <f>LOOKUP(H2166,Sheet1!B47:B184,Sheet1!C47:C184)</f>
        <v>1.1334183464501524</v>
      </c>
    </row>
    <row r="2167" spans="2:16" s="195" customFormat="1" x14ac:dyDescent="0.25">
      <c r="B2167">
        <f t="shared" si="183"/>
        <v>2164</v>
      </c>
      <c r="C2167" s="195">
        <f t="shared" si="182"/>
        <v>7.2296124927703877E-3</v>
      </c>
      <c r="D2167" s="196" t="e">
        <f t="shared" ca="1" si="184"/>
        <v>#DIV/0!</v>
      </c>
      <c r="G2167" s="196">
        <f t="shared" si="185"/>
        <v>497.5539568345323</v>
      </c>
      <c r="H2167" s="197">
        <v>138.32</v>
      </c>
      <c r="P2167" s="201">
        <f>LOOKUP(H2167,Sheet1!B48:B185,Sheet1!C48:C185)</f>
        <v>1.1334183464501524</v>
      </c>
    </row>
    <row r="2168" spans="2:16" s="195" customFormat="1" x14ac:dyDescent="0.25">
      <c r="B2168">
        <f t="shared" si="183"/>
        <v>2165</v>
      </c>
      <c r="C2168" s="195">
        <f t="shared" si="182"/>
        <v>7.2296124927703877E-3</v>
      </c>
      <c r="D2168" s="196" t="e">
        <f t="shared" ca="1" si="184"/>
        <v>#DIV/0!</v>
      </c>
      <c r="G2168" s="196">
        <f t="shared" si="185"/>
        <v>497.5539568345323</v>
      </c>
      <c r="H2168" s="197">
        <v>138.32</v>
      </c>
      <c r="P2168" s="201">
        <f>LOOKUP(H2168,Sheet1!B49:B186,Sheet1!C49:C186)</f>
        <v>1.1334183464501524</v>
      </c>
    </row>
    <row r="2169" spans="2:16" s="195" customFormat="1" x14ac:dyDescent="0.25">
      <c r="B2169">
        <f t="shared" si="183"/>
        <v>2166</v>
      </c>
      <c r="C2169" s="195">
        <f t="shared" si="182"/>
        <v>7.2296124927703877E-3</v>
      </c>
      <c r="D2169" s="196" t="e">
        <f t="shared" ca="1" si="184"/>
        <v>#DIV/0!</v>
      </c>
      <c r="G2169" s="196">
        <f t="shared" si="185"/>
        <v>497.5539568345323</v>
      </c>
      <c r="H2169" s="197">
        <v>138.32</v>
      </c>
      <c r="P2169" s="201">
        <f>LOOKUP(H2169,Sheet1!B50:B187,Sheet1!C50:C187)</f>
        <v>1.1334183464501524</v>
      </c>
    </row>
    <row r="2170" spans="2:16" s="195" customFormat="1" x14ac:dyDescent="0.25">
      <c r="B2170">
        <f t="shared" si="183"/>
        <v>2167</v>
      </c>
      <c r="C2170" s="195">
        <f t="shared" si="182"/>
        <v>7.2296124927703877E-3</v>
      </c>
      <c r="D2170" s="196" t="e">
        <f t="shared" ca="1" si="184"/>
        <v>#DIV/0!</v>
      </c>
      <c r="G2170" s="196">
        <f t="shared" si="185"/>
        <v>497.5539568345323</v>
      </c>
      <c r="H2170" s="197">
        <v>138.32</v>
      </c>
      <c r="P2170" s="201">
        <f>LOOKUP(H2170,Sheet1!B51:B188,Sheet1!C51:C188)</f>
        <v>1.1334183464501524</v>
      </c>
    </row>
    <row r="2171" spans="2:16" s="195" customFormat="1" x14ac:dyDescent="0.25">
      <c r="B2171">
        <f t="shared" si="183"/>
        <v>2168</v>
      </c>
      <c r="C2171" s="195">
        <f t="shared" si="182"/>
        <v>7.2296124927703877E-3</v>
      </c>
      <c r="D2171" s="196" t="e">
        <f t="shared" ca="1" si="184"/>
        <v>#DIV/0!</v>
      </c>
      <c r="G2171" s="196">
        <f t="shared" si="185"/>
        <v>497.5539568345323</v>
      </c>
      <c r="H2171" s="197">
        <v>138.32</v>
      </c>
      <c r="P2171" s="201">
        <f>LOOKUP(H2171,Sheet1!B52:B189,Sheet1!C52:C189)</f>
        <v>1.1334183464501524</v>
      </c>
    </row>
    <row r="2172" spans="2:16" s="195" customFormat="1" x14ac:dyDescent="0.25">
      <c r="B2172">
        <f t="shared" si="183"/>
        <v>2169</v>
      </c>
      <c r="C2172" s="195">
        <f t="shared" si="182"/>
        <v>7.2296124927703877E-3</v>
      </c>
      <c r="D2172" s="196" t="e">
        <f t="shared" ca="1" si="184"/>
        <v>#DIV/0!</v>
      </c>
      <c r="G2172" s="196">
        <f t="shared" si="185"/>
        <v>497.5539568345323</v>
      </c>
      <c r="H2172" s="197">
        <v>138.32</v>
      </c>
      <c r="P2172" s="201">
        <f>LOOKUP(H2172,Sheet1!B53:B190,Sheet1!C53:C190)</f>
        <v>1.1334183464501524</v>
      </c>
    </row>
    <row r="2173" spans="2:16" s="195" customFormat="1" x14ac:dyDescent="0.25">
      <c r="B2173">
        <f t="shared" si="183"/>
        <v>2170</v>
      </c>
      <c r="C2173" s="195">
        <f t="shared" ref="C2173:C2236" si="186">1/H2173</f>
        <v>7.2296124927703877E-3</v>
      </c>
      <c r="D2173" s="196" t="e">
        <f t="shared" ref="D2173:D2236" ca="1" si="187">D2172+C2173</f>
        <v>#DIV/0!</v>
      </c>
      <c r="G2173" s="196">
        <f t="shared" si="185"/>
        <v>497.5539568345323</v>
      </c>
      <c r="H2173" s="197">
        <v>138.32</v>
      </c>
      <c r="P2173" s="201">
        <f>LOOKUP(H2173,Sheet1!B54:B191,Sheet1!C54:C191)</f>
        <v>1.1334183464501524</v>
      </c>
    </row>
    <row r="2174" spans="2:16" s="195" customFormat="1" x14ac:dyDescent="0.25">
      <c r="B2174">
        <f t="shared" si="183"/>
        <v>2171</v>
      </c>
      <c r="C2174" s="195">
        <f t="shared" si="186"/>
        <v>7.2296124927703877E-3</v>
      </c>
      <c r="D2174" s="196" t="e">
        <f t="shared" ca="1" si="187"/>
        <v>#DIV/0!</v>
      </c>
      <c r="G2174" s="196">
        <f t="shared" si="185"/>
        <v>497.5539568345323</v>
      </c>
      <c r="H2174" s="197">
        <v>138.32</v>
      </c>
      <c r="P2174" s="201">
        <f>LOOKUP(H2174,Sheet1!B55:B192,Sheet1!C55:C192)</f>
        <v>1.1334183464501524</v>
      </c>
    </row>
    <row r="2175" spans="2:16" s="195" customFormat="1" x14ac:dyDescent="0.25">
      <c r="B2175">
        <f t="shared" si="183"/>
        <v>2172</v>
      </c>
      <c r="C2175" s="195">
        <f t="shared" si="186"/>
        <v>7.2296124927703877E-3</v>
      </c>
      <c r="D2175" s="196" t="e">
        <f t="shared" ca="1" si="187"/>
        <v>#DIV/0!</v>
      </c>
      <c r="G2175" s="196">
        <f t="shared" si="185"/>
        <v>497.5539568345323</v>
      </c>
      <c r="H2175" s="197">
        <v>138.32</v>
      </c>
      <c r="P2175" s="201">
        <f>LOOKUP(H2175,Sheet1!B56:B193,Sheet1!C56:C193)</f>
        <v>1.1334183464501524</v>
      </c>
    </row>
    <row r="2176" spans="2:16" s="195" customFormat="1" x14ac:dyDescent="0.25">
      <c r="B2176">
        <f t="shared" si="183"/>
        <v>2173</v>
      </c>
      <c r="C2176" s="195">
        <f t="shared" si="186"/>
        <v>7.2296124927703877E-3</v>
      </c>
      <c r="D2176" s="196" t="e">
        <f t="shared" ca="1" si="187"/>
        <v>#DIV/0!</v>
      </c>
      <c r="G2176" s="196">
        <f t="shared" si="185"/>
        <v>497.5539568345323</v>
      </c>
      <c r="H2176" s="197">
        <v>138.32</v>
      </c>
      <c r="P2176" s="201">
        <f>LOOKUP(H2176,Sheet1!B57:B194,Sheet1!C57:C194)</f>
        <v>1.1334183464501524</v>
      </c>
    </row>
    <row r="2177" spans="2:16" s="195" customFormat="1" x14ac:dyDescent="0.25">
      <c r="B2177">
        <f t="shared" si="183"/>
        <v>2174</v>
      </c>
      <c r="C2177" s="195">
        <f t="shared" si="186"/>
        <v>7.2296124927703877E-3</v>
      </c>
      <c r="D2177" s="196" t="e">
        <f t="shared" ca="1" si="187"/>
        <v>#DIV/0!</v>
      </c>
      <c r="G2177" s="196">
        <f t="shared" si="185"/>
        <v>497.5539568345323</v>
      </c>
      <c r="H2177" s="197">
        <v>138.32</v>
      </c>
      <c r="P2177" s="201">
        <f>LOOKUP(H2177,Sheet1!B58:B195,Sheet1!C58:C195)</f>
        <v>1.1334183464501524</v>
      </c>
    </row>
    <row r="2178" spans="2:16" s="195" customFormat="1" x14ac:dyDescent="0.25">
      <c r="B2178">
        <f t="shared" si="183"/>
        <v>2175</v>
      </c>
      <c r="C2178" s="195">
        <f t="shared" si="186"/>
        <v>7.2296124927703877E-3</v>
      </c>
      <c r="D2178" s="196" t="e">
        <f t="shared" ca="1" si="187"/>
        <v>#DIV/0!</v>
      </c>
      <c r="G2178" s="196">
        <f t="shared" si="185"/>
        <v>497.5539568345323</v>
      </c>
      <c r="H2178" s="197">
        <v>138.32</v>
      </c>
      <c r="P2178" s="201">
        <f>LOOKUP(H2178,Sheet1!B59:B196,Sheet1!C59:C196)</f>
        <v>1.1334183464501524</v>
      </c>
    </row>
    <row r="2179" spans="2:16" s="195" customFormat="1" x14ac:dyDescent="0.25">
      <c r="B2179">
        <f t="shared" si="183"/>
        <v>2176</v>
      </c>
      <c r="C2179" s="195">
        <f t="shared" si="186"/>
        <v>7.2296124927703877E-3</v>
      </c>
      <c r="D2179" s="196" t="e">
        <f t="shared" ca="1" si="187"/>
        <v>#DIV/0!</v>
      </c>
      <c r="G2179" s="196">
        <f t="shared" si="185"/>
        <v>497.5539568345323</v>
      </c>
      <c r="H2179" s="197">
        <v>138.32</v>
      </c>
      <c r="P2179" s="201">
        <f>LOOKUP(H2179,Sheet1!B60:B197,Sheet1!C60:C197)</f>
        <v>1.1334183464501524</v>
      </c>
    </row>
    <row r="2180" spans="2:16" s="195" customFormat="1" x14ac:dyDescent="0.25">
      <c r="B2180">
        <f t="shared" si="183"/>
        <v>2177</v>
      </c>
      <c r="C2180" s="195">
        <f t="shared" si="186"/>
        <v>7.2296124927703877E-3</v>
      </c>
      <c r="D2180" s="196" t="e">
        <f t="shared" ca="1" si="187"/>
        <v>#DIV/0!</v>
      </c>
      <c r="G2180" s="196">
        <f t="shared" si="185"/>
        <v>497.5539568345323</v>
      </c>
      <c r="H2180" s="197">
        <v>138.32</v>
      </c>
      <c r="P2180" s="201">
        <f>LOOKUP(H2180,Sheet1!B61:B198,Sheet1!C61:C198)</f>
        <v>1.1334183464501524</v>
      </c>
    </row>
    <row r="2181" spans="2:16" s="195" customFormat="1" x14ac:dyDescent="0.25">
      <c r="B2181">
        <f t="shared" si="183"/>
        <v>2178</v>
      </c>
      <c r="C2181" s="195">
        <f t="shared" si="186"/>
        <v>7.2296124927703877E-3</v>
      </c>
      <c r="D2181" s="196" t="e">
        <f t="shared" ca="1" si="187"/>
        <v>#DIV/0!</v>
      </c>
      <c r="G2181" s="196">
        <f t="shared" si="185"/>
        <v>497.5539568345323</v>
      </c>
      <c r="H2181" s="197">
        <v>138.32</v>
      </c>
      <c r="P2181" s="201">
        <f>LOOKUP(H2181,Sheet1!B62:B199,Sheet1!C62:C199)</f>
        <v>1.1334183464501524</v>
      </c>
    </row>
    <row r="2182" spans="2:16" s="195" customFormat="1" x14ac:dyDescent="0.25">
      <c r="B2182">
        <f t="shared" ref="B2182:B2245" si="188">B2181+1</f>
        <v>2179</v>
      </c>
      <c r="C2182" s="195">
        <f t="shared" si="186"/>
        <v>7.2296124927703877E-3</v>
      </c>
      <c r="D2182" s="196" t="e">
        <f t="shared" ca="1" si="187"/>
        <v>#DIV/0!</v>
      </c>
      <c r="G2182" s="196">
        <f t="shared" si="185"/>
        <v>497.5539568345323</v>
      </c>
      <c r="H2182" s="197">
        <v>138.32</v>
      </c>
      <c r="P2182" s="201">
        <f>LOOKUP(H2182,Sheet1!B63:B200,Sheet1!C63:C200)</f>
        <v>1.1334183464501524</v>
      </c>
    </row>
    <row r="2183" spans="2:16" s="195" customFormat="1" x14ac:dyDescent="0.25">
      <c r="B2183">
        <f t="shared" si="188"/>
        <v>2180</v>
      </c>
      <c r="C2183" s="195">
        <f t="shared" si="186"/>
        <v>7.2296124927703877E-3</v>
      </c>
      <c r="D2183" s="196" t="e">
        <f t="shared" ca="1" si="187"/>
        <v>#DIV/0!</v>
      </c>
      <c r="G2183" s="196">
        <f t="shared" ref="G2183:G2246" si="189">H2183/0.278</f>
        <v>497.5539568345323</v>
      </c>
      <c r="H2183" s="197">
        <v>138.32</v>
      </c>
      <c r="P2183" s="201">
        <f>LOOKUP(H2183,Sheet1!B64:B201,Sheet1!C64:C201)</f>
        <v>1.1334183464501524</v>
      </c>
    </row>
    <row r="2184" spans="2:16" s="195" customFormat="1" x14ac:dyDescent="0.25">
      <c r="B2184">
        <f t="shared" si="188"/>
        <v>2181</v>
      </c>
      <c r="C2184" s="195">
        <f t="shared" si="186"/>
        <v>7.2296124927703877E-3</v>
      </c>
      <c r="D2184" s="196" t="e">
        <f t="shared" ca="1" si="187"/>
        <v>#DIV/0!</v>
      </c>
      <c r="G2184" s="196">
        <f t="shared" si="189"/>
        <v>497.5539568345323</v>
      </c>
      <c r="H2184" s="197">
        <v>138.32</v>
      </c>
      <c r="P2184" s="201">
        <f>LOOKUP(H2184,Sheet1!B65:B202,Sheet1!C65:C202)</f>
        <v>1.1334183464501524</v>
      </c>
    </row>
    <row r="2185" spans="2:16" s="195" customFormat="1" x14ac:dyDescent="0.25">
      <c r="B2185">
        <f t="shared" si="188"/>
        <v>2182</v>
      </c>
      <c r="C2185" s="195">
        <f t="shared" si="186"/>
        <v>7.2296124927703877E-3</v>
      </c>
      <c r="D2185" s="196" t="e">
        <f t="shared" ca="1" si="187"/>
        <v>#DIV/0!</v>
      </c>
      <c r="G2185" s="196">
        <f t="shared" si="189"/>
        <v>497.5539568345323</v>
      </c>
      <c r="H2185" s="197">
        <v>138.32</v>
      </c>
      <c r="P2185" s="201">
        <f>LOOKUP(H2185,Sheet1!B66:B203,Sheet1!C66:C203)</f>
        <v>1.1334183464501524</v>
      </c>
    </row>
    <row r="2186" spans="2:16" s="195" customFormat="1" x14ac:dyDescent="0.25">
      <c r="B2186">
        <f t="shared" si="188"/>
        <v>2183</v>
      </c>
      <c r="C2186" s="195">
        <f t="shared" si="186"/>
        <v>7.2296124927703877E-3</v>
      </c>
      <c r="D2186" s="196" t="e">
        <f t="shared" ca="1" si="187"/>
        <v>#DIV/0!</v>
      </c>
      <c r="G2186" s="196">
        <f t="shared" si="189"/>
        <v>497.5539568345323</v>
      </c>
      <c r="H2186" s="197">
        <v>138.32</v>
      </c>
      <c r="P2186" s="201">
        <f>LOOKUP(H2186,Sheet1!B67:B204,Sheet1!C67:C204)</f>
        <v>1.1334183464501524</v>
      </c>
    </row>
    <row r="2187" spans="2:16" s="195" customFormat="1" x14ac:dyDescent="0.25">
      <c r="B2187">
        <f t="shared" si="188"/>
        <v>2184</v>
      </c>
      <c r="C2187" s="195">
        <f t="shared" si="186"/>
        <v>7.2296124927703877E-3</v>
      </c>
      <c r="D2187" s="196" t="e">
        <f t="shared" ca="1" si="187"/>
        <v>#DIV/0!</v>
      </c>
      <c r="G2187" s="196">
        <f t="shared" si="189"/>
        <v>497.5539568345323</v>
      </c>
      <c r="H2187" s="197">
        <v>138.32</v>
      </c>
      <c r="P2187" s="201">
        <f>LOOKUP(H2187,Sheet1!B68:B205,Sheet1!C68:C205)</f>
        <v>1.1334183464501524</v>
      </c>
    </row>
    <row r="2188" spans="2:16" s="195" customFormat="1" x14ac:dyDescent="0.25">
      <c r="B2188">
        <f t="shared" si="188"/>
        <v>2185</v>
      </c>
      <c r="C2188" s="195">
        <f t="shared" si="186"/>
        <v>7.2296124927703877E-3</v>
      </c>
      <c r="D2188" s="196" t="e">
        <f t="shared" ca="1" si="187"/>
        <v>#DIV/0!</v>
      </c>
      <c r="G2188" s="196">
        <f t="shared" si="189"/>
        <v>497.5539568345323</v>
      </c>
      <c r="H2188" s="197">
        <v>138.32</v>
      </c>
      <c r="P2188" s="201">
        <f>LOOKUP(H2188,Sheet1!B69:B206,Sheet1!C69:C206)</f>
        <v>1.1334183464501524</v>
      </c>
    </row>
    <row r="2189" spans="2:16" s="195" customFormat="1" x14ac:dyDescent="0.25">
      <c r="B2189">
        <f t="shared" si="188"/>
        <v>2186</v>
      </c>
      <c r="C2189" s="195">
        <f t="shared" si="186"/>
        <v>7.2296124927703877E-3</v>
      </c>
      <c r="D2189" s="196" t="e">
        <f t="shared" ca="1" si="187"/>
        <v>#DIV/0!</v>
      </c>
      <c r="G2189" s="196">
        <f t="shared" si="189"/>
        <v>497.5539568345323</v>
      </c>
      <c r="H2189" s="197">
        <v>138.32</v>
      </c>
      <c r="P2189" s="201">
        <f>LOOKUP(H2189,Sheet1!B70:B207,Sheet1!C70:C207)</f>
        <v>1.1334183464501524</v>
      </c>
    </row>
    <row r="2190" spans="2:16" s="195" customFormat="1" x14ac:dyDescent="0.25">
      <c r="B2190">
        <f t="shared" si="188"/>
        <v>2187</v>
      </c>
      <c r="C2190" s="195">
        <f t="shared" si="186"/>
        <v>7.2296124927703877E-3</v>
      </c>
      <c r="D2190" s="196" t="e">
        <f t="shared" ca="1" si="187"/>
        <v>#DIV/0!</v>
      </c>
      <c r="G2190" s="196">
        <f t="shared" si="189"/>
        <v>497.5539568345323</v>
      </c>
      <c r="H2190" s="197">
        <v>138.32</v>
      </c>
      <c r="P2190" s="201">
        <f>LOOKUP(H2190,Sheet1!B71:B208,Sheet1!C71:C208)</f>
        <v>1.1334183464501524</v>
      </c>
    </row>
    <row r="2191" spans="2:16" s="195" customFormat="1" x14ac:dyDescent="0.25">
      <c r="B2191">
        <f t="shared" si="188"/>
        <v>2188</v>
      </c>
      <c r="C2191" s="195">
        <f t="shared" si="186"/>
        <v>7.2296124927703877E-3</v>
      </c>
      <c r="D2191" s="196" t="e">
        <f t="shared" ca="1" si="187"/>
        <v>#DIV/0!</v>
      </c>
      <c r="G2191" s="196">
        <f t="shared" si="189"/>
        <v>497.5539568345323</v>
      </c>
      <c r="H2191" s="197">
        <v>138.32</v>
      </c>
      <c r="P2191" s="201">
        <f>LOOKUP(H2191,Sheet1!B72:B209,Sheet1!C72:C209)</f>
        <v>1.1334183464501524</v>
      </c>
    </row>
    <row r="2192" spans="2:16" s="195" customFormat="1" x14ac:dyDescent="0.25">
      <c r="B2192">
        <f t="shared" si="188"/>
        <v>2189</v>
      </c>
      <c r="C2192" s="195">
        <f t="shared" si="186"/>
        <v>7.2296124927703877E-3</v>
      </c>
      <c r="D2192" s="196" t="e">
        <f t="shared" ca="1" si="187"/>
        <v>#DIV/0!</v>
      </c>
      <c r="G2192" s="196">
        <f t="shared" si="189"/>
        <v>497.5539568345323</v>
      </c>
      <c r="H2192" s="197">
        <v>138.32</v>
      </c>
      <c r="P2192" s="201">
        <f>LOOKUP(H2192,Sheet1!B73:B210,Sheet1!C73:C210)</f>
        <v>1.1334183464501524</v>
      </c>
    </row>
    <row r="2193" spans="2:16" s="195" customFormat="1" x14ac:dyDescent="0.25">
      <c r="B2193">
        <f t="shared" si="188"/>
        <v>2190</v>
      </c>
      <c r="C2193" s="195">
        <f t="shared" si="186"/>
        <v>7.2296124927703877E-3</v>
      </c>
      <c r="D2193" s="196" t="e">
        <f t="shared" ca="1" si="187"/>
        <v>#DIV/0!</v>
      </c>
      <c r="G2193" s="196">
        <f t="shared" si="189"/>
        <v>497.5539568345323</v>
      </c>
      <c r="H2193" s="197">
        <v>138.32</v>
      </c>
      <c r="P2193" s="201">
        <f>LOOKUP(H2193,Sheet1!B74:B211,Sheet1!C74:C211)</f>
        <v>1.1334183464501524</v>
      </c>
    </row>
    <row r="2194" spans="2:16" s="195" customFormat="1" x14ac:dyDescent="0.25">
      <c r="B2194">
        <f t="shared" si="188"/>
        <v>2191</v>
      </c>
      <c r="C2194" s="195">
        <f t="shared" si="186"/>
        <v>7.2296124927703877E-3</v>
      </c>
      <c r="D2194" s="196" t="e">
        <f t="shared" ca="1" si="187"/>
        <v>#DIV/0!</v>
      </c>
      <c r="G2194" s="196">
        <f t="shared" si="189"/>
        <v>497.5539568345323</v>
      </c>
      <c r="H2194" s="197">
        <v>138.32</v>
      </c>
      <c r="P2194" s="201">
        <f>LOOKUP(H2194,Sheet1!B75:B212,Sheet1!C75:C212)</f>
        <v>1.1334183464501524</v>
      </c>
    </row>
    <row r="2195" spans="2:16" s="195" customFormat="1" x14ac:dyDescent="0.25">
      <c r="B2195">
        <f t="shared" si="188"/>
        <v>2192</v>
      </c>
      <c r="C2195" s="195">
        <f t="shared" si="186"/>
        <v>7.2296124927703877E-3</v>
      </c>
      <c r="D2195" s="196" t="e">
        <f t="shared" ca="1" si="187"/>
        <v>#DIV/0!</v>
      </c>
      <c r="G2195" s="196">
        <f t="shared" si="189"/>
        <v>497.5539568345323</v>
      </c>
      <c r="H2195" s="197">
        <v>138.32</v>
      </c>
      <c r="P2195" s="201">
        <f>LOOKUP(H2195,Sheet1!B76:B213,Sheet1!C76:C213)</f>
        <v>1.1334183464501524</v>
      </c>
    </row>
    <row r="2196" spans="2:16" s="195" customFormat="1" x14ac:dyDescent="0.25">
      <c r="B2196">
        <f t="shared" si="188"/>
        <v>2193</v>
      </c>
      <c r="C2196" s="195">
        <f t="shared" si="186"/>
        <v>7.2296124927703877E-3</v>
      </c>
      <c r="D2196" s="196" t="e">
        <f t="shared" ca="1" si="187"/>
        <v>#DIV/0!</v>
      </c>
      <c r="G2196" s="196">
        <f t="shared" si="189"/>
        <v>497.5539568345323</v>
      </c>
      <c r="H2196" s="197">
        <v>138.32</v>
      </c>
      <c r="P2196" s="201">
        <f>LOOKUP(H2196,Sheet1!B77:B214,Sheet1!C77:C214)</f>
        <v>1.1334183464501524</v>
      </c>
    </row>
    <row r="2197" spans="2:16" s="195" customFormat="1" x14ac:dyDescent="0.25">
      <c r="B2197">
        <f t="shared" si="188"/>
        <v>2194</v>
      </c>
      <c r="C2197" s="195">
        <f t="shared" si="186"/>
        <v>7.2296124927703877E-3</v>
      </c>
      <c r="D2197" s="196" t="e">
        <f t="shared" ca="1" si="187"/>
        <v>#DIV/0!</v>
      </c>
      <c r="G2197" s="196">
        <f t="shared" si="189"/>
        <v>497.5539568345323</v>
      </c>
      <c r="H2197" s="197">
        <v>138.32</v>
      </c>
      <c r="P2197" s="201">
        <f>LOOKUP(H2197,Sheet1!B78:B215,Sheet1!C78:C215)</f>
        <v>1.1334183464501524</v>
      </c>
    </row>
    <row r="2198" spans="2:16" s="195" customFormat="1" x14ac:dyDescent="0.25">
      <c r="B2198">
        <f t="shared" si="188"/>
        <v>2195</v>
      </c>
      <c r="C2198" s="195">
        <f t="shared" si="186"/>
        <v>7.2296124927703877E-3</v>
      </c>
      <c r="D2198" s="196" t="e">
        <f t="shared" ca="1" si="187"/>
        <v>#DIV/0!</v>
      </c>
      <c r="G2198" s="196">
        <f t="shared" si="189"/>
        <v>497.5539568345323</v>
      </c>
      <c r="H2198" s="197">
        <v>138.32</v>
      </c>
      <c r="P2198" s="201">
        <f>LOOKUP(H2198,Sheet1!B79:B216,Sheet1!C79:C216)</f>
        <v>1.1334183464501524</v>
      </c>
    </row>
    <row r="2199" spans="2:16" s="195" customFormat="1" x14ac:dyDescent="0.25">
      <c r="B2199">
        <f t="shared" si="188"/>
        <v>2196</v>
      </c>
      <c r="C2199" s="195">
        <f t="shared" si="186"/>
        <v>7.2296124927703877E-3</v>
      </c>
      <c r="D2199" s="196" t="e">
        <f t="shared" ca="1" si="187"/>
        <v>#DIV/0!</v>
      </c>
      <c r="G2199" s="196">
        <f t="shared" si="189"/>
        <v>497.5539568345323</v>
      </c>
      <c r="H2199" s="197">
        <v>138.32</v>
      </c>
      <c r="P2199" s="201">
        <f>LOOKUP(H2199,Sheet1!B80:B217,Sheet1!C80:C217)</f>
        <v>1.1334183464501524</v>
      </c>
    </row>
    <row r="2200" spans="2:16" s="195" customFormat="1" x14ac:dyDescent="0.25">
      <c r="B2200">
        <f t="shared" si="188"/>
        <v>2197</v>
      </c>
      <c r="C2200" s="195">
        <f t="shared" si="186"/>
        <v>7.2296124927703877E-3</v>
      </c>
      <c r="D2200" s="196" t="e">
        <f t="shared" ca="1" si="187"/>
        <v>#DIV/0!</v>
      </c>
      <c r="G2200" s="196">
        <f t="shared" si="189"/>
        <v>497.5539568345323</v>
      </c>
      <c r="H2200" s="197">
        <v>138.32</v>
      </c>
      <c r="P2200" s="201">
        <f>LOOKUP(H2200,Sheet1!B81:B218,Sheet1!C81:C218)</f>
        <v>1.1334183464501524</v>
      </c>
    </row>
    <row r="2201" spans="2:16" s="195" customFormat="1" x14ac:dyDescent="0.25">
      <c r="B2201">
        <f t="shared" si="188"/>
        <v>2198</v>
      </c>
      <c r="C2201" s="195">
        <f t="shared" si="186"/>
        <v>7.2296124927703877E-3</v>
      </c>
      <c r="D2201" s="196" t="e">
        <f t="shared" ca="1" si="187"/>
        <v>#DIV/0!</v>
      </c>
      <c r="G2201" s="196">
        <f t="shared" si="189"/>
        <v>497.5539568345323</v>
      </c>
      <c r="H2201" s="197">
        <v>138.32</v>
      </c>
      <c r="P2201" s="201">
        <f>LOOKUP(H2201,Sheet1!B82:B219,Sheet1!C82:C219)</f>
        <v>1.1334183464501524</v>
      </c>
    </row>
    <row r="2202" spans="2:16" s="195" customFormat="1" x14ac:dyDescent="0.25">
      <c r="B2202">
        <f t="shared" si="188"/>
        <v>2199</v>
      </c>
      <c r="C2202" s="195">
        <f t="shared" si="186"/>
        <v>7.2296124927703877E-3</v>
      </c>
      <c r="D2202" s="196" t="e">
        <f t="shared" ca="1" si="187"/>
        <v>#DIV/0!</v>
      </c>
      <c r="G2202" s="196">
        <f t="shared" si="189"/>
        <v>497.5539568345323</v>
      </c>
      <c r="H2202" s="197">
        <v>138.32</v>
      </c>
      <c r="P2202" s="201">
        <f>LOOKUP(H2202,Sheet1!B83:B220,Sheet1!C83:C220)</f>
        <v>1.1334183464501524</v>
      </c>
    </row>
    <row r="2203" spans="2:16" s="195" customFormat="1" x14ac:dyDescent="0.25">
      <c r="B2203">
        <f t="shared" si="188"/>
        <v>2200</v>
      </c>
      <c r="C2203" s="195">
        <f t="shared" si="186"/>
        <v>7.2296124927703877E-3</v>
      </c>
      <c r="D2203" s="196" t="e">
        <f t="shared" ca="1" si="187"/>
        <v>#DIV/0!</v>
      </c>
      <c r="G2203" s="196">
        <f t="shared" si="189"/>
        <v>497.5539568345323</v>
      </c>
      <c r="H2203" s="197">
        <v>138.32</v>
      </c>
      <c r="P2203" s="201">
        <f>LOOKUP(H2203,Sheet1!B84:B221,Sheet1!C84:C221)</f>
        <v>1.1334183464501524</v>
      </c>
    </row>
    <row r="2204" spans="2:16" s="195" customFormat="1" x14ac:dyDescent="0.25">
      <c r="B2204">
        <f t="shared" si="188"/>
        <v>2201</v>
      </c>
      <c r="C2204" s="195">
        <f t="shared" si="186"/>
        <v>7.2296124927703877E-3</v>
      </c>
      <c r="D2204" s="196" t="e">
        <f t="shared" ca="1" si="187"/>
        <v>#DIV/0!</v>
      </c>
      <c r="G2204" s="196">
        <f t="shared" si="189"/>
        <v>497.5539568345323</v>
      </c>
      <c r="H2204" s="197">
        <v>138.32</v>
      </c>
      <c r="P2204" s="201">
        <f>LOOKUP(H2204,Sheet1!B85:B222,Sheet1!C85:C222)</f>
        <v>1.1334183464501524</v>
      </c>
    </row>
    <row r="2205" spans="2:16" s="195" customFormat="1" x14ac:dyDescent="0.25">
      <c r="B2205">
        <f t="shared" si="188"/>
        <v>2202</v>
      </c>
      <c r="C2205" s="195">
        <f t="shared" si="186"/>
        <v>7.2296124927703877E-3</v>
      </c>
      <c r="D2205" s="196" t="e">
        <f t="shared" ca="1" si="187"/>
        <v>#DIV/0!</v>
      </c>
      <c r="G2205" s="196">
        <f t="shared" si="189"/>
        <v>497.5539568345323</v>
      </c>
      <c r="H2205" s="197">
        <v>138.32</v>
      </c>
      <c r="P2205" s="201">
        <f>LOOKUP(H2205,Sheet1!B86:B223,Sheet1!C86:C223)</f>
        <v>1.1334183464501524</v>
      </c>
    </row>
    <row r="2206" spans="2:16" s="195" customFormat="1" x14ac:dyDescent="0.25">
      <c r="B2206">
        <f t="shared" si="188"/>
        <v>2203</v>
      </c>
      <c r="C2206" s="195">
        <f t="shared" si="186"/>
        <v>7.2296124927703877E-3</v>
      </c>
      <c r="D2206" s="196" t="e">
        <f t="shared" ca="1" si="187"/>
        <v>#DIV/0!</v>
      </c>
      <c r="G2206" s="196">
        <f t="shared" si="189"/>
        <v>497.5539568345323</v>
      </c>
      <c r="H2206" s="197">
        <v>138.32</v>
      </c>
      <c r="P2206" s="201">
        <f>LOOKUP(H2206,Sheet1!B87:B224,Sheet1!C87:C224)</f>
        <v>1.1334183464501524</v>
      </c>
    </row>
    <row r="2207" spans="2:16" s="195" customFormat="1" x14ac:dyDescent="0.25">
      <c r="B2207">
        <f t="shared" si="188"/>
        <v>2204</v>
      </c>
      <c r="C2207" s="195">
        <f t="shared" si="186"/>
        <v>7.2296124927703877E-3</v>
      </c>
      <c r="D2207" s="196" t="e">
        <f t="shared" ca="1" si="187"/>
        <v>#DIV/0!</v>
      </c>
      <c r="G2207" s="196">
        <f t="shared" si="189"/>
        <v>497.5539568345323</v>
      </c>
      <c r="H2207" s="197">
        <v>138.32</v>
      </c>
      <c r="P2207" s="201">
        <f>LOOKUP(H2207,Sheet1!B88:B225,Sheet1!C88:C225)</f>
        <v>1.1334183464501524</v>
      </c>
    </row>
    <row r="2208" spans="2:16" s="195" customFormat="1" x14ac:dyDescent="0.25">
      <c r="B2208">
        <f t="shared" si="188"/>
        <v>2205</v>
      </c>
      <c r="C2208" s="195">
        <f t="shared" si="186"/>
        <v>7.2296124927703877E-3</v>
      </c>
      <c r="D2208" s="196" t="e">
        <f t="shared" ca="1" si="187"/>
        <v>#DIV/0!</v>
      </c>
      <c r="G2208" s="196">
        <f t="shared" si="189"/>
        <v>497.5539568345323</v>
      </c>
      <c r="H2208" s="197">
        <v>138.32</v>
      </c>
      <c r="P2208" s="201">
        <f>LOOKUP(H2208,Sheet1!B89:B226,Sheet1!C89:C226)</f>
        <v>1.1334183464501524</v>
      </c>
    </row>
    <row r="2209" spans="2:16" s="195" customFormat="1" x14ac:dyDescent="0.25">
      <c r="B2209">
        <f t="shared" si="188"/>
        <v>2206</v>
      </c>
      <c r="C2209" s="195">
        <f t="shared" si="186"/>
        <v>7.2296124927703877E-3</v>
      </c>
      <c r="D2209" s="196" t="e">
        <f t="shared" ca="1" si="187"/>
        <v>#DIV/0!</v>
      </c>
      <c r="G2209" s="196">
        <f t="shared" si="189"/>
        <v>497.5539568345323</v>
      </c>
      <c r="H2209" s="197">
        <v>138.32</v>
      </c>
      <c r="P2209" s="201">
        <f>LOOKUP(H2209,Sheet1!B90:B227,Sheet1!C90:C227)</f>
        <v>1.1334183464501524</v>
      </c>
    </row>
    <row r="2210" spans="2:16" s="195" customFormat="1" x14ac:dyDescent="0.25">
      <c r="B2210">
        <f t="shared" si="188"/>
        <v>2207</v>
      </c>
      <c r="C2210" s="195">
        <f t="shared" si="186"/>
        <v>7.2296124927703877E-3</v>
      </c>
      <c r="D2210" s="196" t="e">
        <f t="shared" ca="1" si="187"/>
        <v>#DIV/0!</v>
      </c>
      <c r="G2210" s="196">
        <f t="shared" si="189"/>
        <v>497.5539568345323</v>
      </c>
      <c r="H2210" s="197">
        <v>138.32</v>
      </c>
      <c r="P2210" s="201">
        <f>LOOKUP(H2210,Sheet1!B91:B228,Sheet1!C91:C228)</f>
        <v>1.1334183464501524</v>
      </c>
    </row>
    <row r="2211" spans="2:16" s="195" customFormat="1" x14ac:dyDescent="0.25">
      <c r="B2211">
        <f t="shared" si="188"/>
        <v>2208</v>
      </c>
      <c r="C2211" s="195">
        <f t="shared" si="186"/>
        <v>7.2296124927703877E-3</v>
      </c>
      <c r="D2211" s="196" t="e">
        <f t="shared" ca="1" si="187"/>
        <v>#DIV/0!</v>
      </c>
      <c r="G2211" s="196">
        <f t="shared" si="189"/>
        <v>497.5539568345323</v>
      </c>
      <c r="H2211" s="197">
        <v>138.32</v>
      </c>
      <c r="P2211" s="201">
        <f>LOOKUP(H2211,Sheet1!B92:B229,Sheet1!C92:C229)</f>
        <v>1.1334183464501524</v>
      </c>
    </row>
    <row r="2212" spans="2:16" s="195" customFormat="1" x14ac:dyDescent="0.25">
      <c r="B2212">
        <f t="shared" si="188"/>
        <v>2209</v>
      </c>
      <c r="C2212" s="195">
        <f t="shared" si="186"/>
        <v>7.2296124927703877E-3</v>
      </c>
      <c r="D2212" s="196" t="e">
        <f t="shared" ca="1" si="187"/>
        <v>#DIV/0!</v>
      </c>
      <c r="G2212" s="196">
        <f t="shared" si="189"/>
        <v>497.5539568345323</v>
      </c>
      <c r="H2212" s="197">
        <v>138.32</v>
      </c>
      <c r="P2212" s="201">
        <f>LOOKUP(H2212,Sheet1!B93:B230,Sheet1!C93:C230)</f>
        <v>1.1334183464501524</v>
      </c>
    </row>
    <row r="2213" spans="2:16" s="195" customFormat="1" x14ac:dyDescent="0.25">
      <c r="B2213">
        <f t="shared" si="188"/>
        <v>2210</v>
      </c>
      <c r="C2213" s="195">
        <f t="shared" si="186"/>
        <v>7.2296124927703877E-3</v>
      </c>
      <c r="D2213" s="196" t="e">
        <f t="shared" ca="1" si="187"/>
        <v>#DIV/0!</v>
      </c>
      <c r="G2213" s="196">
        <f t="shared" si="189"/>
        <v>497.5539568345323</v>
      </c>
      <c r="H2213" s="197">
        <v>138.32</v>
      </c>
      <c r="P2213" s="201">
        <f>LOOKUP(H2213,Sheet1!B94:B231,Sheet1!C94:C231)</f>
        <v>1.1334183464501524</v>
      </c>
    </row>
    <row r="2214" spans="2:16" s="195" customFormat="1" x14ac:dyDescent="0.25">
      <c r="B2214">
        <f t="shared" si="188"/>
        <v>2211</v>
      </c>
      <c r="C2214" s="195">
        <f t="shared" si="186"/>
        <v>7.2296124927703877E-3</v>
      </c>
      <c r="D2214" s="196" t="e">
        <f t="shared" ca="1" si="187"/>
        <v>#DIV/0!</v>
      </c>
      <c r="G2214" s="196">
        <f t="shared" si="189"/>
        <v>497.5539568345323</v>
      </c>
      <c r="H2214" s="197">
        <v>138.32</v>
      </c>
      <c r="P2214" s="201">
        <f>LOOKUP(H2214,Sheet1!B95:B232,Sheet1!C95:C232)</f>
        <v>1.1334183464501524</v>
      </c>
    </row>
    <row r="2215" spans="2:16" s="195" customFormat="1" x14ac:dyDescent="0.25">
      <c r="B2215">
        <f t="shared" si="188"/>
        <v>2212</v>
      </c>
      <c r="C2215" s="195">
        <f t="shared" si="186"/>
        <v>7.2296124927703877E-3</v>
      </c>
      <c r="D2215" s="196" t="e">
        <f t="shared" ca="1" si="187"/>
        <v>#DIV/0!</v>
      </c>
      <c r="G2215" s="196">
        <f t="shared" si="189"/>
        <v>497.5539568345323</v>
      </c>
      <c r="H2215" s="197">
        <v>138.32</v>
      </c>
      <c r="P2215" s="201">
        <f>LOOKUP(H2215,Sheet1!B96:B233,Sheet1!C96:C233)</f>
        <v>1.1334183464501524</v>
      </c>
    </row>
    <row r="2216" spans="2:16" s="195" customFormat="1" x14ac:dyDescent="0.25">
      <c r="B2216">
        <f t="shared" si="188"/>
        <v>2213</v>
      </c>
      <c r="C2216" s="195">
        <f t="shared" si="186"/>
        <v>7.2296124927703877E-3</v>
      </c>
      <c r="D2216" s="196" t="e">
        <f t="shared" ca="1" si="187"/>
        <v>#DIV/0!</v>
      </c>
      <c r="G2216" s="196">
        <f t="shared" si="189"/>
        <v>497.5539568345323</v>
      </c>
      <c r="H2216" s="197">
        <v>138.32</v>
      </c>
      <c r="P2216" s="201">
        <f>LOOKUP(H2216,Sheet1!B97:B234,Sheet1!C97:C234)</f>
        <v>1.1334183464501524</v>
      </c>
    </row>
    <row r="2217" spans="2:16" s="195" customFormat="1" x14ac:dyDescent="0.25">
      <c r="B2217">
        <f t="shared" si="188"/>
        <v>2214</v>
      </c>
      <c r="C2217" s="195">
        <f t="shared" si="186"/>
        <v>7.2296124927703877E-3</v>
      </c>
      <c r="D2217" s="196" t="e">
        <f t="shared" ca="1" si="187"/>
        <v>#DIV/0!</v>
      </c>
      <c r="G2217" s="196">
        <f t="shared" si="189"/>
        <v>497.5539568345323</v>
      </c>
      <c r="H2217" s="197">
        <v>138.32</v>
      </c>
      <c r="P2217" s="201">
        <f>LOOKUP(H2217,Sheet1!B98:B235,Sheet1!C98:C235)</f>
        <v>1.1334183464501524</v>
      </c>
    </row>
    <row r="2218" spans="2:16" s="195" customFormat="1" x14ac:dyDescent="0.25">
      <c r="B2218">
        <f t="shared" si="188"/>
        <v>2215</v>
      </c>
      <c r="C2218" s="195">
        <f t="shared" si="186"/>
        <v>7.2296124927703877E-3</v>
      </c>
      <c r="D2218" s="196" t="e">
        <f t="shared" ca="1" si="187"/>
        <v>#DIV/0!</v>
      </c>
      <c r="G2218" s="196">
        <f t="shared" si="189"/>
        <v>497.5539568345323</v>
      </c>
      <c r="H2218" s="197">
        <v>138.32</v>
      </c>
      <c r="P2218" s="201">
        <f>LOOKUP(H2218,Sheet1!B99:B236,Sheet1!C99:C236)</f>
        <v>1.1334183464501524</v>
      </c>
    </row>
    <row r="2219" spans="2:16" s="195" customFormat="1" x14ac:dyDescent="0.25">
      <c r="B2219">
        <f t="shared" si="188"/>
        <v>2216</v>
      </c>
      <c r="C2219" s="195">
        <f t="shared" si="186"/>
        <v>7.2296124927703877E-3</v>
      </c>
      <c r="D2219" s="196" t="e">
        <f t="shared" ca="1" si="187"/>
        <v>#DIV/0!</v>
      </c>
      <c r="G2219" s="196">
        <f t="shared" si="189"/>
        <v>497.5539568345323</v>
      </c>
      <c r="H2219" s="197">
        <v>138.32</v>
      </c>
      <c r="P2219" s="201">
        <f>LOOKUP(H2219,Sheet1!B100:B237,Sheet1!C100:C237)</f>
        <v>1.1334183464501524</v>
      </c>
    </row>
    <row r="2220" spans="2:16" s="195" customFormat="1" x14ac:dyDescent="0.25">
      <c r="B2220">
        <f t="shared" si="188"/>
        <v>2217</v>
      </c>
      <c r="C2220" s="195">
        <f t="shared" si="186"/>
        <v>7.2296124927703877E-3</v>
      </c>
      <c r="D2220" s="196" t="e">
        <f t="shared" ca="1" si="187"/>
        <v>#DIV/0!</v>
      </c>
      <c r="G2220" s="196">
        <f t="shared" si="189"/>
        <v>497.5539568345323</v>
      </c>
      <c r="H2220" s="197">
        <v>138.32</v>
      </c>
      <c r="P2220" s="201">
        <f>LOOKUP(H2220,Sheet1!B101:B238,Sheet1!C101:C238)</f>
        <v>1.1334183464501524</v>
      </c>
    </row>
    <row r="2221" spans="2:16" s="195" customFormat="1" x14ac:dyDescent="0.25">
      <c r="B2221">
        <f t="shared" si="188"/>
        <v>2218</v>
      </c>
      <c r="C2221" s="195">
        <f t="shared" si="186"/>
        <v>7.2296124927703877E-3</v>
      </c>
      <c r="D2221" s="196" t="e">
        <f t="shared" ca="1" si="187"/>
        <v>#DIV/0!</v>
      </c>
      <c r="G2221" s="196">
        <f t="shared" si="189"/>
        <v>497.5539568345323</v>
      </c>
      <c r="H2221" s="197">
        <v>138.32</v>
      </c>
      <c r="P2221" s="201">
        <f>LOOKUP(H2221,Sheet1!B102:B239,Sheet1!C102:C239)</f>
        <v>1.1334183464501524</v>
      </c>
    </row>
    <row r="2222" spans="2:16" s="195" customFormat="1" x14ac:dyDescent="0.25">
      <c r="B2222">
        <f t="shared" si="188"/>
        <v>2219</v>
      </c>
      <c r="C2222" s="195">
        <f t="shared" si="186"/>
        <v>7.2296124927703877E-3</v>
      </c>
      <c r="D2222" s="196" t="e">
        <f t="shared" ca="1" si="187"/>
        <v>#DIV/0!</v>
      </c>
      <c r="G2222" s="196">
        <f t="shared" si="189"/>
        <v>497.5539568345323</v>
      </c>
      <c r="H2222" s="197">
        <v>138.32</v>
      </c>
      <c r="P2222" s="201">
        <f>LOOKUP(H2222,Sheet1!B103:B240,Sheet1!C103:C240)</f>
        <v>1.1334183464501524</v>
      </c>
    </row>
    <row r="2223" spans="2:16" s="195" customFormat="1" x14ac:dyDescent="0.25">
      <c r="B2223">
        <f t="shared" si="188"/>
        <v>2220</v>
      </c>
      <c r="C2223" s="195">
        <f t="shared" si="186"/>
        <v>7.2296124927703877E-3</v>
      </c>
      <c r="D2223" s="196" t="e">
        <f t="shared" ca="1" si="187"/>
        <v>#DIV/0!</v>
      </c>
      <c r="G2223" s="196">
        <f t="shared" si="189"/>
        <v>497.5539568345323</v>
      </c>
      <c r="H2223" s="197">
        <v>138.32</v>
      </c>
      <c r="P2223" s="201">
        <f>LOOKUP(H2223,Sheet1!B104:B241,Sheet1!C104:C241)</f>
        <v>1.1334183464501524</v>
      </c>
    </row>
    <row r="2224" spans="2:16" s="195" customFormat="1" x14ac:dyDescent="0.25">
      <c r="B2224">
        <f t="shared" si="188"/>
        <v>2221</v>
      </c>
      <c r="C2224" s="195">
        <f t="shared" si="186"/>
        <v>7.2296124927703877E-3</v>
      </c>
      <c r="D2224" s="196" t="e">
        <f t="shared" ca="1" si="187"/>
        <v>#DIV/0!</v>
      </c>
      <c r="G2224" s="196">
        <f t="shared" si="189"/>
        <v>497.5539568345323</v>
      </c>
      <c r="H2224" s="197">
        <v>138.32</v>
      </c>
      <c r="P2224" s="201">
        <f>LOOKUP(H2224,Sheet1!B105:B242,Sheet1!C105:C242)</f>
        <v>1.1334183464501524</v>
      </c>
    </row>
    <row r="2225" spans="2:16" s="195" customFormat="1" x14ac:dyDescent="0.25">
      <c r="B2225">
        <f t="shared" si="188"/>
        <v>2222</v>
      </c>
      <c r="C2225" s="195">
        <f t="shared" si="186"/>
        <v>7.2296124927703877E-3</v>
      </c>
      <c r="D2225" s="196" t="e">
        <f t="shared" ca="1" si="187"/>
        <v>#DIV/0!</v>
      </c>
      <c r="G2225" s="196">
        <f t="shared" si="189"/>
        <v>497.5539568345323</v>
      </c>
      <c r="H2225" s="197">
        <v>138.32</v>
      </c>
      <c r="P2225" s="201">
        <f>LOOKUP(H2225,Sheet1!B106:B243,Sheet1!C106:C243)</f>
        <v>1.1334183464501524</v>
      </c>
    </row>
    <row r="2226" spans="2:16" s="195" customFormat="1" x14ac:dyDescent="0.25">
      <c r="B2226">
        <f t="shared" si="188"/>
        <v>2223</v>
      </c>
      <c r="C2226" s="195">
        <f t="shared" si="186"/>
        <v>7.2296124927703877E-3</v>
      </c>
      <c r="D2226" s="196" t="e">
        <f t="shared" ca="1" si="187"/>
        <v>#DIV/0!</v>
      </c>
      <c r="G2226" s="196">
        <f t="shared" si="189"/>
        <v>497.5539568345323</v>
      </c>
      <c r="H2226" s="197">
        <v>138.32</v>
      </c>
      <c r="P2226" s="201">
        <f>LOOKUP(H2226,Sheet1!B107:B244,Sheet1!C107:C244)</f>
        <v>1.1334183464501524</v>
      </c>
    </row>
    <row r="2227" spans="2:16" s="195" customFormat="1" x14ac:dyDescent="0.25">
      <c r="B2227">
        <f t="shared" si="188"/>
        <v>2224</v>
      </c>
      <c r="C2227" s="195">
        <f t="shared" si="186"/>
        <v>7.2296124927703877E-3</v>
      </c>
      <c r="D2227" s="196" t="e">
        <f t="shared" ca="1" si="187"/>
        <v>#DIV/0!</v>
      </c>
      <c r="G2227" s="196">
        <f t="shared" si="189"/>
        <v>497.5539568345323</v>
      </c>
      <c r="H2227" s="197">
        <v>138.32</v>
      </c>
      <c r="P2227" s="201">
        <f>LOOKUP(H2227,Sheet1!B108:B245,Sheet1!C108:C245)</f>
        <v>1.1334183464501524</v>
      </c>
    </row>
    <row r="2228" spans="2:16" s="195" customFormat="1" x14ac:dyDescent="0.25">
      <c r="B2228">
        <f t="shared" si="188"/>
        <v>2225</v>
      </c>
      <c r="C2228" s="195">
        <f t="shared" si="186"/>
        <v>7.2296124927703877E-3</v>
      </c>
      <c r="D2228" s="196" t="e">
        <f t="shared" ca="1" si="187"/>
        <v>#DIV/0!</v>
      </c>
      <c r="G2228" s="196">
        <f t="shared" si="189"/>
        <v>497.5539568345323</v>
      </c>
      <c r="H2228" s="197">
        <v>138.32</v>
      </c>
      <c r="P2228" s="201">
        <f>LOOKUP(H2228,Sheet1!B109:B246,Sheet1!C109:C246)</f>
        <v>1.1334183464501524</v>
      </c>
    </row>
    <row r="2229" spans="2:16" s="195" customFormat="1" x14ac:dyDescent="0.25">
      <c r="B2229">
        <f t="shared" si="188"/>
        <v>2226</v>
      </c>
      <c r="C2229" s="195">
        <f t="shared" si="186"/>
        <v>7.2296124927703877E-3</v>
      </c>
      <c r="D2229" s="196" t="e">
        <f t="shared" ca="1" si="187"/>
        <v>#DIV/0!</v>
      </c>
      <c r="G2229" s="196">
        <f t="shared" si="189"/>
        <v>497.5539568345323</v>
      </c>
      <c r="H2229" s="197">
        <v>138.32</v>
      </c>
      <c r="P2229" s="201">
        <f>LOOKUP(H2229,Sheet1!B110:B247,Sheet1!C110:C247)</f>
        <v>1.1334183464501524</v>
      </c>
    </row>
    <row r="2230" spans="2:16" s="195" customFormat="1" x14ac:dyDescent="0.25">
      <c r="B2230">
        <f t="shared" si="188"/>
        <v>2227</v>
      </c>
      <c r="C2230" s="195">
        <f t="shared" si="186"/>
        <v>7.2296124927703877E-3</v>
      </c>
      <c r="D2230" s="196" t="e">
        <f t="shared" ca="1" si="187"/>
        <v>#DIV/0!</v>
      </c>
      <c r="G2230" s="196">
        <f t="shared" si="189"/>
        <v>497.5539568345323</v>
      </c>
      <c r="H2230" s="197">
        <v>138.32</v>
      </c>
      <c r="P2230" s="201">
        <f>LOOKUP(H2230,Sheet1!B111:B248,Sheet1!C111:C248)</f>
        <v>1.1334183464501524</v>
      </c>
    </row>
    <row r="2231" spans="2:16" s="195" customFormat="1" x14ac:dyDescent="0.25">
      <c r="B2231">
        <f t="shared" si="188"/>
        <v>2228</v>
      </c>
      <c r="C2231" s="195">
        <f t="shared" si="186"/>
        <v>7.2296124927703877E-3</v>
      </c>
      <c r="D2231" s="196" t="e">
        <f t="shared" ca="1" si="187"/>
        <v>#DIV/0!</v>
      </c>
      <c r="G2231" s="196">
        <f t="shared" si="189"/>
        <v>497.5539568345323</v>
      </c>
      <c r="H2231" s="197">
        <v>138.32</v>
      </c>
      <c r="P2231" s="201">
        <f>LOOKUP(H2231,Sheet1!B112:B249,Sheet1!C112:C249)</f>
        <v>1.1334183464501524</v>
      </c>
    </row>
    <row r="2232" spans="2:16" s="195" customFormat="1" x14ac:dyDescent="0.25">
      <c r="B2232">
        <f t="shared" si="188"/>
        <v>2229</v>
      </c>
      <c r="C2232" s="195">
        <f t="shared" si="186"/>
        <v>7.2296124927703877E-3</v>
      </c>
      <c r="D2232" s="196" t="e">
        <f t="shared" ca="1" si="187"/>
        <v>#DIV/0!</v>
      </c>
      <c r="G2232" s="196">
        <f t="shared" si="189"/>
        <v>497.5539568345323</v>
      </c>
      <c r="H2232" s="197">
        <v>138.32</v>
      </c>
      <c r="P2232" s="201">
        <f>LOOKUP(H2232,Sheet1!B113:B250,Sheet1!C113:C250)</f>
        <v>1.1334183464501524</v>
      </c>
    </row>
    <row r="2233" spans="2:16" s="195" customFormat="1" x14ac:dyDescent="0.25">
      <c r="B2233">
        <f t="shared" si="188"/>
        <v>2230</v>
      </c>
      <c r="C2233" s="195">
        <f t="shared" si="186"/>
        <v>7.2296124927703877E-3</v>
      </c>
      <c r="D2233" s="196" t="e">
        <f t="shared" ca="1" si="187"/>
        <v>#DIV/0!</v>
      </c>
      <c r="G2233" s="196">
        <f t="shared" si="189"/>
        <v>497.5539568345323</v>
      </c>
      <c r="H2233" s="197">
        <v>138.32</v>
      </c>
      <c r="P2233" s="201">
        <f>LOOKUP(H2233,Sheet1!B114:B251,Sheet1!C114:C251)</f>
        <v>1.1334183464501524</v>
      </c>
    </row>
    <row r="2234" spans="2:16" s="195" customFormat="1" x14ac:dyDescent="0.25">
      <c r="B2234">
        <f t="shared" si="188"/>
        <v>2231</v>
      </c>
      <c r="C2234" s="195">
        <f t="shared" si="186"/>
        <v>7.2296124927703877E-3</v>
      </c>
      <c r="D2234" s="196" t="e">
        <f t="shared" ca="1" si="187"/>
        <v>#DIV/0!</v>
      </c>
      <c r="G2234" s="196">
        <f t="shared" si="189"/>
        <v>497.5539568345323</v>
      </c>
      <c r="H2234" s="197">
        <v>138.32</v>
      </c>
      <c r="P2234" s="201">
        <f>LOOKUP(H2234,Sheet1!B115:B252,Sheet1!C115:C252)</f>
        <v>1.1334183464501524</v>
      </c>
    </row>
    <row r="2235" spans="2:16" s="195" customFormat="1" x14ac:dyDescent="0.25">
      <c r="B2235">
        <f t="shared" si="188"/>
        <v>2232</v>
      </c>
      <c r="C2235" s="195">
        <f t="shared" si="186"/>
        <v>7.2296124927703877E-3</v>
      </c>
      <c r="D2235" s="196" t="e">
        <f t="shared" ca="1" si="187"/>
        <v>#DIV/0!</v>
      </c>
      <c r="G2235" s="196">
        <f t="shared" si="189"/>
        <v>497.5539568345323</v>
      </c>
      <c r="H2235" s="197">
        <v>138.32</v>
      </c>
      <c r="P2235" s="201">
        <f>LOOKUP(H2235,Sheet1!B116:B253,Sheet1!C116:C253)</f>
        <v>1.1334183464501524</v>
      </c>
    </row>
    <row r="2236" spans="2:16" s="195" customFormat="1" x14ac:dyDescent="0.25">
      <c r="B2236">
        <f t="shared" si="188"/>
        <v>2233</v>
      </c>
      <c r="C2236" s="195">
        <f t="shared" si="186"/>
        <v>7.2296124927703877E-3</v>
      </c>
      <c r="D2236" s="196" t="e">
        <f t="shared" ca="1" si="187"/>
        <v>#DIV/0!</v>
      </c>
      <c r="G2236" s="196">
        <f t="shared" si="189"/>
        <v>497.5539568345323</v>
      </c>
      <c r="H2236" s="197">
        <v>138.32</v>
      </c>
      <c r="P2236" s="201">
        <f>LOOKUP(H2236,Sheet1!B117:B254,Sheet1!C117:C254)</f>
        <v>1.1334183464501524</v>
      </c>
    </row>
    <row r="2237" spans="2:16" s="195" customFormat="1" x14ac:dyDescent="0.25">
      <c r="B2237">
        <f t="shared" si="188"/>
        <v>2234</v>
      </c>
      <c r="C2237" s="195">
        <f t="shared" ref="C2237:C2300" si="190">1/H2237</f>
        <v>7.2296124927703877E-3</v>
      </c>
      <c r="D2237" s="196" t="e">
        <f t="shared" ref="D2237:D2300" ca="1" si="191">D2236+C2237</f>
        <v>#DIV/0!</v>
      </c>
      <c r="G2237" s="196">
        <f t="shared" si="189"/>
        <v>497.5539568345323</v>
      </c>
      <c r="H2237" s="197">
        <v>138.32</v>
      </c>
      <c r="P2237" s="201">
        <f>LOOKUP(H2237,Sheet1!B118:B255,Sheet1!C118:C255)</f>
        <v>1.1334183464501524</v>
      </c>
    </row>
    <row r="2238" spans="2:16" s="195" customFormat="1" x14ac:dyDescent="0.25">
      <c r="B2238">
        <f t="shared" si="188"/>
        <v>2235</v>
      </c>
      <c r="C2238" s="195">
        <f t="shared" si="190"/>
        <v>7.2296124927703877E-3</v>
      </c>
      <c r="D2238" s="196" t="e">
        <f t="shared" ca="1" si="191"/>
        <v>#DIV/0!</v>
      </c>
      <c r="G2238" s="196">
        <f t="shared" si="189"/>
        <v>497.5539568345323</v>
      </c>
      <c r="H2238" s="197">
        <v>138.32</v>
      </c>
      <c r="P2238" s="201">
        <f>LOOKUP(H2238,Sheet1!B119:B256,Sheet1!C119:C256)</f>
        <v>1.1334183464501524</v>
      </c>
    </row>
    <row r="2239" spans="2:16" s="195" customFormat="1" x14ac:dyDescent="0.25">
      <c r="B2239">
        <f t="shared" si="188"/>
        <v>2236</v>
      </c>
      <c r="C2239" s="195">
        <f t="shared" si="190"/>
        <v>7.2296124927703877E-3</v>
      </c>
      <c r="D2239" s="196" t="e">
        <f t="shared" ca="1" si="191"/>
        <v>#DIV/0!</v>
      </c>
      <c r="G2239" s="196">
        <f t="shared" si="189"/>
        <v>497.5539568345323</v>
      </c>
      <c r="H2239" s="197">
        <v>138.32</v>
      </c>
      <c r="P2239" s="201">
        <f>LOOKUP(H2239,Sheet1!B120:B257,Sheet1!C120:C257)</f>
        <v>1.1334183464501524</v>
      </c>
    </row>
    <row r="2240" spans="2:16" s="195" customFormat="1" x14ac:dyDescent="0.25">
      <c r="B2240">
        <f t="shared" si="188"/>
        <v>2237</v>
      </c>
      <c r="C2240" s="195">
        <f t="shared" si="190"/>
        <v>7.2296124927703877E-3</v>
      </c>
      <c r="D2240" s="196" t="e">
        <f t="shared" ca="1" si="191"/>
        <v>#DIV/0!</v>
      </c>
      <c r="G2240" s="196">
        <f t="shared" si="189"/>
        <v>497.5539568345323</v>
      </c>
      <c r="H2240" s="197">
        <v>138.32</v>
      </c>
      <c r="P2240" s="201">
        <f>LOOKUP(H2240,Sheet1!B121:B258,Sheet1!C121:C258)</f>
        <v>1.1334183464501524</v>
      </c>
    </row>
    <row r="2241" spans="2:16" s="195" customFormat="1" x14ac:dyDescent="0.25">
      <c r="B2241">
        <f t="shared" si="188"/>
        <v>2238</v>
      </c>
      <c r="C2241" s="195">
        <f t="shared" si="190"/>
        <v>7.2296124927703877E-3</v>
      </c>
      <c r="D2241" s="196" t="e">
        <f t="shared" ca="1" si="191"/>
        <v>#DIV/0!</v>
      </c>
      <c r="G2241" s="196">
        <f t="shared" si="189"/>
        <v>497.5539568345323</v>
      </c>
      <c r="H2241" s="197">
        <v>138.32</v>
      </c>
      <c r="P2241" s="201">
        <f>LOOKUP(H2241,Sheet1!B122:B259,Sheet1!C122:C259)</f>
        <v>1.1334183464501524</v>
      </c>
    </row>
    <row r="2242" spans="2:16" s="195" customFormat="1" x14ac:dyDescent="0.25">
      <c r="B2242">
        <f t="shared" si="188"/>
        <v>2239</v>
      </c>
      <c r="C2242" s="195">
        <f t="shared" si="190"/>
        <v>7.2296124927703877E-3</v>
      </c>
      <c r="D2242" s="196" t="e">
        <f t="shared" ca="1" si="191"/>
        <v>#DIV/0!</v>
      </c>
      <c r="G2242" s="196">
        <f t="shared" si="189"/>
        <v>497.5539568345323</v>
      </c>
      <c r="H2242" s="197">
        <v>138.32</v>
      </c>
      <c r="P2242" s="201">
        <f>LOOKUP(H2242,Sheet1!B123:B260,Sheet1!C123:C260)</f>
        <v>1.1334183464501524</v>
      </c>
    </row>
    <row r="2243" spans="2:16" s="195" customFormat="1" x14ac:dyDescent="0.25">
      <c r="B2243">
        <f t="shared" si="188"/>
        <v>2240</v>
      </c>
      <c r="C2243" s="195">
        <f t="shared" si="190"/>
        <v>7.2296124927703877E-3</v>
      </c>
      <c r="D2243" s="196" t="e">
        <f t="shared" ca="1" si="191"/>
        <v>#DIV/0!</v>
      </c>
      <c r="G2243" s="196">
        <f t="shared" si="189"/>
        <v>497.5539568345323</v>
      </c>
      <c r="H2243" s="197">
        <v>138.32</v>
      </c>
      <c r="P2243" s="201">
        <f>LOOKUP(H2243,Sheet1!B124:B261,Sheet1!C124:C261)</f>
        <v>1.1334183464501524</v>
      </c>
    </row>
    <row r="2244" spans="2:16" s="195" customFormat="1" x14ac:dyDescent="0.25">
      <c r="B2244">
        <f t="shared" si="188"/>
        <v>2241</v>
      </c>
      <c r="C2244" s="195">
        <f t="shared" si="190"/>
        <v>7.2296124927703877E-3</v>
      </c>
      <c r="D2244" s="196" t="e">
        <f t="shared" ca="1" si="191"/>
        <v>#DIV/0!</v>
      </c>
      <c r="G2244" s="196">
        <f t="shared" si="189"/>
        <v>497.5539568345323</v>
      </c>
      <c r="H2244" s="197">
        <v>138.32</v>
      </c>
      <c r="P2244" s="201">
        <f>LOOKUP(H2244,Sheet1!B125:B262,Sheet1!C125:C262)</f>
        <v>1.1334183464501524</v>
      </c>
    </row>
    <row r="2245" spans="2:16" s="195" customFormat="1" x14ac:dyDescent="0.25">
      <c r="B2245">
        <f t="shared" si="188"/>
        <v>2242</v>
      </c>
      <c r="C2245" s="195">
        <f t="shared" si="190"/>
        <v>7.2296124927703877E-3</v>
      </c>
      <c r="D2245" s="196" t="e">
        <f t="shared" ca="1" si="191"/>
        <v>#DIV/0!</v>
      </c>
      <c r="G2245" s="196">
        <f t="shared" si="189"/>
        <v>497.5539568345323</v>
      </c>
      <c r="H2245" s="197">
        <v>138.32</v>
      </c>
      <c r="P2245" s="201">
        <f>LOOKUP(H2245,Sheet1!B126:B263,Sheet1!C126:C263)</f>
        <v>1.1334183464501524</v>
      </c>
    </row>
    <row r="2246" spans="2:16" s="195" customFormat="1" x14ac:dyDescent="0.25">
      <c r="B2246">
        <f t="shared" ref="B2246:B2309" si="192">B2245+1</f>
        <v>2243</v>
      </c>
      <c r="C2246" s="195">
        <f t="shared" si="190"/>
        <v>7.2296124927703877E-3</v>
      </c>
      <c r="D2246" s="196" t="e">
        <f t="shared" ca="1" si="191"/>
        <v>#DIV/0!</v>
      </c>
      <c r="G2246" s="196">
        <f t="shared" si="189"/>
        <v>497.5539568345323</v>
      </c>
      <c r="H2246" s="197">
        <v>138.32</v>
      </c>
      <c r="P2246" s="201">
        <f>LOOKUP(H2246,Sheet1!B127:B264,Sheet1!C127:C264)</f>
        <v>1.1334183464501524</v>
      </c>
    </row>
    <row r="2247" spans="2:16" s="195" customFormat="1" x14ac:dyDescent="0.25">
      <c r="B2247">
        <f t="shared" si="192"/>
        <v>2244</v>
      </c>
      <c r="C2247" s="195">
        <f t="shared" si="190"/>
        <v>7.2296124927703877E-3</v>
      </c>
      <c r="D2247" s="196" t="e">
        <f t="shared" ca="1" si="191"/>
        <v>#DIV/0!</v>
      </c>
      <c r="G2247" s="196">
        <f t="shared" ref="G2247:G2310" si="193">H2247/0.278</f>
        <v>497.5539568345323</v>
      </c>
      <c r="H2247" s="197">
        <v>138.32</v>
      </c>
      <c r="P2247" s="201">
        <f>LOOKUP(H2247,Sheet1!B128:B265,Sheet1!C128:C265)</f>
        <v>1.1334183464501524</v>
      </c>
    </row>
    <row r="2248" spans="2:16" s="195" customFormat="1" x14ac:dyDescent="0.25">
      <c r="B2248">
        <f t="shared" si="192"/>
        <v>2245</v>
      </c>
      <c r="C2248" s="195">
        <f t="shared" si="190"/>
        <v>7.2296124927703877E-3</v>
      </c>
      <c r="D2248" s="196" t="e">
        <f t="shared" ca="1" si="191"/>
        <v>#DIV/0!</v>
      </c>
      <c r="G2248" s="196">
        <f t="shared" si="193"/>
        <v>497.5539568345323</v>
      </c>
      <c r="H2248" s="197">
        <v>138.32</v>
      </c>
      <c r="P2248" s="201">
        <f>LOOKUP(H2248,Sheet1!B129:B266,Sheet1!C129:C266)</f>
        <v>1.1334183464501524</v>
      </c>
    </row>
    <row r="2249" spans="2:16" s="195" customFormat="1" x14ac:dyDescent="0.25">
      <c r="B2249">
        <f t="shared" si="192"/>
        <v>2246</v>
      </c>
      <c r="C2249" s="195">
        <f t="shared" si="190"/>
        <v>7.2296124927703877E-3</v>
      </c>
      <c r="D2249" s="196" t="e">
        <f t="shared" ca="1" si="191"/>
        <v>#DIV/0!</v>
      </c>
      <c r="G2249" s="196">
        <f t="shared" si="193"/>
        <v>497.5539568345323</v>
      </c>
      <c r="H2249" s="197">
        <v>138.32</v>
      </c>
      <c r="P2249" s="201">
        <f>LOOKUP(H2249,Sheet1!B130:B267,Sheet1!C130:C267)</f>
        <v>1.1334183464501524</v>
      </c>
    </row>
    <row r="2250" spans="2:16" s="195" customFormat="1" x14ac:dyDescent="0.25">
      <c r="B2250">
        <f t="shared" si="192"/>
        <v>2247</v>
      </c>
      <c r="C2250" s="195">
        <f t="shared" si="190"/>
        <v>7.2296124927703877E-3</v>
      </c>
      <c r="D2250" s="196" t="e">
        <f t="shared" ca="1" si="191"/>
        <v>#DIV/0!</v>
      </c>
      <c r="G2250" s="196">
        <f t="shared" si="193"/>
        <v>497.5539568345323</v>
      </c>
      <c r="H2250" s="197">
        <v>138.32</v>
      </c>
      <c r="P2250" s="201">
        <f>LOOKUP(H2250,Sheet1!B131:B268,Sheet1!C131:C268)</f>
        <v>1.1334183464501524</v>
      </c>
    </row>
    <row r="2251" spans="2:16" s="195" customFormat="1" x14ac:dyDescent="0.25">
      <c r="B2251">
        <f t="shared" si="192"/>
        <v>2248</v>
      </c>
      <c r="C2251" s="195">
        <f t="shared" si="190"/>
        <v>7.2296124927703877E-3</v>
      </c>
      <c r="D2251" s="196" t="e">
        <f t="shared" ca="1" si="191"/>
        <v>#DIV/0!</v>
      </c>
      <c r="G2251" s="196">
        <f t="shared" si="193"/>
        <v>497.5539568345323</v>
      </c>
      <c r="H2251" s="197">
        <v>138.32</v>
      </c>
      <c r="P2251" s="201">
        <f>LOOKUP(H2251,Sheet1!B132:B269,Sheet1!C132:C269)</f>
        <v>1.1334183464501524</v>
      </c>
    </row>
    <row r="2252" spans="2:16" s="195" customFormat="1" x14ac:dyDescent="0.25">
      <c r="B2252">
        <f t="shared" si="192"/>
        <v>2249</v>
      </c>
      <c r="C2252" s="195">
        <f t="shared" si="190"/>
        <v>7.2296124927703877E-3</v>
      </c>
      <c r="D2252" s="196" t="e">
        <f t="shared" ca="1" si="191"/>
        <v>#DIV/0!</v>
      </c>
      <c r="G2252" s="196">
        <f t="shared" si="193"/>
        <v>497.5539568345323</v>
      </c>
      <c r="H2252" s="197">
        <v>138.32</v>
      </c>
      <c r="P2252" s="201">
        <f>LOOKUP(H2252,Sheet1!B133:B270,Sheet1!C133:C270)</f>
        <v>1.1334183464501524</v>
      </c>
    </row>
    <row r="2253" spans="2:16" s="195" customFormat="1" x14ac:dyDescent="0.25">
      <c r="B2253">
        <f t="shared" si="192"/>
        <v>2250</v>
      </c>
      <c r="C2253" s="195">
        <f t="shared" si="190"/>
        <v>7.2296124927703877E-3</v>
      </c>
      <c r="D2253" s="196" t="e">
        <f t="shared" ca="1" si="191"/>
        <v>#DIV/0!</v>
      </c>
      <c r="G2253" s="196">
        <f t="shared" si="193"/>
        <v>497.5539568345323</v>
      </c>
      <c r="H2253" s="197">
        <v>138.32</v>
      </c>
      <c r="P2253" s="201">
        <f>LOOKUP(H2253,Sheet1!B134:B271,Sheet1!C134:C271)</f>
        <v>1.1334183464501524</v>
      </c>
    </row>
    <row r="2254" spans="2:16" s="195" customFormat="1" x14ac:dyDescent="0.25">
      <c r="B2254">
        <f t="shared" si="192"/>
        <v>2251</v>
      </c>
      <c r="C2254" s="195">
        <f t="shared" si="190"/>
        <v>7.2296124927703877E-3</v>
      </c>
      <c r="D2254" s="196" t="e">
        <f t="shared" ca="1" si="191"/>
        <v>#DIV/0!</v>
      </c>
      <c r="G2254" s="196">
        <f t="shared" si="193"/>
        <v>497.5539568345323</v>
      </c>
      <c r="H2254" s="197">
        <v>138.32</v>
      </c>
      <c r="P2254" s="201">
        <f>LOOKUP(H2254,Sheet1!B135:B272,Sheet1!C135:C272)</f>
        <v>1.1334183464501524</v>
      </c>
    </row>
    <row r="2255" spans="2:16" s="195" customFormat="1" x14ac:dyDescent="0.25">
      <c r="B2255">
        <f t="shared" si="192"/>
        <v>2252</v>
      </c>
      <c r="C2255" s="195">
        <f t="shared" si="190"/>
        <v>7.2296124927703877E-3</v>
      </c>
      <c r="D2255" s="196" t="e">
        <f t="shared" ca="1" si="191"/>
        <v>#DIV/0!</v>
      </c>
      <c r="G2255" s="196">
        <f t="shared" si="193"/>
        <v>497.5539568345323</v>
      </c>
      <c r="H2255" s="197">
        <v>138.32</v>
      </c>
      <c r="P2255" s="201">
        <f>LOOKUP(H2255,Sheet1!B136:B273,Sheet1!C136:C273)</f>
        <v>1.1334183464501524</v>
      </c>
    </row>
    <row r="2256" spans="2:16" s="195" customFormat="1" x14ac:dyDescent="0.25">
      <c r="B2256">
        <f t="shared" si="192"/>
        <v>2253</v>
      </c>
      <c r="C2256" s="195">
        <f t="shared" si="190"/>
        <v>7.2296124927703877E-3</v>
      </c>
      <c r="D2256" s="196" t="e">
        <f t="shared" ca="1" si="191"/>
        <v>#DIV/0!</v>
      </c>
      <c r="G2256" s="196">
        <f t="shared" si="193"/>
        <v>497.5539568345323</v>
      </c>
      <c r="H2256" s="197">
        <v>138.32</v>
      </c>
      <c r="P2256" s="201">
        <f>LOOKUP(H2256,Sheet1!B137:B274,Sheet1!C137:C274)</f>
        <v>1.1334183464501524</v>
      </c>
    </row>
    <row r="2257" spans="2:16" s="195" customFormat="1" x14ac:dyDescent="0.25">
      <c r="B2257">
        <f t="shared" si="192"/>
        <v>2254</v>
      </c>
      <c r="C2257" s="195">
        <f t="shared" si="190"/>
        <v>7.2296124927703877E-3</v>
      </c>
      <c r="D2257" s="196" t="e">
        <f t="shared" ca="1" si="191"/>
        <v>#DIV/0!</v>
      </c>
      <c r="G2257" s="196">
        <f t="shared" si="193"/>
        <v>497.5539568345323</v>
      </c>
      <c r="H2257" s="197">
        <v>138.32</v>
      </c>
      <c r="P2257" s="201">
        <f>LOOKUP(H2257,Sheet1!B138:B275,Sheet1!C138:C275)</f>
        <v>1.1334183464501524</v>
      </c>
    </row>
    <row r="2258" spans="2:16" s="195" customFormat="1" x14ac:dyDescent="0.25">
      <c r="B2258">
        <f t="shared" si="192"/>
        <v>2255</v>
      </c>
      <c r="C2258" s="195">
        <f t="shared" si="190"/>
        <v>7.2296124927703877E-3</v>
      </c>
      <c r="D2258" s="196" t="e">
        <f t="shared" ca="1" si="191"/>
        <v>#DIV/0!</v>
      </c>
      <c r="G2258" s="196">
        <f t="shared" si="193"/>
        <v>497.5539568345323</v>
      </c>
      <c r="H2258" s="197">
        <v>138.32</v>
      </c>
      <c r="P2258" s="201">
        <f>LOOKUP(H2258,Sheet1!B139:B276,Sheet1!C139:C276)</f>
        <v>1.1334183464501524</v>
      </c>
    </row>
    <row r="2259" spans="2:16" s="195" customFormat="1" x14ac:dyDescent="0.25">
      <c r="B2259">
        <f t="shared" si="192"/>
        <v>2256</v>
      </c>
      <c r="C2259" s="195">
        <f t="shared" si="190"/>
        <v>7.2296124927703877E-3</v>
      </c>
      <c r="D2259" s="196" t="e">
        <f t="shared" ca="1" si="191"/>
        <v>#DIV/0!</v>
      </c>
      <c r="G2259" s="196">
        <f t="shared" si="193"/>
        <v>497.5539568345323</v>
      </c>
      <c r="H2259" s="197">
        <v>138.32</v>
      </c>
      <c r="P2259" s="201">
        <f>LOOKUP(H2259,Sheet1!B140:B277,Sheet1!C140:C277)</f>
        <v>1.1334183464501524</v>
      </c>
    </row>
    <row r="2260" spans="2:16" s="195" customFormat="1" x14ac:dyDescent="0.25">
      <c r="B2260">
        <f t="shared" si="192"/>
        <v>2257</v>
      </c>
      <c r="C2260" s="195">
        <f t="shared" si="190"/>
        <v>7.2296124927703877E-3</v>
      </c>
      <c r="D2260" s="196" t="e">
        <f t="shared" ca="1" si="191"/>
        <v>#DIV/0!</v>
      </c>
      <c r="G2260" s="196">
        <f t="shared" si="193"/>
        <v>497.5539568345323</v>
      </c>
      <c r="H2260" s="197">
        <v>138.32</v>
      </c>
      <c r="P2260" s="201" t="e">
        <f>LOOKUP(H2260,Sheet1!B141:B278,Sheet1!C141:C278)</f>
        <v>#N/A</v>
      </c>
    </row>
    <row r="2261" spans="2:16" s="195" customFormat="1" x14ac:dyDescent="0.25">
      <c r="B2261">
        <f t="shared" si="192"/>
        <v>2258</v>
      </c>
      <c r="C2261" s="195">
        <f t="shared" si="190"/>
        <v>7.2296124927703877E-3</v>
      </c>
      <c r="D2261" s="196" t="e">
        <f t="shared" ca="1" si="191"/>
        <v>#DIV/0!</v>
      </c>
      <c r="G2261" s="196">
        <f t="shared" si="193"/>
        <v>497.5539568345323</v>
      </c>
      <c r="H2261" s="197">
        <v>138.32</v>
      </c>
      <c r="P2261" s="201" t="e">
        <f>LOOKUP(H2261,Sheet1!B142:B279,Sheet1!C142:C279)</f>
        <v>#N/A</v>
      </c>
    </row>
    <row r="2262" spans="2:16" s="195" customFormat="1" x14ac:dyDescent="0.25">
      <c r="B2262">
        <f t="shared" si="192"/>
        <v>2259</v>
      </c>
      <c r="C2262" s="195">
        <f t="shared" si="190"/>
        <v>7.2296124927703877E-3</v>
      </c>
      <c r="D2262" s="196" t="e">
        <f t="shared" ca="1" si="191"/>
        <v>#DIV/0!</v>
      </c>
      <c r="G2262" s="196">
        <f t="shared" si="193"/>
        <v>497.5539568345323</v>
      </c>
      <c r="H2262" s="197">
        <v>138.32</v>
      </c>
      <c r="P2262" s="201" t="e">
        <f>LOOKUP(H2262,Sheet1!B143:B280,Sheet1!C143:C280)</f>
        <v>#N/A</v>
      </c>
    </row>
    <row r="2263" spans="2:16" s="195" customFormat="1" x14ac:dyDescent="0.25">
      <c r="B2263">
        <f t="shared" si="192"/>
        <v>2260</v>
      </c>
      <c r="C2263" s="195">
        <f t="shared" si="190"/>
        <v>7.2296124927703877E-3</v>
      </c>
      <c r="D2263" s="196" t="e">
        <f t="shared" ca="1" si="191"/>
        <v>#DIV/0!</v>
      </c>
      <c r="G2263" s="196">
        <f t="shared" si="193"/>
        <v>497.5539568345323</v>
      </c>
      <c r="H2263" s="197">
        <v>138.32</v>
      </c>
      <c r="P2263" s="201" t="e">
        <f>LOOKUP(H2263,Sheet1!B144:B281,Sheet1!C144:C281)</f>
        <v>#N/A</v>
      </c>
    </row>
    <row r="2264" spans="2:16" s="195" customFormat="1" x14ac:dyDescent="0.25">
      <c r="B2264">
        <f t="shared" si="192"/>
        <v>2261</v>
      </c>
      <c r="C2264" s="195">
        <f t="shared" si="190"/>
        <v>7.2296124927703877E-3</v>
      </c>
      <c r="D2264" s="196" t="e">
        <f t="shared" ca="1" si="191"/>
        <v>#DIV/0!</v>
      </c>
      <c r="G2264" s="196">
        <f t="shared" si="193"/>
        <v>497.5539568345323</v>
      </c>
      <c r="H2264" s="197">
        <v>138.32</v>
      </c>
      <c r="P2264" s="201" t="e">
        <f>LOOKUP(H2264,Sheet1!B145:B282,Sheet1!C145:C282)</f>
        <v>#N/A</v>
      </c>
    </row>
    <row r="2265" spans="2:16" s="195" customFormat="1" x14ac:dyDescent="0.25">
      <c r="B2265">
        <f t="shared" si="192"/>
        <v>2262</v>
      </c>
      <c r="C2265" s="195">
        <f t="shared" si="190"/>
        <v>7.2296124927703877E-3</v>
      </c>
      <c r="D2265" s="196" t="e">
        <f t="shared" ca="1" si="191"/>
        <v>#DIV/0!</v>
      </c>
      <c r="G2265" s="196">
        <f t="shared" si="193"/>
        <v>497.5539568345323</v>
      </c>
      <c r="H2265" s="197">
        <v>138.32</v>
      </c>
      <c r="P2265" s="201" t="e">
        <f>LOOKUP(H2265,Sheet1!B146:B283,Sheet1!C146:C283)</f>
        <v>#N/A</v>
      </c>
    </row>
    <row r="2266" spans="2:16" s="195" customFormat="1" x14ac:dyDescent="0.25">
      <c r="B2266">
        <f t="shared" si="192"/>
        <v>2263</v>
      </c>
      <c r="C2266" s="195">
        <f t="shared" si="190"/>
        <v>7.2296124927703877E-3</v>
      </c>
      <c r="D2266" s="196" t="e">
        <f t="shared" ca="1" si="191"/>
        <v>#DIV/0!</v>
      </c>
      <c r="G2266" s="196">
        <f t="shared" si="193"/>
        <v>497.5539568345323</v>
      </c>
      <c r="H2266" s="197">
        <v>138.32</v>
      </c>
      <c r="P2266" s="201" t="e">
        <f>LOOKUP(H2266,Sheet1!B147:B284,Sheet1!C147:C284)</f>
        <v>#N/A</v>
      </c>
    </row>
    <row r="2267" spans="2:16" s="195" customFormat="1" x14ac:dyDescent="0.25">
      <c r="B2267">
        <f t="shared" si="192"/>
        <v>2264</v>
      </c>
      <c r="C2267" s="195">
        <f t="shared" si="190"/>
        <v>7.2296124927703877E-3</v>
      </c>
      <c r="D2267" s="196" t="e">
        <f t="shared" ca="1" si="191"/>
        <v>#DIV/0!</v>
      </c>
      <c r="G2267" s="196">
        <f t="shared" si="193"/>
        <v>497.5539568345323</v>
      </c>
      <c r="H2267" s="197">
        <v>138.32</v>
      </c>
      <c r="P2267" s="201" t="e">
        <f>LOOKUP(H2267,Sheet1!B148:B285,Sheet1!C148:C285)</f>
        <v>#N/A</v>
      </c>
    </row>
    <row r="2268" spans="2:16" s="195" customFormat="1" x14ac:dyDescent="0.25">
      <c r="B2268">
        <f t="shared" si="192"/>
        <v>2265</v>
      </c>
      <c r="C2268" s="195">
        <f t="shared" si="190"/>
        <v>7.2296124927703877E-3</v>
      </c>
      <c r="D2268" s="196" t="e">
        <f t="shared" ca="1" si="191"/>
        <v>#DIV/0!</v>
      </c>
      <c r="G2268" s="196">
        <f t="shared" si="193"/>
        <v>497.5539568345323</v>
      </c>
      <c r="H2268" s="197">
        <v>138.32</v>
      </c>
      <c r="P2268" s="201" t="e">
        <f>LOOKUP(H2268,Sheet1!B149:B286,Sheet1!C149:C286)</f>
        <v>#N/A</v>
      </c>
    </row>
    <row r="2269" spans="2:16" s="195" customFormat="1" x14ac:dyDescent="0.25">
      <c r="B2269">
        <f t="shared" si="192"/>
        <v>2266</v>
      </c>
      <c r="C2269" s="195">
        <f t="shared" si="190"/>
        <v>7.2296124927703877E-3</v>
      </c>
      <c r="D2269" s="196" t="e">
        <f t="shared" ca="1" si="191"/>
        <v>#DIV/0!</v>
      </c>
      <c r="G2269" s="196">
        <f t="shared" si="193"/>
        <v>497.5539568345323</v>
      </c>
      <c r="H2269" s="197">
        <v>138.32</v>
      </c>
      <c r="P2269" s="201" t="e">
        <f>LOOKUP(H2269,Sheet1!B150:B287,Sheet1!C150:C287)</f>
        <v>#N/A</v>
      </c>
    </row>
    <row r="2270" spans="2:16" s="195" customFormat="1" x14ac:dyDescent="0.25">
      <c r="B2270">
        <f t="shared" si="192"/>
        <v>2267</v>
      </c>
      <c r="C2270" s="195">
        <f t="shared" si="190"/>
        <v>7.2296124927703877E-3</v>
      </c>
      <c r="D2270" s="196" t="e">
        <f t="shared" ca="1" si="191"/>
        <v>#DIV/0!</v>
      </c>
      <c r="G2270" s="196">
        <f t="shared" si="193"/>
        <v>497.5539568345323</v>
      </c>
      <c r="H2270" s="197">
        <v>138.32</v>
      </c>
      <c r="P2270" s="201" t="e">
        <f>LOOKUP(H2270,Sheet1!B151:B288,Sheet1!C151:C288)</f>
        <v>#N/A</v>
      </c>
    </row>
    <row r="2271" spans="2:16" s="195" customFormat="1" x14ac:dyDescent="0.25">
      <c r="B2271">
        <f t="shared" si="192"/>
        <v>2268</v>
      </c>
      <c r="C2271" s="195">
        <f t="shared" si="190"/>
        <v>7.2296124927703877E-3</v>
      </c>
      <c r="D2271" s="196" t="e">
        <f t="shared" ca="1" si="191"/>
        <v>#DIV/0!</v>
      </c>
      <c r="G2271" s="196">
        <f t="shared" si="193"/>
        <v>497.5539568345323</v>
      </c>
      <c r="H2271" s="197">
        <v>138.32</v>
      </c>
      <c r="P2271" s="201" t="e">
        <f>LOOKUP(H2271,Sheet1!B152:B289,Sheet1!C152:C289)</f>
        <v>#N/A</v>
      </c>
    </row>
    <row r="2272" spans="2:16" s="195" customFormat="1" x14ac:dyDescent="0.25">
      <c r="B2272">
        <f t="shared" si="192"/>
        <v>2269</v>
      </c>
      <c r="C2272" s="195">
        <f t="shared" si="190"/>
        <v>7.2296124927703877E-3</v>
      </c>
      <c r="D2272" s="196" t="e">
        <f t="shared" ca="1" si="191"/>
        <v>#DIV/0!</v>
      </c>
      <c r="G2272" s="196">
        <f t="shared" si="193"/>
        <v>497.5539568345323</v>
      </c>
      <c r="H2272" s="197">
        <v>138.32</v>
      </c>
      <c r="P2272" s="201" t="e">
        <f>LOOKUP(H2272,Sheet1!B153:B290,Sheet1!C153:C290)</f>
        <v>#N/A</v>
      </c>
    </row>
    <row r="2273" spans="2:16" s="195" customFormat="1" x14ac:dyDescent="0.25">
      <c r="B2273">
        <f t="shared" si="192"/>
        <v>2270</v>
      </c>
      <c r="C2273" s="195">
        <f t="shared" si="190"/>
        <v>7.2296124927703877E-3</v>
      </c>
      <c r="D2273" s="196" t="e">
        <f t="shared" ca="1" si="191"/>
        <v>#DIV/0!</v>
      </c>
      <c r="G2273" s="196">
        <f t="shared" si="193"/>
        <v>497.5539568345323</v>
      </c>
      <c r="H2273" s="197">
        <v>138.32</v>
      </c>
      <c r="P2273" s="201" t="e">
        <f>LOOKUP(H2273,Sheet1!B154:B291,Sheet1!C154:C291)</f>
        <v>#N/A</v>
      </c>
    </row>
    <row r="2274" spans="2:16" s="195" customFormat="1" x14ac:dyDescent="0.25">
      <c r="B2274">
        <f t="shared" si="192"/>
        <v>2271</v>
      </c>
      <c r="C2274" s="195">
        <f t="shared" si="190"/>
        <v>7.2296124927703877E-3</v>
      </c>
      <c r="D2274" s="196" t="e">
        <f t="shared" ca="1" si="191"/>
        <v>#DIV/0!</v>
      </c>
      <c r="G2274" s="196">
        <f t="shared" si="193"/>
        <v>497.5539568345323</v>
      </c>
      <c r="H2274" s="197">
        <v>138.32</v>
      </c>
      <c r="P2274" s="201" t="e">
        <f>LOOKUP(H2274,Sheet1!B155:B292,Sheet1!C155:C292)</f>
        <v>#N/A</v>
      </c>
    </row>
    <row r="2275" spans="2:16" s="195" customFormat="1" x14ac:dyDescent="0.25">
      <c r="B2275">
        <f t="shared" si="192"/>
        <v>2272</v>
      </c>
      <c r="C2275" s="195">
        <f t="shared" si="190"/>
        <v>7.2296124927703877E-3</v>
      </c>
      <c r="D2275" s="196" t="e">
        <f t="shared" ca="1" si="191"/>
        <v>#DIV/0!</v>
      </c>
      <c r="G2275" s="196">
        <f t="shared" si="193"/>
        <v>497.5539568345323</v>
      </c>
      <c r="H2275" s="197">
        <v>138.32</v>
      </c>
      <c r="P2275" s="201" t="e">
        <f>LOOKUP(H2275,Sheet1!B156:B293,Sheet1!C156:C293)</f>
        <v>#N/A</v>
      </c>
    </row>
    <row r="2276" spans="2:16" s="195" customFormat="1" x14ac:dyDescent="0.25">
      <c r="B2276">
        <f t="shared" si="192"/>
        <v>2273</v>
      </c>
      <c r="C2276" s="195">
        <f t="shared" si="190"/>
        <v>7.2296124927703877E-3</v>
      </c>
      <c r="D2276" s="196" t="e">
        <f t="shared" ca="1" si="191"/>
        <v>#DIV/0!</v>
      </c>
      <c r="G2276" s="196">
        <f t="shared" si="193"/>
        <v>497.5539568345323</v>
      </c>
      <c r="H2276" s="197">
        <v>138.32</v>
      </c>
      <c r="P2276" s="201" t="e">
        <f>LOOKUP(H2276,Sheet1!B157:B294,Sheet1!C157:C294)</f>
        <v>#N/A</v>
      </c>
    </row>
    <row r="2277" spans="2:16" s="195" customFormat="1" x14ac:dyDescent="0.25">
      <c r="B2277">
        <f t="shared" si="192"/>
        <v>2274</v>
      </c>
      <c r="C2277" s="195">
        <f t="shared" si="190"/>
        <v>7.2296124927703877E-3</v>
      </c>
      <c r="D2277" s="196" t="e">
        <f t="shared" ca="1" si="191"/>
        <v>#DIV/0!</v>
      </c>
      <c r="G2277" s="196">
        <f t="shared" si="193"/>
        <v>497.5539568345323</v>
      </c>
      <c r="H2277" s="197">
        <v>138.32</v>
      </c>
      <c r="P2277" s="201" t="e">
        <f>LOOKUP(H2277,Sheet1!B158:B295,Sheet1!C158:C295)</f>
        <v>#N/A</v>
      </c>
    </row>
    <row r="2278" spans="2:16" s="195" customFormat="1" x14ac:dyDescent="0.25">
      <c r="B2278">
        <f t="shared" si="192"/>
        <v>2275</v>
      </c>
      <c r="C2278" s="195">
        <f t="shared" si="190"/>
        <v>7.2296124927703877E-3</v>
      </c>
      <c r="D2278" s="196" t="e">
        <f t="shared" ca="1" si="191"/>
        <v>#DIV/0!</v>
      </c>
      <c r="G2278" s="196">
        <f t="shared" si="193"/>
        <v>497.5539568345323</v>
      </c>
      <c r="H2278" s="197">
        <v>138.32</v>
      </c>
      <c r="P2278" s="201" t="e">
        <f>LOOKUP(H2278,Sheet1!B159:B296,Sheet1!C159:C296)</f>
        <v>#N/A</v>
      </c>
    </row>
    <row r="2279" spans="2:16" s="195" customFormat="1" x14ac:dyDescent="0.25">
      <c r="B2279">
        <f t="shared" si="192"/>
        <v>2276</v>
      </c>
      <c r="C2279" s="195">
        <f t="shared" si="190"/>
        <v>7.2296124927703877E-3</v>
      </c>
      <c r="D2279" s="196" t="e">
        <f t="shared" ca="1" si="191"/>
        <v>#DIV/0!</v>
      </c>
      <c r="G2279" s="196">
        <f t="shared" si="193"/>
        <v>497.5539568345323</v>
      </c>
      <c r="H2279" s="197">
        <v>138.32</v>
      </c>
      <c r="P2279" s="201" t="e">
        <f>LOOKUP(H2279,Sheet1!B160:B297,Sheet1!C160:C297)</f>
        <v>#N/A</v>
      </c>
    </row>
    <row r="2280" spans="2:16" s="195" customFormat="1" x14ac:dyDescent="0.25">
      <c r="B2280">
        <f t="shared" si="192"/>
        <v>2277</v>
      </c>
      <c r="C2280" s="195">
        <f t="shared" si="190"/>
        <v>7.2296124927703877E-3</v>
      </c>
      <c r="D2280" s="196" t="e">
        <f t="shared" ca="1" si="191"/>
        <v>#DIV/0!</v>
      </c>
      <c r="G2280" s="196">
        <f t="shared" si="193"/>
        <v>497.5539568345323</v>
      </c>
      <c r="H2280" s="197">
        <v>138.32</v>
      </c>
      <c r="P2280" s="201" t="e">
        <f>LOOKUP(H2280,Sheet1!B161:B298,Sheet1!C161:C298)</f>
        <v>#N/A</v>
      </c>
    </row>
    <row r="2281" spans="2:16" s="195" customFormat="1" x14ac:dyDescent="0.25">
      <c r="B2281">
        <f t="shared" si="192"/>
        <v>2278</v>
      </c>
      <c r="C2281" s="195">
        <f t="shared" si="190"/>
        <v>7.2296124927703877E-3</v>
      </c>
      <c r="D2281" s="196" t="e">
        <f t="shared" ca="1" si="191"/>
        <v>#DIV/0!</v>
      </c>
      <c r="G2281" s="196">
        <f t="shared" si="193"/>
        <v>497.5539568345323</v>
      </c>
      <c r="H2281" s="197">
        <v>138.32</v>
      </c>
      <c r="P2281" s="201" t="e">
        <f>LOOKUP(H2281,Sheet1!B162:B299,Sheet1!C162:C299)</f>
        <v>#N/A</v>
      </c>
    </row>
    <row r="2282" spans="2:16" s="195" customFormat="1" x14ac:dyDescent="0.25">
      <c r="B2282">
        <f t="shared" si="192"/>
        <v>2279</v>
      </c>
      <c r="C2282" s="195">
        <f t="shared" si="190"/>
        <v>7.2296124927703877E-3</v>
      </c>
      <c r="D2282" s="196" t="e">
        <f t="shared" ca="1" si="191"/>
        <v>#DIV/0!</v>
      </c>
      <c r="G2282" s="196">
        <f t="shared" si="193"/>
        <v>497.5539568345323</v>
      </c>
      <c r="H2282" s="197">
        <v>138.32</v>
      </c>
      <c r="P2282" s="201" t="e">
        <f>LOOKUP(H2282,Sheet1!B163:B300,Sheet1!C163:C300)</f>
        <v>#N/A</v>
      </c>
    </row>
    <row r="2283" spans="2:16" s="195" customFormat="1" x14ac:dyDescent="0.25">
      <c r="B2283">
        <f t="shared" si="192"/>
        <v>2280</v>
      </c>
      <c r="C2283" s="195">
        <f t="shared" si="190"/>
        <v>7.2296124927703877E-3</v>
      </c>
      <c r="D2283" s="196" t="e">
        <f t="shared" ca="1" si="191"/>
        <v>#DIV/0!</v>
      </c>
      <c r="G2283" s="196">
        <f t="shared" si="193"/>
        <v>497.5539568345323</v>
      </c>
      <c r="H2283" s="197">
        <v>138.32</v>
      </c>
      <c r="P2283" s="201" t="e">
        <f>LOOKUP(H2283,Sheet1!B164:B301,Sheet1!C164:C301)</f>
        <v>#N/A</v>
      </c>
    </row>
    <row r="2284" spans="2:16" s="195" customFormat="1" x14ac:dyDescent="0.25">
      <c r="B2284">
        <f t="shared" si="192"/>
        <v>2281</v>
      </c>
      <c r="C2284" s="195">
        <f t="shared" si="190"/>
        <v>7.2296124927703877E-3</v>
      </c>
      <c r="D2284" s="196" t="e">
        <f t="shared" ca="1" si="191"/>
        <v>#DIV/0!</v>
      </c>
      <c r="G2284" s="196">
        <f t="shared" si="193"/>
        <v>497.5539568345323</v>
      </c>
      <c r="H2284" s="197">
        <v>138.32</v>
      </c>
      <c r="P2284" s="201" t="e">
        <f>LOOKUP(H2284,Sheet1!B165:B302,Sheet1!C165:C302)</f>
        <v>#N/A</v>
      </c>
    </row>
    <row r="2285" spans="2:16" s="195" customFormat="1" x14ac:dyDescent="0.25">
      <c r="B2285">
        <f t="shared" si="192"/>
        <v>2282</v>
      </c>
      <c r="C2285" s="195">
        <f t="shared" si="190"/>
        <v>7.2296124927703877E-3</v>
      </c>
      <c r="D2285" s="196" t="e">
        <f t="shared" ca="1" si="191"/>
        <v>#DIV/0!</v>
      </c>
      <c r="G2285" s="196">
        <f t="shared" si="193"/>
        <v>497.5539568345323</v>
      </c>
      <c r="H2285" s="197">
        <v>138.32</v>
      </c>
      <c r="P2285" s="201" t="e">
        <f>LOOKUP(H2285,Sheet1!B166:B303,Sheet1!C166:C303)</f>
        <v>#N/A</v>
      </c>
    </row>
    <row r="2286" spans="2:16" s="195" customFormat="1" x14ac:dyDescent="0.25">
      <c r="B2286">
        <f t="shared" si="192"/>
        <v>2283</v>
      </c>
      <c r="C2286" s="195">
        <f t="shared" si="190"/>
        <v>7.2296124927703877E-3</v>
      </c>
      <c r="D2286" s="196" t="e">
        <f t="shared" ca="1" si="191"/>
        <v>#DIV/0!</v>
      </c>
      <c r="G2286" s="196">
        <f t="shared" si="193"/>
        <v>497.5539568345323</v>
      </c>
      <c r="H2286" s="197">
        <v>138.32</v>
      </c>
      <c r="P2286" s="201" t="e">
        <f>LOOKUP(H2286,Sheet1!B167:B304,Sheet1!C167:C304)</f>
        <v>#N/A</v>
      </c>
    </row>
    <row r="2287" spans="2:16" s="195" customFormat="1" x14ac:dyDescent="0.25">
      <c r="B2287">
        <f t="shared" si="192"/>
        <v>2284</v>
      </c>
      <c r="C2287" s="195">
        <f t="shared" si="190"/>
        <v>7.2296124927703877E-3</v>
      </c>
      <c r="D2287" s="196" t="e">
        <f t="shared" ca="1" si="191"/>
        <v>#DIV/0!</v>
      </c>
      <c r="G2287" s="196">
        <f t="shared" si="193"/>
        <v>497.5539568345323</v>
      </c>
      <c r="H2287" s="197">
        <v>138.32</v>
      </c>
      <c r="P2287" s="201" t="e">
        <f>LOOKUP(H2287,Sheet1!B168:B305,Sheet1!C168:C305)</f>
        <v>#N/A</v>
      </c>
    </row>
    <row r="2288" spans="2:16" s="195" customFormat="1" x14ac:dyDescent="0.25">
      <c r="B2288">
        <f t="shared" si="192"/>
        <v>2285</v>
      </c>
      <c r="C2288" s="195">
        <f t="shared" si="190"/>
        <v>7.2296124927703877E-3</v>
      </c>
      <c r="D2288" s="196" t="e">
        <f t="shared" ca="1" si="191"/>
        <v>#DIV/0!</v>
      </c>
      <c r="G2288" s="196">
        <f t="shared" si="193"/>
        <v>497.5539568345323</v>
      </c>
      <c r="H2288" s="197">
        <v>138.32</v>
      </c>
      <c r="P2288" s="201" t="e">
        <f>LOOKUP(H2288,Sheet1!B169:B306,Sheet1!C169:C306)</f>
        <v>#N/A</v>
      </c>
    </row>
    <row r="2289" spans="1:16" s="195" customFormat="1" x14ac:dyDescent="0.25">
      <c r="B2289">
        <f t="shared" si="192"/>
        <v>2286</v>
      </c>
      <c r="C2289" s="195">
        <f t="shared" si="190"/>
        <v>7.2296124927703877E-3</v>
      </c>
      <c r="D2289" s="196" t="e">
        <f t="shared" ca="1" si="191"/>
        <v>#DIV/0!</v>
      </c>
      <c r="G2289" s="196">
        <f t="shared" si="193"/>
        <v>497.5539568345323</v>
      </c>
      <c r="H2289" s="197">
        <v>138.32</v>
      </c>
      <c r="P2289" s="201" t="e">
        <f>LOOKUP(H2289,Sheet1!B170:B307,Sheet1!C170:C307)</f>
        <v>#N/A</v>
      </c>
    </row>
    <row r="2290" spans="1:16" s="195" customFormat="1" x14ac:dyDescent="0.25">
      <c r="B2290">
        <f t="shared" si="192"/>
        <v>2287</v>
      </c>
      <c r="C2290" s="195">
        <f t="shared" si="190"/>
        <v>7.2296124927703877E-3</v>
      </c>
      <c r="D2290" s="196" t="e">
        <f t="shared" ca="1" si="191"/>
        <v>#DIV/0!</v>
      </c>
      <c r="G2290" s="196">
        <f t="shared" si="193"/>
        <v>497.5539568345323</v>
      </c>
      <c r="H2290" s="197">
        <v>138.32</v>
      </c>
      <c r="P2290" s="201" t="e">
        <f>LOOKUP(H2290,Sheet1!B171:B308,Sheet1!C171:C308)</f>
        <v>#N/A</v>
      </c>
    </row>
    <row r="2291" spans="1:16" s="195" customFormat="1" x14ac:dyDescent="0.25">
      <c r="B2291">
        <f t="shared" si="192"/>
        <v>2288</v>
      </c>
      <c r="C2291" s="195">
        <f t="shared" si="190"/>
        <v>7.2296124927703877E-3</v>
      </c>
      <c r="D2291" s="196" t="e">
        <f t="shared" ca="1" si="191"/>
        <v>#DIV/0!</v>
      </c>
      <c r="G2291" s="196">
        <f t="shared" si="193"/>
        <v>497.5539568345323</v>
      </c>
      <c r="H2291" s="197">
        <v>138.32</v>
      </c>
      <c r="P2291" s="201" t="e">
        <f>LOOKUP(H2291,Sheet1!B172:B309,Sheet1!C172:C309)</f>
        <v>#N/A</v>
      </c>
    </row>
    <row r="2292" spans="1:16" s="195" customFormat="1" x14ac:dyDescent="0.25">
      <c r="B2292">
        <f t="shared" si="192"/>
        <v>2289</v>
      </c>
      <c r="C2292" s="195">
        <f t="shared" si="190"/>
        <v>7.2296124927703877E-3</v>
      </c>
      <c r="D2292" s="196" t="e">
        <f t="shared" ca="1" si="191"/>
        <v>#DIV/0!</v>
      </c>
      <c r="G2292" s="196">
        <f t="shared" si="193"/>
        <v>497.5539568345323</v>
      </c>
      <c r="H2292" s="197">
        <v>138.32</v>
      </c>
      <c r="P2292" s="201" t="e">
        <f>LOOKUP(H2292,Sheet1!B173:B310,Sheet1!C173:C310)</f>
        <v>#N/A</v>
      </c>
    </row>
    <row r="2293" spans="1:16" s="195" customFormat="1" x14ac:dyDescent="0.25">
      <c r="B2293">
        <f t="shared" si="192"/>
        <v>2290</v>
      </c>
      <c r="C2293" s="195">
        <f t="shared" si="190"/>
        <v>7.2296124927703877E-3</v>
      </c>
      <c r="D2293" s="196" t="e">
        <f t="shared" ca="1" si="191"/>
        <v>#DIV/0!</v>
      </c>
      <c r="G2293" s="196">
        <f t="shared" si="193"/>
        <v>497.5539568345323</v>
      </c>
      <c r="H2293" s="197">
        <v>138.32</v>
      </c>
      <c r="P2293" s="201" t="e">
        <f>LOOKUP(H2293,Sheet1!B174:B311,Sheet1!C174:C311)</f>
        <v>#N/A</v>
      </c>
    </row>
    <row r="2294" spans="1:16" s="195" customFormat="1" x14ac:dyDescent="0.25">
      <c r="B2294">
        <f t="shared" si="192"/>
        <v>2291</v>
      </c>
      <c r="C2294" s="195">
        <f t="shared" si="190"/>
        <v>7.2296124927703877E-3</v>
      </c>
      <c r="D2294" s="196" t="e">
        <f t="shared" ca="1" si="191"/>
        <v>#DIV/0!</v>
      </c>
      <c r="G2294" s="196">
        <f t="shared" si="193"/>
        <v>497.5539568345323</v>
      </c>
      <c r="H2294" s="197">
        <v>138.32</v>
      </c>
      <c r="P2294" s="201" t="e">
        <f>LOOKUP(H2294,Sheet1!B175:B312,Sheet1!C175:C312)</f>
        <v>#N/A</v>
      </c>
    </row>
    <row r="2295" spans="1:16" s="195" customFormat="1" x14ac:dyDescent="0.25">
      <c r="B2295">
        <f t="shared" si="192"/>
        <v>2292</v>
      </c>
      <c r="C2295" s="195">
        <f t="shared" si="190"/>
        <v>7.2296124927703877E-3</v>
      </c>
      <c r="D2295" s="196" t="e">
        <f t="shared" ca="1" si="191"/>
        <v>#DIV/0!</v>
      </c>
      <c r="G2295" s="196">
        <f t="shared" si="193"/>
        <v>497.5539568345323</v>
      </c>
      <c r="H2295" s="197">
        <v>138.32</v>
      </c>
      <c r="P2295" s="201" t="e">
        <f>LOOKUP(H2295,Sheet1!B176:B313,Sheet1!C176:C313)</f>
        <v>#N/A</v>
      </c>
    </row>
    <row r="2296" spans="1:16" s="195" customFormat="1" x14ac:dyDescent="0.25">
      <c r="B2296">
        <f t="shared" si="192"/>
        <v>2293</v>
      </c>
      <c r="C2296" s="195">
        <f t="shared" si="190"/>
        <v>7.2296124927703877E-3</v>
      </c>
      <c r="D2296" s="196" t="e">
        <f t="shared" ca="1" si="191"/>
        <v>#DIV/0!</v>
      </c>
      <c r="G2296" s="196">
        <f t="shared" si="193"/>
        <v>497.5539568345323</v>
      </c>
      <c r="H2296" s="197">
        <v>138.32</v>
      </c>
      <c r="P2296" s="201" t="e">
        <f>LOOKUP(H2296,Sheet1!B177:B314,Sheet1!C177:C314)</f>
        <v>#N/A</v>
      </c>
    </row>
    <row r="2297" spans="1:16" s="195" customFormat="1" x14ac:dyDescent="0.25">
      <c r="B2297">
        <f t="shared" si="192"/>
        <v>2294</v>
      </c>
      <c r="C2297" s="195">
        <f t="shared" si="190"/>
        <v>7.2296124927703877E-3</v>
      </c>
      <c r="D2297" s="196" t="e">
        <f t="shared" ca="1" si="191"/>
        <v>#DIV/0!</v>
      </c>
      <c r="G2297" s="196">
        <f t="shared" si="193"/>
        <v>497.5539568345323</v>
      </c>
      <c r="H2297" s="197">
        <v>138.32</v>
      </c>
      <c r="P2297" s="201" t="e">
        <f>LOOKUP(H2297,Sheet1!B178:B315,Sheet1!C178:C315)</f>
        <v>#N/A</v>
      </c>
    </row>
    <row r="2298" spans="1:16" s="195" customFormat="1" x14ac:dyDescent="0.25">
      <c r="B2298">
        <f t="shared" si="192"/>
        <v>2295</v>
      </c>
      <c r="C2298" s="195">
        <f t="shared" si="190"/>
        <v>7.2296124927703877E-3</v>
      </c>
      <c r="D2298" s="196" t="e">
        <f t="shared" ca="1" si="191"/>
        <v>#DIV/0!</v>
      </c>
      <c r="G2298" s="196">
        <f t="shared" si="193"/>
        <v>497.5539568345323</v>
      </c>
      <c r="H2298" s="197">
        <v>138.32</v>
      </c>
      <c r="P2298" s="201" t="e">
        <f>LOOKUP(H2298,Sheet1!B179:B316,Sheet1!C179:C316)</f>
        <v>#N/A</v>
      </c>
    </row>
    <row r="2299" spans="1:16" s="195" customFormat="1" x14ac:dyDescent="0.25">
      <c r="B2299">
        <f t="shared" si="192"/>
        <v>2296</v>
      </c>
      <c r="C2299" s="195">
        <f t="shared" si="190"/>
        <v>7.2296124927703877E-3</v>
      </c>
      <c r="D2299" s="196" t="e">
        <f t="shared" ca="1" si="191"/>
        <v>#DIV/0!</v>
      </c>
      <c r="G2299" s="196">
        <f t="shared" si="193"/>
        <v>497.5539568345323</v>
      </c>
      <c r="H2299" s="197">
        <v>138.32</v>
      </c>
      <c r="P2299" s="201" t="e">
        <f>LOOKUP(H2299,Sheet1!B180:B317,Sheet1!C180:C317)</f>
        <v>#N/A</v>
      </c>
    </row>
    <row r="2300" spans="1:16" s="195" customFormat="1" x14ac:dyDescent="0.25">
      <c r="B2300">
        <f t="shared" si="192"/>
        <v>2297</v>
      </c>
      <c r="C2300" s="195">
        <f t="shared" si="190"/>
        <v>7.2296124927703877E-3</v>
      </c>
      <c r="D2300" s="196" t="e">
        <f t="shared" ca="1" si="191"/>
        <v>#DIV/0!</v>
      </c>
      <c r="G2300" s="196">
        <f t="shared" si="193"/>
        <v>497.5539568345323</v>
      </c>
      <c r="H2300" s="197">
        <v>138.32</v>
      </c>
      <c r="P2300" s="201" t="e">
        <f>LOOKUP(H2300,Sheet1!B181:B318,Sheet1!C181:C318)</f>
        <v>#N/A</v>
      </c>
    </row>
    <row r="2301" spans="1:16" s="195" customFormat="1" x14ac:dyDescent="0.25">
      <c r="B2301">
        <f t="shared" si="192"/>
        <v>2298</v>
      </c>
      <c r="C2301" s="195">
        <f t="shared" ref="C2301:C2356" si="194">1/H2301</f>
        <v>7.2296124927703877E-3</v>
      </c>
      <c r="D2301" s="196" t="e">
        <f t="shared" ref="D2301:D2356" ca="1" si="195">D2300+C2301</f>
        <v>#DIV/0!</v>
      </c>
      <c r="G2301" s="196">
        <f t="shared" si="193"/>
        <v>497.5539568345323</v>
      </c>
      <c r="H2301" s="197">
        <v>138.32</v>
      </c>
      <c r="P2301" s="201" t="e">
        <f>LOOKUP(H2301,Sheet1!B182:B319,Sheet1!C182:C319)</f>
        <v>#N/A</v>
      </c>
    </row>
    <row r="2302" spans="1:16" s="195" customFormat="1" x14ac:dyDescent="0.25">
      <c r="A2302" s="195" t="s">
        <v>533</v>
      </c>
      <c r="B2302">
        <f t="shared" si="192"/>
        <v>2299</v>
      </c>
      <c r="C2302" s="195">
        <f t="shared" si="194"/>
        <v>7.2296124927703877E-3</v>
      </c>
      <c r="D2302" s="196" t="e">
        <f t="shared" ca="1" si="195"/>
        <v>#DIV/0!</v>
      </c>
      <c r="G2302" s="196">
        <f t="shared" si="193"/>
        <v>497.5539568345323</v>
      </c>
      <c r="H2302" s="197">
        <v>138.32</v>
      </c>
      <c r="P2302" s="201" t="e">
        <f>LOOKUP(H2302,Sheet1!B183:B320,Sheet1!C183:C320)</f>
        <v>#N/A</v>
      </c>
    </row>
    <row r="2303" spans="1:16" x14ac:dyDescent="0.25">
      <c r="B2303">
        <f t="shared" si="192"/>
        <v>2300</v>
      </c>
    </row>
    <row r="2304" spans="1:16" x14ac:dyDescent="0.25">
      <c r="B2304">
        <f t="shared" si="192"/>
        <v>2301</v>
      </c>
    </row>
    <row r="2305" spans="2:2" x14ac:dyDescent="0.25">
      <c r="B2305">
        <f t="shared" si="192"/>
        <v>2302</v>
      </c>
    </row>
    <row r="2306" spans="2:2" x14ac:dyDescent="0.25">
      <c r="B2306">
        <f t="shared" si="192"/>
        <v>2303</v>
      </c>
    </row>
    <row r="2307" spans="2:2" x14ac:dyDescent="0.25">
      <c r="B2307">
        <f t="shared" si="192"/>
        <v>2304</v>
      </c>
    </row>
    <row r="2308" spans="2:2" x14ac:dyDescent="0.25">
      <c r="B2308">
        <f t="shared" si="192"/>
        <v>2305</v>
      </c>
    </row>
    <row r="2309" spans="2:2" x14ac:dyDescent="0.25">
      <c r="B2309">
        <f t="shared" si="192"/>
        <v>2306</v>
      </c>
    </row>
    <row r="2310" spans="2:2" x14ac:dyDescent="0.25">
      <c r="B2310">
        <f t="shared" ref="B2310:B2373" si="196">B2309+1</f>
        <v>2307</v>
      </c>
    </row>
    <row r="2311" spans="2:2" x14ac:dyDescent="0.25">
      <c r="B2311">
        <f t="shared" si="196"/>
        <v>2308</v>
      </c>
    </row>
    <row r="2312" spans="2:2" x14ac:dyDescent="0.25">
      <c r="B2312">
        <f t="shared" si="196"/>
        <v>2309</v>
      </c>
    </row>
    <row r="2313" spans="2:2" x14ac:dyDescent="0.25">
      <c r="B2313">
        <f t="shared" si="196"/>
        <v>2310</v>
      </c>
    </row>
    <row r="2314" spans="2:2" x14ac:dyDescent="0.25">
      <c r="B2314">
        <f t="shared" si="196"/>
        <v>2311</v>
      </c>
    </row>
    <row r="2315" spans="2:2" x14ac:dyDescent="0.25">
      <c r="B2315">
        <f t="shared" si="196"/>
        <v>2312</v>
      </c>
    </row>
    <row r="2316" spans="2:2" x14ac:dyDescent="0.25">
      <c r="B2316">
        <f t="shared" si="196"/>
        <v>2313</v>
      </c>
    </row>
    <row r="2317" spans="2:2" x14ac:dyDescent="0.25">
      <c r="B2317">
        <f t="shared" si="196"/>
        <v>2314</v>
      </c>
    </row>
    <row r="2318" spans="2:2" x14ac:dyDescent="0.25">
      <c r="B2318">
        <f t="shared" si="196"/>
        <v>2315</v>
      </c>
    </row>
    <row r="2319" spans="2:2" x14ac:dyDescent="0.25">
      <c r="B2319">
        <f t="shared" si="196"/>
        <v>2316</v>
      </c>
    </row>
    <row r="2320" spans="2:2" x14ac:dyDescent="0.25">
      <c r="B2320">
        <f t="shared" si="196"/>
        <v>2317</v>
      </c>
    </row>
    <row r="2321" spans="2:2" x14ac:dyDescent="0.25">
      <c r="B2321">
        <f t="shared" si="196"/>
        <v>2318</v>
      </c>
    </row>
    <row r="2322" spans="2:2" x14ac:dyDescent="0.25">
      <c r="B2322">
        <f t="shared" si="196"/>
        <v>2319</v>
      </c>
    </row>
    <row r="2323" spans="2:2" x14ac:dyDescent="0.25">
      <c r="B2323">
        <f t="shared" si="196"/>
        <v>2320</v>
      </c>
    </row>
    <row r="2324" spans="2:2" x14ac:dyDescent="0.25">
      <c r="B2324">
        <f t="shared" si="196"/>
        <v>2321</v>
      </c>
    </row>
    <row r="2325" spans="2:2" x14ac:dyDescent="0.25">
      <c r="B2325">
        <f t="shared" si="196"/>
        <v>2322</v>
      </c>
    </row>
    <row r="2326" spans="2:2" x14ac:dyDescent="0.25">
      <c r="B2326">
        <f t="shared" si="196"/>
        <v>2323</v>
      </c>
    </row>
    <row r="2327" spans="2:2" x14ac:dyDescent="0.25">
      <c r="B2327">
        <f t="shared" si="196"/>
        <v>2324</v>
      </c>
    </row>
    <row r="2328" spans="2:2" x14ac:dyDescent="0.25">
      <c r="B2328">
        <f t="shared" si="196"/>
        <v>2325</v>
      </c>
    </row>
    <row r="2329" spans="2:2" x14ac:dyDescent="0.25">
      <c r="B2329">
        <f t="shared" si="196"/>
        <v>2326</v>
      </c>
    </row>
    <row r="2330" spans="2:2" x14ac:dyDescent="0.25">
      <c r="B2330">
        <f t="shared" si="196"/>
        <v>2327</v>
      </c>
    </row>
    <row r="2331" spans="2:2" x14ac:dyDescent="0.25">
      <c r="B2331">
        <f t="shared" si="196"/>
        <v>2328</v>
      </c>
    </row>
    <row r="2332" spans="2:2" x14ac:dyDescent="0.25">
      <c r="B2332">
        <f t="shared" si="196"/>
        <v>2329</v>
      </c>
    </row>
    <row r="2333" spans="2:2" x14ac:dyDescent="0.25">
      <c r="B2333">
        <f t="shared" si="196"/>
        <v>2330</v>
      </c>
    </row>
    <row r="2334" spans="2:2" x14ac:dyDescent="0.25">
      <c r="B2334">
        <f t="shared" si="196"/>
        <v>2331</v>
      </c>
    </row>
    <row r="2335" spans="2:2" x14ac:dyDescent="0.25">
      <c r="B2335">
        <f t="shared" si="196"/>
        <v>2332</v>
      </c>
    </row>
    <row r="2336" spans="2:2" x14ac:dyDescent="0.25">
      <c r="B2336">
        <f t="shared" si="196"/>
        <v>2333</v>
      </c>
    </row>
    <row r="2337" spans="2:2" x14ac:dyDescent="0.25">
      <c r="B2337">
        <f t="shared" si="196"/>
        <v>2334</v>
      </c>
    </row>
    <row r="2338" spans="2:2" x14ac:dyDescent="0.25">
      <c r="B2338">
        <f t="shared" si="196"/>
        <v>2335</v>
      </c>
    </row>
    <row r="2339" spans="2:2" x14ac:dyDescent="0.25">
      <c r="B2339">
        <f t="shared" si="196"/>
        <v>2336</v>
      </c>
    </row>
    <row r="2340" spans="2:2" x14ac:dyDescent="0.25">
      <c r="B2340">
        <f t="shared" si="196"/>
        <v>2337</v>
      </c>
    </row>
    <row r="2341" spans="2:2" x14ac:dyDescent="0.25">
      <c r="B2341">
        <f t="shared" si="196"/>
        <v>2338</v>
      </c>
    </row>
    <row r="2342" spans="2:2" x14ac:dyDescent="0.25">
      <c r="B2342">
        <f t="shared" si="196"/>
        <v>2339</v>
      </c>
    </row>
    <row r="2343" spans="2:2" x14ac:dyDescent="0.25">
      <c r="B2343">
        <f t="shared" si="196"/>
        <v>2340</v>
      </c>
    </row>
    <row r="2344" spans="2:2" x14ac:dyDescent="0.25">
      <c r="B2344">
        <f t="shared" si="196"/>
        <v>2341</v>
      </c>
    </row>
    <row r="2345" spans="2:2" x14ac:dyDescent="0.25">
      <c r="B2345">
        <f t="shared" si="196"/>
        <v>2342</v>
      </c>
    </row>
    <row r="2346" spans="2:2" x14ac:dyDescent="0.25">
      <c r="B2346">
        <f t="shared" si="196"/>
        <v>2343</v>
      </c>
    </row>
    <row r="2347" spans="2:2" x14ac:dyDescent="0.25">
      <c r="B2347">
        <f t="shared" si="196"/>
        <v>2344</v>
      </c>
    </row>
    <row r="2348" spans="2:2" x14ac:dyDescent="0.25">
      <c r="B2348">
        <f t="shared" si="196"/>
        <v>2345</v>
      </c>
    </row>
    <row r="2349" spans="2:2" x14ac:dyDescent="0.25">
      <c r="B2349">
        <f t="shared" si="196"/>
        <v>2346</v>
      </c>
    </row>
    <row r="2350" spans="2:2" x14ac:dyDescent="0.25">
      <c r="B2350">
        <f t="shared" si="196"/>
        <v>2347</v>
      </c>
    </row>
    <row r="2351" spans="2:2" x14ac:dyDescent="0.25">
      <c r="B2351">
        <f t="shared" si="196"/>
        <v>2348</v>
      </c>
    </row>
    <row r="2352" spans="2:2" x14ac:dyDescent="0.25">
      <c r="B2352">
        <f t="shared" si="196"/>
        <v>2349</v>
      </c>
    </row>
    <row r="2353" spans="2:7" x14ac:dyDescent="0.25">
      <c r="B2353">
        <f t="shared" si="196"/>
        <v>2350</v>
      </c>
    </row>
    <row r="2354" spans="2:7" x14ac:dyDescent="0.25">
      <c r="B2354">
        <f t="shared" si="196"/>
        <v>2351</v>
      </c>
    </row>
    <row r="2355" spans="2:7" x14ac:dyDescent="0.25">
      <c r="B2355">
        <f t="shared" si="196"/>
        <v>2352</v>
      </c>
    </row>
    <row r="2356" spans="2:7" x14ac:dyDescent="0.25">
      <c r="B2356">
        <f t="shared" si="196"/>
        <v>2353</v>
      </c>
    </row>
    <row r="2357" spans="2:7" x14ac:dyDescent="0.25">
      <c r="B2357">
        <f t="shared" si="196"/>
        <v>2354</v>
      </c>
      <c r="C2357" t="e">
        <f t="shared" ref="C2309:C2372" si="197">1/H2357</f>
        <v>#DIV/0!</v>
      </c>
      <c r="D2357" s="38" t="e">
        <f t="shared" ref="D2310:D2373" si="198">D2356+C2357</f>
        <v>#DIV/0!</v>
      </c>
      <c r="G2357" s="38">
        <f t="shared" ref="G2311:G2374" si="199">H2357/0.278</f>
        <v>0</v>
      </c>
    </row>
    <row r="2358" spans="2:7" x14ac:dyDescent="0.25">
      <c r="B2358">
        <f t="shared" si="196"/>
        <v>2355</v>
      </c>
      <c r="C2358" t="e">
        <f t="shared" si="197"/>
        <v>#DIV/0!</v>
      </c>
      <c r="D2358" s="38" t="e">
        <f t="shared" si="198"/>
        <v>#DIV/0!</v>
      </c>
      <c r="G2358" s="38">
        <f t="shared" si="199"/>
        <v>0</v>
      </c>
    </row>
    <row r="2359" spans="2:7" x14ac:dyDescent="0.25">
      <c r="B2359">
        <f t="shared" si="196"/>
        <v>2356</v>
      </c>
      <c r="C2359" t="e">
        <f t="shared" si="197"/>
        <v>#DIV/0!</v>
      </c>
      <c r="D2359" s="38" t="e">
        <f t="shared" si="198"/>
        <v>#DIV/0!</v>
      </c>
      <c r="G2359" s="38">
        <f t="shared" si="199"/>
        <v>0</v>
      </c>
    </row>
    <row r="2360" spans="2:7" x14ac:dyDescent="0.25">
      <c r="B2360">
        <f t="shared" si="196"/>
        <v>2357</v>
      </c>
      <c r="C2360" t="e">
        <f t="shared" si="197"/>
        <v>#DIV/0!</v>
      </c>
      <c r="D2360" s="38" t="e">
        <f t="shared" si="198"/>
        <v>#DIV/0!</v>
      </c>
      <c r="G2360" s="38">
        <f t="shared" si="199"/>
        <v>0</v>
      </c>
    </row>
    <row r="2361" spans="2:7" x14ac:dyDescent="0.25">
      <c r="B2361">
        <f t="shared" si="196"/>
        <v>2358</v>
      </c>
      <c r="C2361" t="e">
        <f t="shared" si="197"/>
        <v>#DIV/0!</v>
      </c>
      <c r="D2361" s="38" t="e">
        <f t="shared" si="198"/>
        <v>#DIV/0!</v>
      </c>
      <c r="G2361" s="38">
        <f t="shared" si="199"/>
        <v>0</v>
      </c>
    </row>
    <row r="2362" spans="2:7" x14ac:dyDescent="0.25">
      <c r="B2362">
        <f t="shared" si="196"/>
        <v>2359</v>
      </c>
      <c r="C2362" t="e">
        <f t="shared" si="197"/>
        <v>#DIV/0!</v>
      </c>
      <c r="D2362" s="38" t="e">
        <f t="shared" si="198"/>
        <v>#DIV/0!</v>
      </c>
      <c r="G2362" s="38">
        <f t="shared" si="199"/>
        <v>0</v>
      </c>
    </row>
    <row r="2363" spans="2:7" x14ac:dyDescent="0.25">
      <c r="B2363">
        <f t="shared" si="196"/>
        <v>2360</v>
      </c>
      <c r="C2363" t="e">
        <f t="shared" si="197"/>
        <v>#DIV/0!</v>
      </c>
      <c r="D2363" s="38" t="e">
        <f t="shared" si="198"/>
        <v>#DIV/0!</v>
      </c>
      <c r="G2363" s="38">
        <f t="shared" si="199"/>
        <v>0</v>
      </c>
    </row>
    <row r="2364" spans="2:7" x14ac:dyDescent="0.25">
      <c r="B2364">
        <f t="shared" si="196"/>
        <v>2361</v>
      </c>
      <c r="C2364" t="e">
        <f t="shared" si="197"/>
        <v>#DIV/0!</v>
      </c>
      <c r="D2364" s="38" t="e">
        <f t="shared" si="198"/>
        <v>#DIV/0!</v>
      </c>
      <c r="G2364" s="38">
        <f t="shared" si="199"/>
        <v>0</v>
      </c>
    </row>
    <row r="2365" spans="2:7" x14ac:dyDescent="0.25">
      <c r="B2365">
        <f t="shared" si="196"/>
        <v>2362</v>
      </c>
      <c r="C2365" t="e">
        <f t="shared" si="197"/>
        <v>#DIV/0!</v>
      </c>
      <c r="D2365" s="38" t="e">
        <f t="shared" si="198"/>
        <v>#DIV/0!</v>
      </c>
      <c r="G2365" s="38">
        <f t="shared" si="199"/>
        <v>0</v>
      </c>
    </row>
    <row r="2366" spans="2:7" x14ac:dyDescent="0.25">
      <c r="B2366">
        <f t="shared" si="196"/>
        <v>2363</v>
      </c>
      <c r="C2366" t="e">
        <f t="shared" si="197"/>
        <v>#DIV/0!</v>
      </c>
      <c r="D2366" s="38" t="e">
        <f t="shared" si="198"/>
        <v>#DIV/0!</v>
      </c>
      <c r="G2366" s="38">
        <f t="shared" si="199"/>
        <v>0</v>
      </c>
    </row>
    <row r="2367" spans="2:7" x14ac:dyDescent="0.25">
      <c r="B2367">
        <f t="shared" si="196"/>
        <v>2364</v>
      </c>
      <c r="C2367" t="e">
        <f t="shared" si="197"/>
        <v>#DIV/0!</v>
      </c>
      <c r="D2367" s="38" t="e">
        <f t="shared" si="198"/>
        <v>#DIV/0!</v>
      </c>
      <c r="G2367" s="38">
        <f t="shared" si="199"/>
        <v>0</v>
      </c>
    </row>
    <row r="2368" spans="2:7" x14ac:dyDescent="0.25">
      <c r="B2368">
        <f t="shared" si="196"/>
        <v>2365</v>
      </c>
      <c r="C2368" t="e">
        <f t="shared" si="197"/>
        <v>#DIV/0!</v>
      </c>
      <c r="D2368" s="38" t="e">
        <f t="shared" si="198"/>
        <v>#DIV/0!</v>
      </c>
      <c r="G2368" s="38">
        <f t="shared" si="199"/>
        <v>0</v>
      </c>
    </row>
    <row r="2369" spans="2:7" x14ac:dyDescent="0.25">
      <c r="B2369">
        <f t="shared" si="196"/>
        <v>2366</v>
      </c>
      <c r="C2369" t="e">
        <f t="shared" si="197"/>
        <v>#DIV/0!</v>
      </c>
      <c r="D2369" s="38" t="e">
        <f t="shared" si="198"/>
        <v>#DIV/0!</v>
      </c>
      <c r="G2369" s="38">
        <f t="shared" si="199"/>
        <v>0</v>
      </c>
    </row>
    <row r="2370" spans="2:7" x14ac:dyDescent="0.25">
      <c r="B2370">
        <f t="shared" si="196"/>
        <v>2367</v>
      </c>
      <c r="C2370" t="e">
        <f t="shared" si="197"/>
        <v>#DIV/0!</v>
      </c>
      <c r="D2370" s="38" t="e">
        <f t="shared" si="198"/>
        <v>#DIV/0!</v>
      </c>
      <c r="G2370" s="38">
        <f t="shared" si="199"/>
        <v>0</v>
      </c>
    </row>
    <row r="2371" spans="2:7" x14ac:dyDescent="0.25">
      <c r="B2371">
        <f t="shared" si="196"/>
        <v>2368</v>
      </c>
      <c r="C2371" t="e">
        <f t="shared" si="197"/>
        <v>#DIV/0!</v>
      </c>
      <c r="D2371" s="38" t="e">
        <f t="shared" si="198"/>
        <v>#DIV/0!</v>
      </c>
      <c r="G2371" s="38">
        <f t="shared" si="199"/>
        <v>0</v>
      </c>
    </row>
    <row r="2372" spans="2:7" x14ac:dyDescent="0.25">
      <c r="B2372">
        <f t="shared" si="196"/>
        <v>2369</v>
      </c>
      <c r="C2372" t="e">
        <f t="shared" si="197"/>
        <v>#DIV/0!</v>
      </c>
      <c r="D2372" s="38" t="e">
        <f t="shared" si="198"/>
        <v>#DIV/0!</v>
      </c>
      <c r="G2372" s="38">
        <f t="shared" si="199"/>
        <v>0</v>
      </c>
    </row>
    <row r="2373" spans="2:7" x14ac:dyDescent="0.25">
      <c r="B2373">
        <f t="shared" si="196"/>
        <v>2370</v>
      </c>
      <c r="C2373" t="e">
        <f t="shared" ref="C2373:C2436" si="200">1/H2373</f>
        <v>#DIV/0!</v>
      </c>
      <c r="D2373" s="38" t="e">
        <f t="shared" si="198"/>
        <v>#DIV/0!</v>
      </c>
      <c r="G2373" s="38">
        <f t="shared" si="199"/>
        <v>0</v>
      </c>
    </row>
    <row r="2374" spans="2:7" x14ac:dyDescent="0.25">
      <c r="B2374">
        <f t="shared" ref="B2374:B2437" si="201">B2373+1</f>
        <v>2371</v>
      </c>
      <c r="C2374" t="e">
        <f t="shared" si="200"/>
        <v>#DIV/0!</v>
      </c>
      <c r="D2374" s="38" t="e">
        <f t="shared" ref="D2374:D2437" si="202">D2373+C2374</f>
        <v>#DIV/0!</v>
      </c>
      <c r="G2374" s="38">
        <f t="shared" si="199"/>
        <v>0</v>
      </c>
    </row>
    <row r="2375" spans="2:7" x14ac:dyDescent="0.25">
      <c r="B2375">
        <f t="shared" si="201"/>
        <v>2372</v>
      </c>
      <c r="C2375" t="e">
        <f t="shared" si="200"/>
        <v>#DIV/0!</v>
      </c>
      <c r="D2375" s="38" t="e">
        <f t="shared" si="202"/>
        <v>#DIV/0!</v>
      </c>
      <c r="G2375" s="38">
        <f t="shared" ref="G2375:G2438" si="203">H2375/0.278</f>
        <v>0</v>
      </c>
    </row>
    <row r="2376" spans="2:7" x14ac:dyDescent="0.25">
      <c r="B2376">
        <f t="shared" si="201"/>
        <v>2373</v>
      </c>
      <c r="C2376" t="e">
        <f t="shared" si="200"/>
        <v>#DIV/0!</v>
      </c>
      <c r="D2376" s="38" t="e">
        <f t="shared" si="202"/>
        <v>#DIV/0!</v>
      </c>
      <c r="G2376" s="38">
        <f t="shared" si="203"/>
        <v>0</v>
      </c>
    </row>
    <row r="2377" spans="2:7" x14ac:dyDescent="0.25">
      <c r="B2377">
        <f t="shared" si="201"/>
        <v>2374</v>
      </c>
      <c r="C2377" t="e">
        <f t="shared" si="200"/>
        <v>#DIV/0!</v>
      </c>
      <c r="D2377" s="38" t="e">
        <f t="shared" si="202"/>
        <v>#DIV/0!</v>
      </c>
      <c r="G2377" s="38">
        <f t="shared" si="203"/>
        <v>0</v>
      </c>
    </row>
    <row r="2378" spans="2:7" x14ac:dyDescent="0.25">
      <c r="B2378">
        <f t="shared" si="201"/>
        <v>2375</v>
      </c>
      <c r="C2378" t="e">
        <f t="shared" si="200"/>
        <v>#DIV/0!</v>
      </c>
      <c r="D2378" s="38" t="e">
        <f t="shared" si="202"/>
        <v>#DIV/0!</v>
      </c>
      <c r="G2378" s="38">
        <f t="shared" si="203"/>
        <v>0</v>
      </c>
    </row>
    <row r="2379" spans="2:7" x14ac:dyDescent="0.25">
      <c r="B2379">
        <f t="shared" si="201"/>
        <v>2376</v>
      </c>
      <c r="C2379" t="e">
        <f t="shared" si="200"/>
        <v>#DIV/0!</v>
      </c>
      <c r="D2379" s="38" t="e">
        <f t="shared" si="202"/>
        <v>#DIV/0!</v>
      </c>
      <c r="G2379" s="38">
        <f t="shared" si="203"/>
        <v>0</v>
      </c>
    </row>
    <row r="2380" spans="2:7" x14ac:dyDescent="0.25">
      <c r="B2380">
        <f t="shared" si="201"/>
        <v>2377</v>
      </c>
      <c r="C2380" t="e">
        <f t="shared" si="200"/>
        <v>#DIV/0!</v>
      </c>
      <c r="D2380" s="38" t="e">
        <f t="shared" si="202"/>
        <v>#DIV/0!</v>
      </c>
      <c r="G2380" s="38">
        <f t="shared" si="203"/>
        <v>0</v>
      </c>
    </row>
    <row r="2381" spans="2:7" x14ac:dyDescent="0.25">
      <c r="B2381">
        <f t="shared" si="201"/>
        <v>2378</v>
      </c>
      <c r="C2381" t="e">
        <f t="shared" si="200"/>
        <v>#DIV/0!</v>
      </c>
      <c r="D2381" s="38" t="e">
        <f t="shared" si="202"/>
        <v>#DIV/0!</v>
      </c>
      <c r="G2381" s="38">
        <f t="shared" si="203"/>
        <v>0</v>
      </c>
    </row>
    <row r="2382" spans="2:7" x14ac:dyDescent="0.25">
      <c r="B2382">
        <f t="shared" si="201"/>
        <v>2379</v>
      </c>
      <c r="C2382" t="e">
        <f t="shared" si="200"/>
        <v>#DIV/0!</v>
      </c>
      <c r="D2382" s="38" t="e">
        <f t="shared" si="202"/>
        <v>#DIV/0!</v>
      </c>
      <c r="G2382" s="38">
        <f t="shared" si="203"/>
        <v>0</v>
      </c>
    </row>
    <row r="2383" spans="2:7" x14ac:dyDescent="0.25">
      <c r="B2383">
        <f t="shared" si="201"/>
        <v>2380</v>
      </c>
      <c r="C2383" t="e">
        <f t="shared" si="200"/>
        <v>#DIV/0!</v>
      </c>
      <c r="D2383" s="38" t="e">
        <f t="shared" si="202"/>
        <v>#DIV/0!</v>
      </c>
      <c r="G2383" s="38">
        <f t="shared" si="203"/>
        <v>0</v>
      </c>
    </row>
    <row r="2384" spans="2:7" x14ac:dyDescent="0.25">
      <c r="B2384">
        <f t="shared" si="201"/>
        <v>2381</v>
      </c>
      <c r="C2384" t="e">
        <f t="shared" si="200"/>
        <v>#DIV/0!</v>
      </c>
      <c r="D2384" s="38" t="e">
        <f t="shared" si="202"/>
        <v>#DIV/0!</v>
      </c>
      <c r="G2384" s="38">
        <f t="shared" si="203"/>
        <v>0</v>
      </c>
    </row>
    <row r="2385" spans="2:7" x14ac:dyDescent="0.25">
      <c r="B2385">
        <f t="shared" si="201"/>
        <v>2382</v>
      </c>
      <c r="C2385" t="e">
        <f t="shared" si="200"/>
        <v>#DIV/0!</v>
      </c>
      <c r="D2385" s="38" t="e">
        <f t="shared" si="202"/>
        <v>#DIV/0!</v>
      </c>
      <c r="G2385" s="38">
        <f t="shared" si="203"/>
        <v>0</v>
      </c>
    </row>
    <row r="2386" spans="2:7" x14ac:dyDescent="0.25">
      <c r="B2386">
        <f t="shared" si="201"/>
        <v>2383</v>
      </c>
      <c r="C2386" t="e">
        <f t="shared" si="200"/>
        <v>#DIV/0!</v>
      </c>
      <c r="D2386" s="38" t="e">
        <f t="shared" si="202"/>
        <v>#DIV/0!</v>
      </c>
      <c r="G2386" s="38">
        <f t="shared" si="203"/>
        <v>0</v>
      </c>
    </row>
    <row r="2387" spans="2:7" x14ac:dyDescent="0.25">
      <c r="B2387">
        <f t="shared" si="201"/>
        <v>2384</v>
      </c>
      <c r="C2387" t="e">
        <f t="shared" si="200"/>
        <v>#DIV/0!</v>
      </c>
      <c r="D2387" s="38" t="e">
        <f t="shared" si="202"/>
        <v>#DIV/0!</v>
      </c>
      <c r="G2387" s="38">
        <f t="shared" si="203"/>
        <v>0</v>
      </c>
    </row>
    <row r="2388" spans="2:7" x14ac:dyDescent="0.25">
      <c r="B2388">
        <f t="shared" si="201"/>
        <v>2385</v>
      </c>
      <c r="C2388" t="e">
        <f t="shared" si="200"/>
        <v>#DIV/0!</v>
      </c>
      <c r="D2388" s="38" t="e">
        <f t="shared" si="202"/>
        <v>#DIV/0!</v>
      </c>
      <c r="G2388" s="38">
        <f t="shared" si="203"/>
        <v>0</v>
      </c>
    </row>
    <row r="2389" spans="2:7" x14ac:dyDescent="0.25">
      <c r="B2389">
        <f t="shared" si="201"/>
        <v>2386</v>
      </c>
      <c r="C2389" t="e">
        <f t="shared" si="200"/>
        <v>#DIV/0!</v>
      </c>
      <c r="D2389" s="38" t="e">
        <f t="shared" si="202"/>
        <v>#DIV/0!</v>
      </c>
      <c r="G2389" s="38">
        <f t="shared" si="203"/>
        <v>0</v>
      </c>
    </row>
    <row r="2390" spans="2:7" x14ac:dyDescent="0.25">
      <c r="B2390">
        <f t="shared" si="201"/>
        <v>2387</v>
      </c>
      <c r="C2390" t="e">
        <f t="shared" si="200"/>
        <v>#DIV/0!</v>
      </c>
      <c r="D2390" s="38" t="e">
        <f t="shared" si="202"/>
        <v>#DIV/0!</v>
      </c>
      <c r="G2390" s="38">
        <f t="shared" si="203"/>
        <v>0</v>
      </c>
    </row>
    <row r="2391" spans="2:7" x14ac:dyDescent="0.25">
      <c r="B2391">
        <f t="shared" si="201"/>
        <v>2388</v>
      </c>
      <c r="C2391" t="e">
        <f t="shared" si="200"/>
        <v>#DIV/0!</v>
      </c>
      <c r="D2391" s="38" t="e">
        <f t="shared" si="202"/>
        <v>#DIV/0!</v>
      </c>
      <c r="G2391" s="38">
        <f t="shared" si="203"/>
        <v>0</v>
      </c>
    </row>
    <row r="2392" spans="2:7" x14ac:dyDescent="0.25">
      <c r="B2392">
        <f t="shared" si="201"/>
        <v>2389</v>
      </c>
      <c r="C2392" t="e">
        <f t="shared" si="200"/>
        <v>#DIV/0!</v>
      </c>
      <c r="D2392" s="38" t="e">
        <f t="shared" si="202"/>
        <v>#DIV/0!</v>
      </c>
      <c r="G2392" s="38">
        <f t="shared" si="203"/>
        <v>0</v>
      </c>
    </row>
    <row r="2393" spans="2:7" x14ac:dyDescent="0.25">
      <c r="B2393">
        <f t="shared" si="201"/>
        <v>2390</v>
      </c>
      <c r="C2393" t="e">
        <f t="shared" si="200"/>
        <v>#DIV/0!</v>
      </c>
      <c r="D2393" s="38" t="e">
        <f t="shared" si="202"/>
        <v>#DIV/0!</v>
      </c>
      <c r="G2393" s="38">
        <f t="shared" si="203"/>
        <v>0</v>
      </c>
    </row>
    <row r="2394" spans="2:7" x14ac:dyDescent="0.25">
      <c r="B2394">
        <f t="shared" si="201"/>
        <v>2391</v>
      </c>
      <c r="C2394" t="e">
        <f t="shared" si="200"/>
        <v>#DIV/0!</v>
      </c>
      <c r="D2394" s="38" t="e">
        <f t="shared" si="202"/>
        <v>#DIV/0!</v>
      </c>
      <c r="G2394" s="38">
        <f t="shared" si="203"/>
        <v>0</v>
      </c>
    </row>
    <row r="2395" spans="2:7" x14ac:dyDescent="0.25">
      <c r="B2395">
        <f t="shared" si="201"/>
        <v>2392</v>
      </c>
      <c r="C2395" t="e">
        <f t="shared" si="200"/>
        <v>#DIV/0!</v>
      </c>
      <c r="D2395" s="38" t="e">
        <f t="shared" si="202"/>
        <v>#DIV/0!</v>
      </c>
      <c r="G2395" s="38">
        <f t="shared" si="203"/>
        <v>0</v>
      </c>
    </row>
    <row r="2396" spans="2:7" x14ac:dyDescent="0.25">
      <c r="B2396">
        <f t="shared" si="201"/>
        <v>2393</v>
      </c>
      <c r="C2396" t="e">
        <f t="shared" si="200"/>
        <v>#DIV/0!</v>
      </c>
      <c r="D2396" s="38" t="e">
        <f t="shared" si="202"/>
        <v>#DIV/0!</v>
      </c>
      <c r="G2396" s="38">
        <f t="shared" si="203"/>
        <v>0</v>
      </c>
    </row>
    <row r="2397" spans="2:7" x14ac:dyDescent="0.25">
      <c r="B2397">
        <f t="shared" si="201"/>
        <v>2394</v>
      </c>
      <c r="C2397" t="e">
        <f t="shared" si="200"/>
        <v>#DIV/0!</v>
      </c>
      <c r="D2397" s="38" t="e">
        <f t="shared" si="202"/>
        <v>#DIV/0!</v>
      </c>
      <c r="G2397" s="38">
        <f t="shared" si="203"/>
        <v>0</v>
      </c>
    </row>
    <row r="2398" spans="2:7" x14ac:dyDescent="0.25">
      <c r="B2398">
        <f t="shared" si="201"/>
        <v>2395</v>
      </c>
      <c r="C2398" t="e">
        <f t="shared" si="200"/>
        <v>#DIV/0!</v>
      </c>
      <c r="D2398" s="38" t="e">
        <f t="shared" si="202"/>
        <v>#DIV/0!</v>
      </c>
      <c r="G2398" s="38">
        <f t="shared" si="203"/>
        <v>0</v>
      </c>
    </row>
    <row r="2399" spans="2:7" x14ac:dyDescent="0.25">
      <c r="B2399">
        <f t="shared" si="201"/>
        <v>2396</v>
      </c>
      <c r="C2399" t="e">
        <f t="shared" si="200"/>
        <v>#DIV/0!</v>
      </c>
      <c r="D2399" s="38" t="e">
        <f t="shared" si="202"/>
        <v>#DIV/0!</v>
      </c>
      <c r="G2399" s="38">
        <f t="shared" si="203"/>
        <v>0</v>
      </c>
    </row>
    <row r="2400" spans="2:7" x14ac:dyDescent="0.25">
      <c r="B2400">
        <f t="shared" si="201"/>
        <v>2397</v>
      </c>
      <c r="C2400" t="e">
        <f t="shared" si="200"/>
        <v>#DIV/0!</v>
      </c>
      <c r="D2400" s="38" t="e">
        <f t="shared" si="202"/>
        <v>#DIV/0!</v>
      </c>
      <c r="G2400" s="38">
        <f t="shared" si="203"/>
        <v>0</v>
      </c>
    </row>
    <row r="2401" spans="2:7" x14ac:dyDescent="0.25">
      <c r="B2401">
        <f t="shared" si="201"/>
        <v>2398</v>
      </c>
      <c r="C2401" t="e">
        <f t="shared" si="200"/>
        <v>#DIV/0!</v>
      </c>
      <c r="D2401" s="38" t="e">
        <f t="shared" si="202"/>
        <v>#DIV/0!</v>
      </c>
      <c r="G2401" s="38">
        <f t="shared" si="203"/>
        <v>0</v>
      </c>
    </row>
    <row r="2402" spans="2:7" x14ac:dyDescent="0.25">
      <c r="B2402">
        <f t="shared" si="201"/>
        <v>2399</v>
      </c>
      <c r="C2402" t="e">
        <f t="shared" si="200"/>
        <v>#DIV/0!</v>
      </c>
      <c r="D2402" s="38" t="e">
        <f t="shared" si="202"/>
        <v>#DIV/0!</v>
      </c>
      <c r="G2402" s="38">
        <f t="shared" si="203"/>
        <v>0</v>
      </c>
    </row>
    <row r="2403" spans="2:7" x14ac:dyDescent="0.25">
      <c r="B2403">
        <f t="shared" si="201"/>
        <v>2400</v>
      </c>
      <c r="C2403" t="e">
        <f t="shared" si="200"/>
        <v>#DIV/0!</v>
      </c>
      <c r="D2403" s="38" t="e">
        <f t="shared" si="202"/>
        <v>#DIV/0!</v>
      </c>
      <c r="G2403" s="38">
        <f t="shared" si="203"/>
        <v>0</v>
      </c>
    </row>
    <row r="2404" spans="2:7" x14ac:dyDescent="0.25">
      <c r="B2404">
        <f t="shared" si="201"/>
        <v>2401</v>
      </c>
      <c r="C2404" t="e">
        <f t="shared" si="200"/>
        <v>#DIV/0!</v>
      </c>
      <c r="D2404" s="38" t="e">
        <f t="shared" si="202"/>
        <v>#DIV/0!</v>
      </c>
      <c r="G2404" s="38">
        <f t="shared" si="203"/>
        <v>0</v>
      </c>
    </row>
    <row r="2405" spans="2:7" x14ac:dyDescent="0.25">
      <c r="B2405">
        <f t="shared" si="201"/>
        <v>2402</v>
      </c>
      <c r="C2405" t="e">
        <f t="shared" si="200"/>
        <v>#DIV/0!</v>
      </c>
      <c r="D2405" s="38" t="e">
        <f t="shared" si="202"/>
        <v>#DIV/0!</v>
      </c>
      <c r="G2405" s="38">
        <f t="shared" si="203"/>
        <v>0</v>
      </c>
    </row>
    <row r="2406" spans="2:7" x14ac:dyDescent="0.25">
      <c r="B2406">
        <f t="shared" si="201"/>
        <v>2403</v>
      </c>
      <c r="C2406" t="e">
        <f t="shared" si="200"/>
        <v>#DIV/0!</v>
      </c>
      <c r="D2406" s="38" t="e">
        <f t="shared" si="202"/>
        <v>#DIV/0!</v>
      </c>
      <c r="G2406" s="38">
        <f t="shared" si="203"/>
        <v>0</v>
      </c>
    </row>
    <row r="2407" spans="2:7" x14ac:dyDescent="0.25">
      <c r="B2407">
        <f t="shared" si="201"/>
        <v>2404</v>
      </c>
      <c r="C2407" t="e">
        <f t="shared" si="200"/>
        <v>#DIV/0!</v>
      </c>
      <c r="D2407" s="38" t="e">
        <f t="shared" si="202"/>
        <v>#DIV/0!</v>
      </c>
      <c r="G2407" s="38">
        <f t="shared" si="203"/>
        <v>0</v>
      </c>
    </row>
    <row r="2408" spans="2:7" x14ac:dyDescent="0.25">
      <c r="B2408">
        <f t="shared" si="201"/>
        <v>2405</v>
      </c>
      <c r="C2408" t="e">
        <f t="shared" si="200"/>
        <v>#DIV/0!</v>
      </c>
      <c r="D2408" s="38" t="e">
        <f t="shared" si="202"/>
        <v>#DIV/0!</v>
      </c>
      <c r="G2408" s="38">
        <f t="shared" si="203"/>
        <v>0</v>
      </c>
    </row>
    <row r="2409" spans="2:7" x14ac:dyDescent="0.25">
      <c r="B2409">
        <f t="shared" si="201"/>
        <v>2406</v>
      </c>
      <c r="C2409" t="e">
        <f t="shared" si="200"/>
        <v>#DIV/0!</v>
      </c>
      <c r="D2409" s="38" t="e">
        <f t="shared" si="202"/>
        <v>#DIV/0!</v>
      </c>
      <c r="G2409" s="38">
        <f t="shared" si="203"/>
        <v>0</v>
      </c>
    </row>
    <row r="2410" spans="2:7" x14ac:dyDescent="0.25">
      <c r="B2410">
        <f t="shared" si="201"/>
        <v>2407</v>
      </c>
      <c r="C2410" t="e">
        <f t="shared" si="200"/>
        <v>#DIV/0!</v>
      </c>
      <c r="D2410" s="38" t="e">
        <f t="shared" si="202"/>
        <v>#DIV/0!</v>
      </c>
      <c r="G2410" s="38">
        <f t="shared" si="203"/>
        <v>0</v>
      </c>
    </row>
    <row r="2411" spans="2:7" x14ac:dyDescent="0.25">
      <c r="B2411">
        <f t="shared" si="201"/>
        <v>2408</v>
      </c>
      <c r="C2411" t="e">
        <f t="shared" si="200"/>
        <v>#DIV/0!</v>
      </c>
      <c r="D2411" s="38" t="e">
        <f t="shared" si="202"/>
        <v>#DIV/0!</v>
      </c>
      <c r="G2411" s="38">
        <f t="shared" si="203"/>
        <v>0</v>
      </c>
    </row>
    <row r="2412" spans="2:7" x14ac:dyDescent="0.25">
      <c r="B2412">
        <f t="shared" si="201"/>
        <v>2409</v>
      </c>
      <c r="C2412" t="e">
        <f t="shared" si="200"/>
        <v>#DIV/0!</v>
      </c>
      <c r="D2412" s="38" t="e">
        <f t="shared" si="202"/>
        <v>#DIV/0!</v>
      </c>
      <c r="G2412" s="38">
        <f t="shared" si="203"/>
        <v>0</v>
      </c>
    </row>
    <row r="2413" spans="2:7" x14ac:dyDescent="0.25">
      <c r="B2413">
        <f t="shared" si="201"/>
        <v>2410</v>
      </c>
      <c r="C2413" t="e">
        <f t="shared" si="200"/>
        <v>#DIV/0!</v>
      </c>
      <c r="D2413" s="38" t="e">
        <f t="shared" si="202"/>
        <v>#DIV/0!</v>
      </c>
      <c r="G2413" s="38">
        <f t="shared" si="203"/>
        <v>0</v>
      </c>
    </row>
    <row r="2414" spans="2:7" x14ac:dyDescent="0.25">
      <c r="B2414">
        <f t="shared" si="201"/>
        <v>2411</v>
      </c>
      <c r="C2414" t="e">
        <f t="shared" si="200"/>
        <v>#DIV/0!</v>
      </c>
      <c r="D2414" s="38" t="e">
        <f t="shared" si="202"/>
        <v>#DIV/0!</v>
      </c>
      <c r="G2414" s="38">
        <f t="shared" si="203"/>
        <v>0</v>
      </c>
    </row>
    <row r="2415" spans="2:7" x14ac:dyDescent="0.25">
      <c r="B2415">
        <f t="shared" si="201"/>
        <v>2412</v>
      </c>
      <c r="C2415" t="e">
        <f t="shared" si="200"/>
        <v>#DIV/0!</v>
      </c>
      <c r="D2415" s="38" t="e">
        <f t="shared" si="202"/>
        <v>#DIV/0!</v>
      </c>
      <c r="G2415" s="38">
        <f t="shared" si="203"/>
        <v>0</v>
      </c>
    </row>
    <row r="2416" spans="2:7" x14ac:dyDescent="0.25">
      <c r="B2416">
        <f t="shared" si="201"/>
        <v>2413</v>
      </c>
      <c r="C2416" t="e">
        <f t="shared" si="200"/>
        <v>#DIV/0!</v>
      </c>
      <c r="D2416" s="38" t="e">
        <f t="shared" si="202"/>
        <v>#DIV/0!</v>
      </c>
      <c r="G2416" s="38">
        <f t="shared" si="203"/>
        <v>0</v>
      </c>
    </row>
    <row r="2417" spans="2:7" x14ac:dyDescent="0.25">
      <c r="B2417">
        <f t="shared" si="201"/>
        <v>2414</v>
      </c>
      <c r="C2417" t="e">
        <f t="shared" si="200"/>
        <v>#DIV/0!</v>
      </c>
      <c r="D2417" s="38" t="e">
        <f t="shared" si="202"/>
        <v>#DIV/0!</v>
      </c>
      <c r="G2417" s="38">
        <f t="shared" si="203"/>
        <v>0</v>
      </c>
    </row>
    <row r="2418" spans="2:7" x14ac:dyDescent="0.25">
      <c r="B2418">
        <f t="shared" si="201"/>
        <v>2415</v>
      </c>
      <c r="C2418" t="e">
        <f t="shared" si="200"/>
        <v>#DIV/0!</v>
      </c>
      <c r="D2418" s="38" t="e">
        <f t="shared" si="202"/>
        <v>#DIV/0!</v>
      </c>
      <c r="G2418" s="38">
        <f t="shared" si="203"/>
        <v>0</v>
      </c>
    </row>
    <row r="2419" spans="2:7" x14ac:dyDescent="0.25">
      <c r="B2419">
        <f t="shared" si="201"/>
        <v>2416</v>
      </c>
      <c r="C2419" t="e">
        <f t="shared" si="200"/>
        <v>#DIV/0!</v>
      </c>
      <c r="D2419" s="38" t="e">
        <f t="shared" si="202"/>
        <v>#DIV/0!</v>
      </c>
      <c r="G2419" s="38">
        <f t="shared" si="203"/>
        <v>0</v>
      </c>
    </row>
    <row r="2420" spans="2:7" x14ac:dyDescent="0.25">
      <c r="B2420">
        <f t="shared" si="201"/>
        <v>2417</v>
      </c>
      <c r="C2420" t="e">
        <f t="shared" si="200"/>
        <v>#DIV/0!</v>
      </c>
      <c r="D2420" s="38" t="e">
        <f t="shared" si="202"/>
        <v>#DIV/0!</v>
      </c>
      <c r="G2420" s="38">
        <f t="shared" si="203"/>
        <v>0</v>
      </c>
    </row>
    <row r="2421" spans="2:7" x14ac:dyDescent="0.25">
      <c r="B2421">
        <f t="shared" si="201"/>
        <v>2418</v>
      </c>
      <c r="C2421" t="e">
        <f t="shared" si="200"/>
        <v>#DIV/0!</v>
      </c>
      <c r="D2421" s="38" t="e">
        <f t="shared" si="202"/>
        <v>#DIV/0!</v>
      </c>
      <c r="G2421" s="38">
        <f t="shared" si="203"/>
        <v>0</v>
      </c>
    </row>
    <row r="2422" spans="2:7" x14ac:dyDescent="0.25">
      <c r="B2422">
        <f t="shared" si="201"/>
        <v>2419</v>
      </c>
      <c r="C2422" t="e">
        <f t="shared" si="200"/>
        <v>#DIV/0!</v>
      </c>
      <c r="D2422" s="38" t="e">
        <f t="shared" si="202"/>
        <v>#DIV/0!</v>
      </c>
      <c r="G2422" s="38">
        <f t="shared" si="203"/>
        <v>0</v>
      </c>
    </row>
    <row r="2423" spans="2:7" x14ac:dyDescent="0.25">
      <c r="B2423">
        <f t="shared" si="201"/>
        <v>2420</v>
      </c>
      <c r="C2423" t="e">
        <f t="shared" si="200"/>
        <v>#DIV/0!</v>
      </c>
      <c r="D2423" s="38" t="e">
        <f t="shared" si="202"/>
        <v>#DIV/0!</v>
      </c>
      <c r="G2423" s="38">
        <f t="shared" si="203"/>
        <v>0</v>
      </c>
    </row>
    <row r="2424" spans="2:7" x14ac:dyDescent="0.25">
      <c r="B2424">
        <f t="shared" si="201"/>
        <v>2421</v>
      </c>
      <c r="C2424" t="e">
        <f t="shared" si="200"/>
        <v>#DIV/0!</v>
      </c>
      <c r="D2424" s="38" t="e">
        <f t="shared" si="202"/>
        <v>#DIV/0!</v>
      </c>
      <c r="G2424" s="38">
        <f t="shared" si="203"/>
        <v>0</v>
      </c>
    </row>
    <row r="2425" spans="2:7" x14ac:dyDescent="0.25">
      <c r="B2425">
        <f t="shared" si="201"/>
        <v>2422</v>
      </c>
      <c r="C2425" t="e">
        <f t="shared" si="200"/>
        <v>#DIV/0!</v>
      </c>
      <c r="D2425" s="38" t="e">
        <f t="shared" si="202"/>
        <v>#DIV/0!</v>
      </c>
      <c r="G2425" s="38">
        <f t="shared" si="203"/>
        <v>0</v>
      </c>
    </row>
    <row r="2426" spans="2:7" x14ac:dyDescent="0.25">
      <c r="B2426">
        <f t="shared" si="201"/>
        <v>2423</v>
      </c>
      <c r="C2426" t="e">
        <f t="shared" si="200"/>
        <v>#DIV/0!</v>
      </c>
      <c r="D2426" s="38" t="e">
        <f t="shared" si="202"/>
        <v>#DIV/0!</v>
      </c>
      <c r="G2426" s="38">
        <f t="shared" si="203"/>
        <v>0</v>
      </c>
    </row>
    <row r="2427" spans="2:7" x14ac:dyDescent="0.25">
      <c r="B2427">
        <f t="shared" si="201"/>
        <v>2424</v>
      </c>
      <c r="C2427" t="e">
        <f t="shared" si="200"/>
        <v>#DIV/0!</v>
      </c>
      <c r="D2427" s="38" t="e">
        <f t="shared" si="202"/>
        <v>#DIV/0!</v>
      </c>
      <c r="G2427" s="38">
        <f t="shared" si="203"/>
        <v>0</v>
      </c>
    </row>
    <row r="2428" spans="2:7" x14ac:dyDescent="0.25">
      <c r="B2428">
        <f t="shared" si="201"/>
        <v>2425</v>
      </c>
      <c r="C2428" t="e">
        <f t="shared" si="200"/>
        <v>#DIV/0!</v>
      </c>
      <c r="D2428" s="38" t="e">
        <f t="shared" si="202"/>
        <v>#DIV/0!</v>
      </c>
      <c r="G2428" s="38">
        <f t="shared" si="203"/>
        <v>0</v>
      </c>
    </row>
    <row r="2429" spans="2:7" x14ac:dyDescent="0.25">
      <c r="B2429">
        <f t="shared" si="201"/>
        <v>2426</v>
      </c>
      <c r="C2429" t="e">
        <f t="shared" si="200"/>
        <v>#DIV/0!</v>
      </c>
      <c r="D2429" s="38" t="e">
        <f t="shared" si="202"/>
        <v>#DIV/0!</v>
      </c>
      <c r="G2429" s="38">
        <f t="shared" si="203"/>
        <v>0</v>
      </c>
    </row>
    <row r="2430" spans="2:7" x14ac:dyDescent="0.25">
      <c r="B2430">
        <f t="shared" si="201"/>
        <v>2427</v>
      </c>
      <c r="C2430" t="e">
        <f t="shared" si="200"/>
        <v>#DIV/0!</v>
      </c>
      <c r="D2430" s="38" t="e">
        <f t="shared" si="202"/>
        <v>#DIV/0!</v>
      </c>
      <c r="G2430" s="38">
        <f t="shared" si="203"/>
        <v>0</v>
      </c>
    </row>
    <row r="2431" spans="2:7" x14ac:dyDescent="0.25">
      <c r="B2431">
        <f t="shared" si="201"/>
        <v>2428</v>
      </c>
      <c r="C2431" t="e">
        <f t="shared" si="200"/>
        <v>#DIV/0!</v>
      </c>
      <c r="D2431" s="38" t="e">
        <f t="shared" si="202"/>
        <v>#DIV/0!</v>
      </c>
      <c r="G2431" s="38">
        <f t="shared" si="203"/>
        <v>0</v>
      </c>
    </row>
    <row r="2432" spans="2:7" x14ac:dyDescent="0.25">
      <c r="B2432">
        <f t="shared" si="201"/>
        <v>2429</v>
      </c>
      <c r="C2432" t="e">
        <f t="shared" si="200"/>
        <v>#DIV/0!</v>
      </c>
      <c r="D2432" s="38" t="e">
        <f t="shared" si="202"/>
        <v>#DIV/0!</v>
      </c>
      <c r="G2432" s="38">
        <f t="shared" si="203"/>
        <v>0</v>
      </c>
    </row>
    <row r="2433" spans="2:7" x14ac:dyDescent="0.25">
      <c r="B2433">
        <f t="shared" si="201"/>
        <v>2430</v>
      </c>
      <c r="C2433" t="e">
        <f t="shared" si="200"/>
        <v>#DIV/0!</v>
      </c>
      <c r="D2433" s="38" t="e">
        <f t="shared" si="202"/>
        <v>#DIV/0!</v>
      </c>
      <c r="G2433" s="38">
        <f t="shared" si="203"/>
        <v>0</v>
      </c>
    </row>
    <row r="2434" spans="2:7" x14ac:dyDescent="0.25">
      <c r="B2434">
        <f t="shared" si="201"/>
        <v>2431</v>
      </c>
      <c r="C2434" t="e">
        <f t="shared" si="200"/>
        <v>#DIV/0!</v>
      </c>
      <c r="D2434" s="38" t="e">
        <f t="shared" si="202"/>
        <v>#DIV/0!</v>
      </c>
      <c r="G2434" s="38">
        <f t="shared" si="203"/>
        <v>0</v>
      </c>
    </row>
    <row r="2435" spans="2:7" x14ac:dyDescent="0.25">
      <c r="B2435">
        <f t="shared" si="201"/>
        <v>2432</v>
      </c>
      <c r="C2435" t="e">
        <f t="shared" si="200"/>
        <v>#DIV/0!</v>
      </c>
      <c r="D2435" s="38" t="e">
        <f t="shared" si="202"/>
        <v>#DIV/0!</v>
      </c>
      <c r="G2435" s="38">
        <f t="shared" si="203"/>
        <v>0</v>
      </c>
    </row>
    <row r="2436" spans="2:7" x14ac:dyDescent="0.25">
      <c r="B2436">
        <f t="shared" si="201"/>
        <v>2433</v>
      </c>
      <c r="C2436" t="e">
        <f t="shared" si="200"/>
        <v>#DIV/0!</v>
      </c>
      <c r="D2436" s="38" t="e">
        <f t="shared" si="202"/>
        <v>#DIV/0!</v>
      </c>
      <c r="G2436" s="38">
        <f t="shared" si="203"/>
        <v>0</v>
      </c>
    </row>
    <row r="2437" spans="2:7" x14ac:dyDescent="0.25">
      <c r="B2437">
        <f t="shared" si="201"/>
        <v>2434</v>
      </c>
      <c r="C2437" t="e">
        <f t="shared" ref="C2437:C2500" si="204">1/H2437</f>
        <v>#DIV/0!</v>
      </c>
      <c r="D2437" s="38" t="e">
        <f t="shared" si="202"/>
        <v>#DIV/0!</v>
      </c>
      <c r="G2437" s="38">
        <f t="shared" si="203"/>
        <v>0</v>
      </c>
    </row>
    <row r="2438" spans="2:7" x14ac:dyDescent="0.25">
      <c r="B2438">
        <f t="shared" ref="B2438:B2501" si="205">B2437+1</f>
        <v>2435</v>
      </c>
      <c r="C2438" t="e">
        <f t="shared" si="204"/>
        <v>#DIV/0!</v>
      </c>
      <c r="D2438" s="38" t="e">
        <f t="shared" ref="D2438:D2501" si="206">D2437+C2438</f>
        <v>#DIV/0!</v>
      </c>
      <c r="G2438" s="38">
        <f t="shared" si="203"/>
        <v>0</v>
      </c>
    </row>
    <row r="2439" spans="2:7" x14ac:dyDescent="0.25">
      <c r="B2439">
        <f t="shared" si="205"/>
        <v>2436</v>
      </c>
      <c r="C2439" t="e">
        <f t="shared" si="204"/>
        <v>#DIV/0!</v>
      </c>
      <c r="D2439" s="38" t="e">
        <f t="shared" si="206"/>
        <v>#DIV/0!</v>
      </c>
      <c r="G2439" s="38">
        <f t="shared" ref="G2439:G2502" si="207">H2439/0.278</f>
        <v>0</v>
      </c>
    </row>
    <row r="2440" spans="2:7" x14ac:dyDescent="0.25">
      <c r="B2440">
        <f t="shared" si="205"/>
        <v>2437</v>
      </c>
      <c r="C2440" t="e">
        <f t="shared" si="204"/>
        <v>#DIV/0!</v>
      </c>
      <c r="D2440" s="38" t="e">
        <f t="shared" si="206"/>
        <v>#DIV/0!</v>
      </c>
      <c r="G2440" s="38">
        <f t="shared" si="207"/>
        <v>0</v>
      </c>
    </row>
    <row r="2441" spans="2:7" x14ac:dyDescent="0.25">
      <c r="B2441">
        <f t="shared" si="205"/>
        <v>2438</v>
      </c>
      <c r="C2441" t="e">
        <f t="shared" si="204"/>
        <v>#DIV/0!</v>
      </c>
      <c r="D2441" s="38" t="e">
        <f t="shared" si="206"/>
        <v>#DIV/0!</v>
      </c>
      <c r="G2441" s="38">
        <f t="shared" si="207"/>
        <v>0</v>
      </c>
    </row>
    <row r="2442" spans="2:7" x14ac:dyDescent="0.25">
      <c r="B2442">
        <f t="shared" si="205"/>
        <v>2439</v>
      </c>
      <c r="C2442" t="e">
        <f t="shared" si="204"/>
        <v>#DIV/0!</v>
      </c>
      <c r="D2442" s="38" t="e">
        <f t="shared" si="206"/>
        <v>#DIV/0!</v>
      </c>
      <c r="G2442" s="38">
        <f t="shared" si="207"/>
        <v>0</v>
      </c>
    </row>
    <row r="2443" spans="2:7" x14ac:dyDescent="0.25">
      <c r="B2443">
        <f t="shared" si="205"/>
        <v>2440</v>
      </c>
      <c r="C2443" t="e">
        <f t="shared" si="204"/>
        <v>#DIV/0!</v>
      </c>
      <c r="D2443" s="38" t="e">
        <f t="shared" si="206"/>
        <v>#DIV/0!</v>
      </c>
      <c r="G2443" s="38">
        <f t="shared" si="207"/>
        <v>0</v>
      </c>
    </row>
    <row r="2444" spans="2:7" x14ac:dyDescent="0.25">
      <c r="B2444">
        <f t="shared" si="205"/>
        <v>2441</v>
      </c>
      <c r="C2444" t="e">
        <f t="shared" si="204"/>
        <v>#DIV/0!</v>
      </c>
      <c r="D2444" s="38" t="e">
        <f t="shared" si="206"/>
        <v>#DIV/0!</v>
      </c>
      <c r="G2444" s="38">
        <f t="shared" si="207"/>
        <v>0</v>
      </c>
    </row>
    <row r="2445" spans="2:7" x14ac:dyDescent="0.25">
      <c r="B2445">
        <f t="shared" si="205"/>
        <v>2442</v>
      </c>
      <c r="C2445" t="e">
        <f t="shared" si="204"/>
        <v>#DIV/0!</v>
      </c>
      <c r="D2445" s="38" t="e">
        <f t="shared" si="206"/>
        <v>#DIV/0!</v>
      </c>
      <c r="G2445" s="38">
        <f t="shared" si="207"/>
        <v>0</v>
      </c>
    </row>
    <row r="2446" spans="2:7" x14ac:dyDescent="0.25">
      <c r="B2446">
        <f t="shared" si="205"/>
        <v>2443</v>
      </c>
      <c r="C2446" t="e">
        <f t="shared" si="204"/>
        <v>#DIV/0!</v>
      </c>
      <c r="D2446" s="38" t="e">
        <f t="shared" si="206"/>
        <v>#DIV/0!</v>
      </c>
      <c r="G2446" s="38">
        <f t="shared" si="207"/>
        <v>0</v>
      </c>
    </row>
    <row r="2447" spans="2:7" x14ac:dyDescent="0.25">
      <c r="B2447">
        <f t="shared" si="205"/>
        <v>2444</v>
      </c>
      <c r="C2447" t="e">
        <f t="shared" si="204"/>
        <v>#DIV/0!</v>
      </c>
      <c r="D2447" s="38" t="e">
        <f t="shared" si="206"/>
        <v>#DIV/0!</v>
      </c>
      <c r="G2447" s="38">
        <f t="shared" si="207"/>
        <v>0</v>
      </c>
    </row>
    <row r="2448" spans="2:7" x14ac:dyDescent="0.25">
      <c r="B2448">
        <f t="shared" si="205"/>
        <v>2445</v>
      </c>
      <c r="C2448" t="e">
        <f t="shared" si="204"/>
        <v>#DIV/0!</v>
      </c>
      <c r="D2448" s="38" t="e">
        <f t="shared" si="206"/>
        <v>#DIV/0!</v>
      </c>
      <c r="G2448" s="38">
        <f t="shared" si="207"/>
        <v>0</v>
      </c>
    </row>
    <row r="2449" spans="2:7" x14ac:dyDescent="0.25">
      <c r="B2449">
        <f t="shared" si="205"/>
        <v>2446</v>
      </c>
      <c r="C2449" t="e">
        <f t="shared" si="204"/>
        <v>#DIV/0!</v>
      </c>
      <c r="D2449" s="38" t="e">
        <f t="shared" si="206"/>
        <v>#DIV/0!</v>
      </c>
      <c r="G2449" s="38">
        <f t="shared" si="207"/>
        <v>0</v>
      </c>
    </row>
    <row r="2450" spans="2:7" x14ac:dyDescent="0.25">
      <c r="B2450">
        <f t="shared" si="205"/>
        <v>2447</v>
      </c>
      <c r="C2450" t="e">
        <f t="shared" si="204"/>
        <v>#DIV/0!</v>
      </c>
      <c r="D2450" s="38" t="e">
        <f t="shared" si="206"/>
        <v>#DIV/0!</v>
      </c>
      <c r="G2450" s="38">
        <f t="shared" si="207"/>
        <v>0</v>
      </c>
    </row>
    <row r="2451" spans="2:7" x14ac:dyDescent="0.25">
      <c r="B2451">
        <f t="shared" si="205"/>
        <v>2448</v>
      </c>
      <c r="C2451" t="e">
        <f t="shared" si="204"/>
        <v>#DIV/0!</v>
      </c>
      <c r="D2451" s="38" t="e">
        <f t="shared" si="206"/>
        <v>#DIV/0!</v>
      </c>
      <c r="G2451" s="38">
        <f t="shared" si="207"/>
        <v>0</v>
      </c>
    </row>
    <row r="2452" spans="2:7" x14ac:dyDescent="0.25">
      <c r="B2452">
        <f t="shared" si="205"/>
        <v>2449</v>
      </c>
      <c r="C2452" t="e">
        <f t="shared" si="204"/>
        <v>#DIV/0!</v>
      </c>
      <c r="D2452" s="38" t="e">
        <f t="shared" si="206"/>
        <v>#DIV/0!</v>
      </c>
      <c r="G2452" s="38">
        <f t="shared" si="207"/>
        <v>0</v>
      </c>
    </row>
    <row r="2453" spans="2:7" x14ac:dyDescent="0.25">
      <c r="B2453">
        <f t="shared" si="205"/>
        <v>2450</v>
      </c>
      <c r="C2453" t="e">
        <f t="shared" si="204"/>
        <v>#DIV/0!</v>
      </c>
      <c r="D2453" s="38" t="e">
        <f t="shared" si="206"/>
        <v>#DIV/0!</v>
      </c>
      <c r="G2453" s="38">
        <f t="shared" si="207"/>
        <v>0</v>
      </c>
    </row>
    <row r="2454" spans="2:7" x14ac:dyDescent="0.25">
      <c r="B2454">
        <f t="shared" si="205"/>
        <v>2451</v>
      </c>
      <c r="C2454" t="e">
        <f t="shared" si="204"/>
        <v>#DIV/0!</v>
      </c>
      <c r="D2454" s="38" t="e">
        <f t="shared" si="206"/>
        <v>#DIV/0!</v>
      </c>
      <c r="G2454" s="38">
        <f t="shared" si="207"/>
        <v>0</v>
      </c>
    </row>
    <row r="2455" spans="2:7" x14ac:dyDescent="0.25">
      <c r="B2455">
        <f t="shared" si="205"/>
        <v>2452</v>
      </c>
      <c r="C2455" t="e">
        <f t="shared" si="204"/>
        <v>#DIV/0!</v>
      </c>
      <c r="D2455" s="38" t="e">
        <f t="shared" si="206"/>
        <v>#DIV/0!</v>
      </c>
      <c r="G2455" s="38">
        <f t="shared" si="207"/>
        <v>0</v>
      </c>
    </row>
    <row r="2456" spans="2:7" x14ac:dyDescent="0.25">
      <c r="B2456">
        <f t="shared" si="205"/>
        <v>2453</v>
      </c>
      <c r="C2456" t="e">
        <f t="shared" si="204"/>
        <v>#DIV/0!</v>
      </c>
      <c r="D2456" s="38" t="e">
        <f t="shared" si="206"/>
        <v>#DIV/0!</v>
      </c>
      <c r="G2456" s="38">
        <f t="shared" si="207"/>
        <v>0</v>
      </c>
    </row>
    <row r="2457" spans="2:7" x14ac:dyDescent="0.25">
      <c r="B2457">
        <f t="shared" si="205"/>
        <v>2454</v>
      </c>
      <c r="C2457" t="e">
        <f t="shared" si="204"/>
        <v>#DIV/0!</v>
      </c>
      <c r="D2457" s="38" t="e">
        <f t="shared" si="206"/>
        <v>#DIV/0!</v>
      </c>
      <c r="G2457" s="38">
        <f t="shared" si="207"/>
        <v>0</v>
      </c>
    </row>
    <row r="2458" spans="2:7" x14ac:dyDescent="0.25">
      <c r="B2458">
        <f t="shared" si="205"/>
        <v>2455</v>
      </c>
      <c r="C2458" t="e">
        <f t="shared" si="204"/>
        <v>#DIV/0!</v>
      </c>
      <c r="D2458" s="38" t="e">
        <f t="shared" si="206"/>
        <v>#DIV/0!</v>
      </c>
      <c r="G2458" s="38">
        <f t="shared" si="207"/>
        <v>0</v>
      </c>
    </row>
    <row r="2459" spans="2:7" x14ac:dyDescent="0.25">
      <c r="B2459">
        <f t="shared" si="205"/>
        <v>2456</v>
      </c>
      <c r="C2459" t="e">
        <f t="shared" si="204"/>
        <v>#DIV/0!</v>
      </c>
      <c r="D2459" s="38" t="e">
        <f t="shared" si="206"/>
        <v>#DIV/0!</v>
      </c>
      <c r="G2459" s="38">
        <f t="shared" si="207"/>
        <v>0</v>
      </c>
    </row>
    <row r="2460" spans="2:7" x14ac:dyDescent="0.25">
      <c r="B2460">
        <f t="shared" si="205"/>
        <v>2457</v>
      </c>
      <c r="C2460" t="e">
        <f t="shared" si="204"/>
        <v>#DIV/0!</v>
      </c>
      <c r="D2460" s="38" t="e">
        <f t="shared" si="206"/>
        <v>#DIV/0!</v>
      </c>
      <c r="G2460" s="38">
        <f t="shared" si="207"/>
        <v>0</v>
      </c>
    </row>
    <row r="2461" spans="2:7" x14ac:dyDescent="0.25">
      <c r="B2461">
        <f t="shared" si="205"/>
        <v>2458</v>
      </c>
      <c r="C2461" t="e">
        <f t="shared" si="204"/>
        <v>#DIV/0!</v>
      </c>
      <c r="D2461" s="38" t="e">
        <f t="shared" si="206"/>
        <v>#DIV/0!</v>
      </c>
      <c r="G2461" s="38">
        <f t="shared" si="207"/>
        <v>0</v>
      </c>
    </row>
    <row r="2462" spans="2:7" x14ac:dyDescent="0.25">
      <c r="B2462">
        <f t="shared" si="205"/>
        <v>2459</v>
      </c>
      <c r="C2462" t="e">
        <f t="shared" si="204"/>
        <v>#DIV/0!</v>
      </c>
      <c r="D2462" s="38" t="e">
        <f t="shared" si="206"/>
        <v>#DIV/0!</v>
      </c>
      <c r="G2462" s="38">
        <f t="shared" si="207"/>
        <v>0</v>
      </c>
    </row>
    <row r="2463" spans="2:7" x14ac:dyDescent="0.25">
      <c r="B2463">
        <f t="shared" si="205"/>
        <v>2460</v>
      </c>
      <c r="C2463" t="e">
        <f t="shared" si="204"/>
        <v>#DIV/0!</v>
      </c>
      <c r="D2463" s="38" t="e">
        <f t="shared" si="206"/>
        <v>#DIV/0!</v>
      </c>
      <c r="G2463" s="38">
        <f t="shared" si="207"/>
        <v>0</v>
      </c>
    </row>
    <row r="2464" spans="2:7" x14ac:dyDescent="0.25">
      <c r="B2464">
        <f t="shared" si="205"/>
        <v>2461</v>
      </c>
      <c r="C2464" t="e">
        <f t="shared" si="204"/>
        <v>#DIV/0!</v>
      </c>
      <c r="D2464" s="38" t="e">
        <f t="shared" si="206"/>
        <v>#DIV/0!</v>
      </c>
      <c r="G2464" s="38">
        <f t="shared" si="207"/>
        <v>0</v>
      </c>
    </row>
    <row r="2465" spans="2:7" x14ac:dyDescent="0.25">
      <c r="B2465">
        <f t="shared" si="205"/>
        <v>2462</v>
      </c>
      <c r="C2465" t="e">
        <f t="shared" si="204"/>
        <v>#DIV/0!</v>
      </c>
      <c r="D2465" s="38" t="e">
        <f t="shared" si="206"/>
        <v>#DIV/0!</v>
      </c>
      <c r="G2465" s="38">
        <f t="shared" si="207"/>
        <v>0</v>
      </c>
    </row>
    <row r="2466" spans="2:7" x14ac:dyDescent="0.25">
      <c r="B2466">
        <f t="shared" si="205"/>
        <v>2463</v>
      </c>
      <c r="C2466" t="e">
        <f t="shared" si="204"/>
        <v>#DIV/0!</v>
      </c>
      <c r="D2466" s="38" t="e">
        <f t="shared" si="206"/>
        <v>#DIV/0!</v>
      </c>
      <c r="G2466" s="38">
        <f t="shared" si="207"/>
        <v>0</v>
      </c>
    </row>
    <row r="2467" spans="2:7" x14ac:dyDescent="0.25">
      <c r="B2467">
        <f t="shared" si="205"/>
        <v>2464</v>
      </c>
      <c r="C2467" t="e">
        <f t="shared" si="204"/>
        <v>#DIV/0!</v>
      </c>
      <c r="D2467" s="38" t="e">
        <f t="shared" si="206"/>
        <v>#DIV/0!</v>
      </c>
      <c r="G2467" s="38">
        <f t="shared" si="207"/>
        <v>0</v>
      </c>
    </row>
    <row r="2468" spans="2:7" x14ac:dyDescent="0.25">
      <c r="B2468">
        <f t="shared" si="205"/>
        <v>2465</v>
      </c>
      <c r="C2468" t="e">
        <f t="shared" si="204"/>
        <v>#DIV/0!</v>
      </c>
      <c r="D2468" s="38" t="e">
        <f t="shared" si="206"/>
        <v>#DIV/0!</v>
      </c>
      <c r="G2468" s="38">
        <f t="shared" si="207"/>
        <v>0</v>
      </c>
    </row>
    <row r="2469" spans="2:7" x14ac:dyDescent="0.25">
      <c r="B2469">
        <f t="shared" si="205"/>
        <v>2466</v>
      </c>
      <c r="C2469" t="e">
        <f t="shared" si="204"/>
        <v>#DIV/0!</v>
      </c>
      <c r="D2469" s="38" t="e">
        <f t="shared" si="206"/>
        <v>#DIV/0!</v>
      </c>
      <c r="G2469" s="38">
        <f t="shared" si="207"/>
        <v>0</v>
      </c>
    </row>
    <row r="2470" spans="2:7" x14ac:dyDescent="0.25">
      <c r="B2470">
        <f t="shared" si="205"/>
        <v>2467</v>
      </c>
      <c r="C2470" t="e">
        <f t="shared" si="204"/>
        <v>#DIV/0!</v>
      </c>
      <c r="D2470" s="38" t="e">
        <f t="shared" si="206"/>
        <v>#DIV/0!</v>
      </c>
      <c r="G2470" s="38">
        <f t="shared" si="207"/>
        <v>0</v>
      </c>
    </row>
    <row r="2471" spans="2:7" x14ac:dyDescent="0.25">
      <c r="B2471">
        <f t="shared" si="205"/>
        <v>2468</v>
      </c>
      <c r="C2471" t="e">
        <f t="shared" si="204"/>
        <v>#DIV/0!</v>
      </c>
      <c r="D2471" s="38" t="e">
        <f t="shared" si="206"/>
        <v>#DIV/0!</v>
      </c>
      <c r="G2471" s="38">
        <f t="shared" si="207"/>
        <v>0</v>
      </c>
    </row>
    <row r="2472" spans="2:7" x14ac:dyDescent="0.25">
      <c r="B2472">
        <f t="shared" si="205"/>
        <v>2469</v>
      </c>
      <c r="C2472" t="e">
        <f t="shared" si="204"/>
        <v>#DIV/0!</v>
      </c>
      <c r="D2472" s="38" t="e">
        <f t="shared" si="206"/>
        <v>#DIV/0!</v>
      </c>
      <c r="G2472" s="38">
        <f t="shared" si="207"/>
        <v>0</v>
      </c>
    </row>
    <row r="2473" spans="2:7" x14ac:dyDescent="0.25">
      <c r="B2473">
        <f t="shared" si="205"/>
        <v>2470</v>
      </c>
      <c r="C2473" t="e">
        <f t="shared" si="204"/>
        <v>#DIV/0!</v>
      </c>
      <c r="D2473" s="38" t="e">
        <f t="shared" si="206"/>
        <v>#DIV/0!</v>
      </c>
      <c r="G2473" s="38">
        <f t="shared" si="207"/>
        <v>0</v>
      </c>
    </row>
    <row r="2474" spans="2:7" x14ac:dyDescent="0.25">
      <c r="B2474">
        <f t="shared" si="205"/>
        <v>2471</v>
      </c>
      <c r="C2474" t="e">
        <f t="shared" si="204"/>
        <v>#DIV/0!</v>
      </c>
      <c r="D2474" s="38" t="e">
        <f t="shared" si="206"/>
        <v>#DIV/0!</v>
      </c>
      <c r="G2474" s="38">
        <f t="shared" si="207"/>
        <v>0</v>
      </c>
    </row>
    <row r="2475" spans="2:7" x14ac:dyDescent="0.25">
      <c r="B2475">
        <f t="shared" si="205"/>
        <v>2472</v>
      </c>
      <c r="C2475" t="e">
        <f t="shared" si="204"/>
        <v>#DIV/0!</v>
      </c>
      <c r="D2475" s="38" t="e">
        <f t="shared" si="206"/>
        <v>#DIV/0!</v>
      </c>
      <c r="G2475" s="38">
        <f t="shared" si="207"/>
        <v>0</v>
      </c>
    </row>
    <row r="2476" spans="2:7" x14ac:dyDescent="0.25">
      <c r="B2476">
        <f t="shared" si="205"/>
        <v>2473</v>
      </c>
      <c r="C2476" t="e">
        <f t="shared" si="204"/>
        <v>#DIV/0!</v>
      </c>
      <c r="D2476" s="38" t="e">
        <f t="shared" si="206"/>
        <v>#DIV/0!</v>
      </c>
      <c r="G2476" s="38">
        <f t="shared" si="207"/>
        <v>0</v>
      </c>
    </row>
    <row r="2477" spans="2:7" x14ac:dyDescent="0.25">
      <c r="B2477">
        <f t="shared" si="205"/>
        <v>2474</v>
      </c>
      <c r="C2477" t="e">
        <f t="shared" si="204"/>
        <v>#DIV/0!</v>
      </c>
      <c r="D2477" s="38" t="e">
        <f t="shared" si="206"/>
        <v>#DIV/0!</v>
      </c>
      <c r="G2477" s="38">
        <f t="shared" si="207"/>
        <v>0</v>
      </c>
    </row>
    <row r="2478" spans="2:7" x14ac:dyDescent="0.25">
      <c r="B2478">
        <f t="shared" si="205"/>
        <v>2475</v>
      </c>
      <c r="C2478" t="e">
        <f t="shared" si="204"/>
        <v>#DIV/0!</v>
      </c>
      <c r="D2478" s="38" t="e">
        <f t="shared" si="206"/>
        <v>#DIV/0!</v>
      </c>
      <c r="G2478" s="38">
        <f t="shared" si="207"/>
        <v>0</v>
      </c>
    </row>
    <row r="2479" spans="2:7" x14ac:dyDescent="0.25">
      <c r="B2479">
        <f t="shared" si="205"/>
        <v>2476</v>
      </c>
      <c r="C2479" t="e">
        <f t="shared" si="204"/>
        <v>#DIV/0!</v>
      </c>
      <c r="D2479" s="38" t="e">
        <f t="shared" si="206"/>
        <v>#DIV/0!</v>
      </c>
      <c r="G2479" s="38">
        <f t="shared" si="207"/>
        <v>0</v>
      </c>
    </row>
    <row r="2480" spans="2:7" x14ac:dyDescent="0.25">
      <c r="B2480">
        <f t="shared" si="205"/>
        <v>2477</v>
      </c>
      <c r="C2480" t="e">
        <f t="shared" si="204"/>
        <v>#DIV/0!</v>
      </c>
      <c r="D2480" s="38" t="e">
        <f t="shared" si="206"/>
        <v>#DIV/0!</v>
      </c>
      <c r="G2480" s="38">
        <f t="shared" si="207"/>
        <v>0</v>
      </c>
    </row>
    <row r="2481" spans="2:7" x14ac:dyDescent="0.25">
      <c r="B2481">
        <f t="shared" si="205"/>
        <v>2478</v>
      </c>
      <c r="C2481" t="e">
        <f t="shared" si="204"/>
        <v>#DIV/0!</v>
      </c>
      <c r="D2481" s="38" t="e">
        <f t="shared" si="206"/>
        <v>#DIV/0!</v>
      </c>
      <c r="G2481" s="38">
        <f t="shared" si="207"/>
        <v>0</v>
      </c>
    </row>
    <row r="2482" spans="2:7" x14ac:dyDescent="0.25">
      <c r="B2482">
        <f t="shared" si="205"/>
        <v>2479</v>
      </c>
      <c r="C2482" t="e">
        <f t="shared" si="204"/>
        <v>#DIV/0!</v>
      </c>
      <c r="D2482" s="38" t="e">
        <f t="shared" si="206"/>
        <v>#DIV/0!</v>
      </c>
      <c r="G2482" s="38">
        <f t="shared" si="207"/>
        <v>0</v>
      </c>
    </row>
    <row r="2483" spans="2:7" x14ac:dyDescent="0.25">
      <c r="B2483">
        <f t="shared" si="205"/>
        <v>2480</v>
      </c>
      <c r="C2483" t="e">
        <f t="shared" si="204"/>
        <v>#DIV/0!</v>
      </c>
      <c r="D2483" s="38" t="e">
        <f t="shared" si="206"/>
        <v>#DIV/0!</v>
      </c>
      <c r="G2483" s="38">
        <f t="shared" si="207"/>
        <v>0</v>
      </c>
    </row>
    <row r="2484" spans="2:7" x14ac:dyDescent="0.25">
      <c r="B2484">
        <f t="shared" si="205"/>
        <v>2481</v>
      </c>
      <c r="C2484" t="e">
        <f t="shared" si="204"/>
        <v>#DIV/0!</v>
      </c>
      <c r="D2484" s="38" t="e">
        <f t="shared" si="206"/>
        <v>#DIV/0!</v>
      </c>
      <c r="G2484" s="38">
        <f t="shared" si="207"/>
        <v>0</v>
      </c>
    </row>
    <row r="2485" spans="2:7" x14ac:dyDescent="0.25">
      <c r="B2485">
        <f t="shared" si="205"/>
        <v>2482</v>
      </c>
      <c r="C2485" t="e">
        <f t="shared" si="204"/>
        <v>#DIV/0!</v>
      </c>
      <c r="D2485" s="38" t="e">
        <f t="shared" si="206"/>
        <v>#DIV/0!</v>
      </c>
      <c r="G2485" s="38">
        <f t="shared" si="207"/>
        <v>0</v>
      </c>
    </row>
    <row r="2486" spans="2:7" x14ac:dyDescent="0.25">
      <c r="B2486">
        <f t="shared" si="205"/>
        <v>2483</v>
      </c>
      <c r="C2486" t="e">
        <f t="shared" si="204"/>
        <v>#DIV/0!</v>
      </c>
      <c r="D2486" s="38" t="e">
        <f t="shared" si="206"/>
        <v>#DIV/0!</v>
      </c>
      <c r="G2486" s="38">
        <f t="shared" si="207"/>
        <v>0</v>
      </c>
    </row>
    <row r="2487" spans="2:7" x14ac:dyDescent="0.25">
      <c r="B2487">
        <f t="shared" si="205"/>
        <v>2484</v>
      </c>
      <c r="C2487" t="e">
        <f t="shared" si="204"/>
        <v>#DIV/0!</v>
      </c>
      <c r="D2487" s="38" t="e">
        <f t="shared" si="206"/>
        <v>#DIV/0!</v>
      </c>
      <c r="G2487" s="38">
        <f t="shared" si="207"/>
        <v>0</v>
      </c>
    </row>
    <row r="2488" spans="2:7" x14ac:dyDescent="0.25">
      <c r="B2488">
        <f t="shared" si="205"/>
        <v>2485</v>
      </c>
      <c r="C2488" t="e">
        <f t="shared" si="204"/>
        <v>#DIV/0!</v>
      </c>
      <c r="D2488" s="38" t="e">
        <f t="shared" si="206"/>
        <v>#DIV/0!</v>
      </c>
      <c r="G2488" s="38">
        <f t="shared" si="207"/>
        <v>0</v>
      </c>
    </row>
    <row r="2489" spans="2:7" x14ac:dyDescent="0.25">
      <c r="B2489">
        <f t="shared" si="205"/>
        <v>2486</v>
      </c>
      <c r="C2489" t="e">
        <f t="shared" si="204"/>
        <v>#DIV/0!</v>
      </c>
      <c r="D2489" s="38" t="e">
        <f t="shared" si="206"/>
        <v>#DIV/0!</v>
      </c>
      <c r="G2489" s="38">
        <f t="shared" si="207"/>
        <v>0</v>
      </c>
    </row>
    <row r="2490" spans="2:7" x14ac:dyDescent="0.25">
      <c r="B2490">
        <f t="shared" si="205"/>
        <v>2487</v>
      </c>
      <c r="C2490" t="e">
        <f t="shared" si="204"/>
        <v>#DIV/0!</v>
      </c>
      <c r="D2490" s="38" t="e">
        <f t="shared" si="206"/>
        <v>#DIV/0!</v>
      </c>
      <c r="G2490" s="38">
        <f t="shared" si="207"/>
        <v>0</v>
      </c>
    </row>
    <row r="2491" spans="2:7" x14ac:dyDescent="0.25">
      <c r="B2491">
        <f t="shared" si="205"/>
        <v>2488</v>
      </c>
      <c r="C2491" t="e">
        <f t="shared" si="204"/>
        <v>#DIV/0!</v>
      </c>
      <c r="D2491" s="38" t="e">
        <f t="shared" si="206"/>
        <v>#DIV/0!</v>
      </c>
      <c r="G2491" s="38">
        <f t="shared" si="207"/>
        <v>0</v>
      </c>
    </row>
    <row r="2492" spans="2:7" x14ac:dyDescent="0.25">
      <c r="B2492">
        <f t="shared" si="205"/>
        <v>2489</v>
      </c>
      <c r="C2492" t="e">
        <f t="shared" si="204"/>
        <v>#DIV/0!</v>
      </c>
      <c r="D2492" s="38" t="e">
        <f t="shared" si="206"/>
        <v>#DIV/0!</v>
      </c>
      <c r="G2492" s="38">
        <f t="shared" si="207"/>
        <v>0</v>
      </c>
    </row>
    <row r="2493" spans="2:7" x14ac:dyDescent="0.25">
      <c r="B2493">
        <f t="shared" si="205"/>
        <v>2490</v>
      </c>
      <c r="C2493" t="e">
        <f t="shared" si="204"/>
        <v>#DIV/0!</v>
      </c>
      <c r="D2493" s="38" t="e">
        <f t="shared" si="206"/>
        <v>#DIV/0!</v>
      </c>
      <c r="G2493" s="38">
        <f t="shared" si="207"/>
        <v>0</v>
      </c>
    </row>
    <row r="2494" spans="2:7" x14ac:dyDescent="0.25">
      <c r="B2494">
        <f t="shared" si="205"/>
        <v>2491</v>
      </c>
      <c r="C2494" t="e">
        <f t="shared" si="204"/>
        <v>#DIV/0!</v>
      </c>
      <c r="D2494" s="38" t="e">
        <f t="shared" si="206"/>
        <v>#DIV/0!</v>
      </c>
      <c r="G2494" s="38">
        <f t="shared" si="207"/>
        <v>0</v>
      </c>
    </row>
    <row r="2495" spans="2:7" x14ac:dyDescent="0.25">
      <c r="B2495">
        <f t="shared" si="205"/>
        <v>2492</v>
      </c>
      <c r="C2495" t="e">
        <f t="shared" si="204"/>
        <v>#DIV/0!</v>
      </c>
      <c r="D2495" s="38" t="e">
        <f t="shared" si="206"/>
        <v>#DIV/0!</v>
      </c>
      <c r="G2495" s="38">
        <f t="shared" si="207"/>
        <v>0</v>
      </c>
    </row>
    <row r="2496" spans="2:7" x14ac:dyDescent="0.25">
      <c r="B2496">
        <f t="shared" si="205"/>
        <v>2493</v>
      </c>
      <c r="C2496" t="e">
        <f t="shared" si="204"/>
        <v>#DIV/0!</v>
      </c>
      <c r="D2496" s="38" t="e">
        <f t="shared" si="206"/>
        <v>#DIV/0!</v>
      </c>
      <c r="G2496" s="38">
        <f t="shared" si="207"/>
        <v>0</v>
      </c>
    </row>
    <row r="2497" spans="2:7" x14ac:dyDescent="0.25">
      <c r="B2497">
        <f t="shared" si="205"/>
        <v>2494</v>
      </c>
      <c r="C2497" t="e">
        <f t="shared" si="204"/>
        <v>#DIV/0!</v>
      </c>
      <c r="D2497" s="38" t="e">
        <f t="shared" si="206"/>
        <v>#DIV/0!</v>
      </c>
      <c r="G2497" s="38">
        <f t="shared" si="207"/>
        <v>0</v>
      </c>
    </row>
    <row r="2498" spans="2:7" x14ac:dyDescent="0.25">
      <c r="B2498">
        <f t="shared" si="205"/>
        <v>2495</v>
      </c>
      <c r="C2498" t="e">
        <f t="shared" si="204"/>
        <v>#DIV/0!</v>
      </c>
      <c r="D2498" s="38" t="e">
        <f t="shared" si="206"/>
        <v>#DIV/0!</v>
      </c>
      <c r="G2498" s="38">
        <f t="shared" si="207"/>
        <v>0</v>
      </c>
    </row>
    <row r="2499" spans="2:7" x14ac:dyDescent="0.25">
      <c r="B2499">
        <f t="shared" si="205"/>
        <v>2496</v>
      </c>
      <c r="C2499" t="e">
        <f t="shared" si="204"/>
        <v>#DIV/0!</v>
      </c>
      <c r="D2499" s="38" t="e">
        <f t="shared" si="206"/>
        <v>#DIV/0!</v>
      </c>
      <c r="G2499" s="38">
        <f t="shared" si="207"/>
        <v>0</v>
      </c>
    </row>
    <row r="2500" spans="2:7" x14ac:dyDescent="0.25">
      <c r="B2500">
        <f t="shared" si="205"/>
        <v>2497</v>
      </c>
      <c r="C2500" t="e">
        <f t="shared" si="204"/>
        <v>#DIV/0!</v>
      </c>
      <c r="D2500" s="38" t="e">
        <f t="shared" si="206"/>
        <v>#DIV/0!</v>
      </c>
      <c r="G2500" s="38">
        <f t="shared" si="207"/>
        <v>0</v>
      </c>
    </row>
    <row r="2501" spans="2:7" x14ac:dyDescent="0.25">
      <c r="B2501">
        <f t="shared" si="205"/>
        <v>2498</v>
      </c>
      <c r="C2501" t="e">
        <f t="shared" ref="C2501:C2564" si="208">1/H2501</f>
        <v>#DIV/0!</v>
      </c>
      <c r="D2501" s="38" t="e">
        <f t="shared" si="206"/>
        <v>#DIV/0!</v>
      </c>
      <c r="G2501" s="38">
        <f t="shared" si="207"/>
        <v>0</v>
      </c>
    </row>
    <row r="2502" spans="2:7" x14ac:dyDescent="0.25">
      <c r="B2502">
        <f t="shared" ref="B2502:B2565" si="209">B2501+1</f>
        <v>2499</v>
      </c>
      <c r="C2502" t="e">
        <f t="shared" si="208"/>
        <v>#DIV/0!</v>
      </c>
      <c r="D2502" s="38" t="e">
        <f t="shared" ref="D2502:D2565" si="210">D2501+C2502</f>
        <v>#DIV/0!</v>
      </c>
      <c r="G2502" s="38">
        <f t="shared" si="207"/>
        <v>0</v>
      </c>
    </row>
    <row r="2503" spans="2:7" x14ac:dyDescent="0.25">
      <c r="B2503">
        <f t="shared" si="209"/>
        <v>2500</v>
      </c>
      <c r="C2503" t="e">
        <f t="shared" si="208"/>
        <v>#DIV/0!</v>
      </c>
      <c r="D2503" s="38" t="e">
        <f t="shared" si="210"/>
        <v>#DIV/0!</v>
      </c>
      <c r="G2503" s="38">
        <f t="shared" ref="G2503:G2566" si="211">H2503/0.278</f>
        <v>0</v>
      </c>
    </row>
    <row r="2504" spans="2:7" x14ac:dyDescent="0.25">
      <c r="B2504">
        <f t="shared" si="209"/>
        <v>2501</v>
      </c>
      <c r="C2504" t="e">
        <f t="shared" si="208"/>
        <v>#DIV/0!</v>
      </c>
      <c r="D2504" s="38" t="e">
        <f t="shared" si="210"/>
        <v>#DIV/0!</v>
      </c>
      <c r="G2504" s="38">
        <f t="shared" si="211"/>
        <v>0</v>
      </c>
    </row>
    <row r="2505" spans="2:7" x14ac:dyDescent="0.25">
      <c r="B2505">
        <f t="shared" si="209"/>
        <v>2502</v>
      </c>
      <c r="C2505" t="e">
        <f t="shared" si="208"/>
        <v>#DIV/0!</v>
      </c>
      <c r="D2505" s="38" t="e">
        <f t="shared" si="210"/>
        <v>#DIV/0!</v>
      </c>
      <c r="G2505" s="38">
        <f t="shared" si="211"/>
        <v>0</v>
      </c>
    </row>
    <row r="2506" spans="2:7" x14ac:dyDescent="0.25">
      <c r="B2506">
        <f t="shared" si="209"/>
        <v>2503</v>
      </c>
      <c r="C2506" t="e">
        <f t="shared" si="208"/>
        <v>#DIV/0!</v>
      </c>
      <c r="D2506" s="38" t="e">
        <f t="shared" si="210"/>
        <v>#DIV/0!</v>
      </c>
      <c r="G2506" s="38">
        <f t="shared" si="211"/>
        <v>0</v>
      </c>
    </row>
    <row r="2507" spans="2:7" x14ac:dyDescent="0.25">
      <c r="B2507">
        <f t="shared" si="209"/>
        <v>2504</v>
      </c>
      <c r="C2507" t="e">
        <f t="shared" si="208"/>
        <v>#DIV/0!</v>
      </c>
      <c r="D2507" s="38" t="e">
        <f t="shared" si="210"/>
        <v>#DIV/0!</v>
      </c>
      <c r="G2507" s="38">
        <f t="shared" si="211"/>
        <v>0</v>
      </c>
    </row>
    <row r="2508" spans="2:7" x14ac:dyDescent="0.25">
      <c r="B2508">
        <f t="shared" si="209"/>
        <v>2505</v>
      </c>
      <c r="C2508" t="e">
        <f t="shared" si="208"/>
        <v>#DIV/0!</v>
      </c>
      <c r="D2508" s="38" t="e">
        <f t="shared" si="210"/>
        <v>#DIV/0!</v>
      </c>
      <c r="G2508" s="38">
        <f t="shared" si="211"/>
        <v>0</v>
      </c>
    </row>
    <row r="2509" spans="2:7" x14ac:dyDescent="0.25">
      <c r="B2509">
        <f t="shared" si="209"/>
        <v>2506</v>
      </c>
      <c r="C2509" t="e">
        <f t="shared" si="208"/>
        <v>#DIV/0!</v>
      </c>
      <c r="D2509" s="38" t="e">
        <f t="shared" si="210"/>
        <v>#DIV/0!</v>
      </c>
      <c r="G2509" s="38">
        <f t="shared" si="211"/>
        <v>0</v>
      </c>
    </row>
    <row r="2510" spans="2:7" x14ac:dyDescent="0.25">
      <c r="B2510">
        <f t="shared" si="209"/>
        <v>2507</v>
      </c>
      <c r="C2510" t="e">
        <f t="shared" si="208"/>
        <v>#DIV/0!</v>
      </c>
      <c r="D2510" s="38" t="e">
        <f t="shared" si="210"/>
        <v>#DIV/0!</v>
      </c>
      <c r="G2510" s="38">
        <f t="shared" si="211"/>
        <v>0</v>
      </c>
    </row>
    <row r="2511" spans="2:7" x14ac:dyDescent="0.25">
      <c r="B2511">
        <f t="shared" si="209"/>
        <v>2508</v>
      </c>
      <c r="C2511" t="e">
        <f t="shared" si="208"/>
        <v>#DIV/0!</v>
      </c>
      <c r="D2511" s="38" t="e">
        <f t="shared" si="210"/>
        <v>#DIV/0!</v>
      </c>
      <c r="G2511" s="38">
        <f t="shared" si="211"/>
        <v>0</v>
      </c>
    </row>
    <row r="2512" spans="2:7" x14ac:dyDescent="0.25">
      <c r="B2512">
        <f t="shared" si="209"/>
        <v>2509</v>
      </c>
      <c r="C2512" t="e">
        <f t="shared" si="208"/>
        <v>#DIV/0!</v>
      </c>
      <c r="D2512" s="38" t="e">
        <f t="shared" si="210"/>
        <v>#DIV/0!</v>
      </c>
      <c r="G2512" s="38">
        <f t="shared" si="211"/>
        <v>0</v>
      </c>
    </row>
    <row r="2513" spans="2:7" x14ac:dyDescent="0.25">
      <c r="B2513">
        <f t="shared" si="209"/>
        <v>2510</v>
      </c>
      <c r="C2513" t="e">
        <f t="shared" si="208"/>
        <v>#DIV/0!</v>
      </c>
      <c r="D2513" s="38" t="e">
        <f t="shared" si="210"/>
        <v>#DIV/0!</v>
      </c>
      <c r="G2513" s="38">
        <f t="shared" si="211"/>
        <v>0</v>
      </c>
    </row>
    <row r="2514" spans="2:7" x14ac:dyDescent="0.25">
      <c r="B2514">
        <f t="shared" si="209"/>
        <v>2511</v>
      </c>
      <c r="C2514" t="e">
        <f t="shared" si="208"/>
        <v>#DIV/0!</v>
      </c>
      <c r="D2514" s="38" t="e">
        <f t="shared" si="210"/>
        <v>#DIV/0!</v>
      </c>
      <c r="G2514" s="38">
        <f t="shared" si="211"/>
        <v>0</v>
      </c>
    </row>
    <row r="2515" spans="2:7" x14ac:dyDescent="0.25">
      <c r="B2515">
        <f t="shared" si="209"/>
        <v>2512</v>
      </c>
      <c r="C2515" t="e">
        <f t="shared" si="208"/>
        <v>#DIV/0!</v>
      </c>
      <c r="D2515" s="38" t="e">
        <f t="shared" si="210"/>
        <v>#DIV/0!</v>
      </c>
      <c r="G2515" s="38">
        <f t="shared" si="211"/>
        <v>0</v>
      </c>
    </row>
    <row r="2516" spans="2:7" x14ac:dyDescent="0.25">
      <c r="B2516">
        <f t="shared" si="209"/>
        <v>2513</v>
      </c>
      <c r="C2516" t="e">
        <f t="shared" si="208"/>
        <v>#DIV/0!</v>
      </c>
      <c r="D2516" s="38" t="e">
        <f t="shared" si="210"/>
        <v>#DIV/0!</v>
      </c>
      <c r="G2516" s="38">
        <f t="shared" si="211"/>
        <v>0</v>
      </c>
    </row>
    <row r="2517" spans="2:7" x14ac:dyDescent="0.25">
      <c r="B2517">
        <f t="shared" si="209"/>
        <v>2514</v>
      </c>
      <c r="C2517" t="e">
        <f t="shared" si="208"/>
        <v>#DIV/0!</v>
      </c>
      <c r="D2517" s="38" t="e">
        <f t="shared" si="210"/>
        <v>#DIV/0!</v>
      </c>
      <c r="G2517" s="38">
        <f t="shared" si="211"/>
        <v>0</v>
      </c>
    </row>
    <row r="2518" spans="2:7" x14ac:dyDescent="0.25">
      <c r="B2518">
        <f t="shared" si="209"/>
        <v>2515</v>
      </c>
      <c r="C2518" t="e">
        <f t="shared" si="208"/>
        <v>#DIV/0!</v>
      </c>
      <c r="D2518" s="38" t="e">
        <f t="shared" si="210"/>
        <v>#DIV/0!</v>
      </c>
      <c r="G2518" s="38">
        <f t="shared" si="211"/>
        <v>0</v>
      </c>
    </row>
    <row r="2519" spans="2:7" x14ac:dyDescent="0.25">
      <c r="B2519">
        <f t="shared" si="209"/>
        <v>2516</v>
      </c>
      <c r="C2519" t="e">
        <f t="shared" si="208"/>
        <v>#DIV/0!</v>
      </c>
      <c r="D2519" s="38" t="e">
        <f t="shared" si="210"/>
        <v>#DIV/0!</v>
      </c>
      <c r="G2519" s="38">
        <f t="shared" si="211"/>
        <v>0</v>
      </c>
    </row>
    <row r="2520" spans="2:7" x14ac:dyDescent="0.25">
      <c r="B2520">
        <f t="shared" si="209"/>
        <v>2517</v>
      </c>
      <c r="C2520" t="e">
        <f t="shared" si="208"/>
        <v>#DIV/0!</v>
      </c>
      <c r="D2520" s="38" t="e">
        <f t="shared" si="210"/>
        <v>#DIV/0!</v>
      </c>
      <c r="G2520" s="38">
        <f t="shared" si="211"/>
        <v>0</v>
      </c>
    </row>
    <row r="2521" spans="2:7" x14ac:dyDescent="0.25">
      <c r="B2521">
        <f t="shared" si="209"/>
        <v>2518</v>
      </c>
      <c r="C2521" t="e">
        <f t="shared" si="208"/>
        <v>#DIV/0!</v>
      </c>
      <c r="D2521" s="38" t="e">
        <f t="shared" si="210"/>
        <v>#DIV/0!</v>
      </c>
      <c r="G2521" s="38">
        <f t="shared" si="211"/>
        <v>0</v>
      </c>
    </row>
    <row r="2522" spans="2:7" x14ac:dyDescent="0.25">
      <c r="B2522">
        <f t="shared" si="209"/>
        <v>2519</v>
      </c>
      <c r="C2522" t="e">
        <f t="shared" si="208"/>
        <v>#DIV/0!</v>
      </c>
      <c r="D2522" s="38" t="e">
        <f t="shared" si="210"/>
        <v>#DIV/0!</v>
      </c>
      <c r="G2522" s="38">
        <f t="shared" si="211"/>
        <v>0</v>
      </c>
    </row>
    <row r="2523" spans="2:7" x14ac:dyDescent="0.25">
      <c r="B2523">
        <f t="shared" si="209"/>
        <v>2520</v>
      </c>
      <c r="C2523" t="e">
        <f t="shared" si="208"/>
        <v>#DIV/0!</v>
      </c>
      <c r="D2523" s="38" t="e">
        <f t="shared" si="210"/>
        <v>#DIV/0!</v>
      </c>
      <c r="G2523" s="38">
        <f t="shared" si="211"/>
        <v>0</v>
      </c>
    </row>
    <row r="2524" spans="2:7" x14ac:dyDescent="0.25">
      <c r="B2524">
        <f t="shared" si="209"/>
        <v>2521</v>
      </c>
      <c r="C2524" t="e">
        <f t="shared" si="208"/>
        <v>#DIV/0!</v>
      </c>
      <c r="D2524" s="38" t="e">
        <f t="shared" si="210"/>
        <v>#DIV/0!</v>
      </c>
      <c r="G2524" s="38">
        <f t="shared" si="211"/>
        <v>0</v>
      </c>
    </row>
    <row r="2525" spans="2:7" x14ac:dyDescent="0.25">
      <c r="B2525">
        <f t="shared" si="209"/>
        <v>2522</v>
      </c>
      <c r="C2525" t="e">
        <f t="shared" si="208"/>
        <v>#DIV/0!</v>
      </c>
      <c r="D2525" s="38" t="e">
        <f t="shared" si="210"/>
        <v>#DIV/0!</v>
      </c>
      <c r="G2525" s="38">
        <f t="shared" si="211"/>
        <v>0</v>
      </c>
    </row>
    <row r="2526" spans="2:7" x14ac:dyDescent="0.25">
      <c r="B2526">
        <f t="shared" si="209"/>
        <v>2523</v>
      </c>
      <c r="C2526" t="e">
        <f t="shared" si="208"/>
        <v>#DIV/0!</v>
      </c>
      <c r="D2526" s="38" t="e">
        <f t="shared" si="210"/>
        <v>#DIV/0!</v>
      </c>
      <c r="G2526" s="38">
        <f t="shared" si="211"/>
        <v>0</v>
      </c>
    </row>
    <row r="2527" spans="2:7" x14ac:dyDescent="0.25">
      <c r="B2527">
        <f t="shared" si="209"/>
        <v>2524</v>
      </c>
      <c r="C2527" t="e">
        <f t="shared" si="208"/>
        <v>#DIV/0!</v>
      </c>
      <c r="D2527" s="38" t="e">
        <f t="shared" si="210"/>
        <v>#DIV/0!</v>
      </c>
      <c r="G2527" s="38">
        <f t="shared" si="211"/>
        <v>0</v>
      </c>
    </row>
    <row r="2528" spans="2:7" x14ac:dyDescent="0.25">
      <c r="B2528">
        <f t="shared" si="209"/>
        <v>2525</v>
      </c>
      <c r="C2528" t="e">
        <f t="shared" si="208"/>
        <v>#DIV/0!</v>
      </c>
      <c r="D2528" s="38" t="e">
        <f t="shared" si="210"/>
        <v>#DIV/0!</v>
      </c>
      <c r="G2528" s="38">
        <f t="shared" si="211"/>
        <v>0</v>
      </c>
    </row>
    <row r="2529" spans="2:7" x14ac:dyDescent="0.25">
      <c r="B2529">
        <f t="shared" si="209"/>
        <v>2526</v>
      </c>
      <c r="C2529" t="e">
        <f t="shared" si="208"/>
        <v>#DIV/0!</v>
      </c>
      <c r="D2529" s="38" t="e">
        <f t="shared" si="210"/>
        <v>#DIV/0!</v>
      </c>
      <c r="G2529" s="38">
        <f t="shared" si="211"/>
        <v>0</v>
      </c>
    </row>
    <row r="2530" spans="2:7" x14ac:dyDescent="0.25">
      <c r="B2530">
        <f t="shared" si="209"/>
        <v>2527</v>
      </c>
      <c r="C2530" t="e">
        <f t="shared" si="208"/>
        <v>#DIV/0!</v>
      </c>
      <c r="D2530" s="38" t="e">
        <f t="shared" si="210"/>
        <v>#DIV/0!</v>
      </c>
      <c r="G2530" s="38">
        <f t="shared" si="211"/>
        <v>0</v>
      </c>
    </row>
    <row r="2531" spans="2:7" x14ac:dyDescent="0.25">
      <c r="B2531">
        <f t="shared" si="209"/>
        <v>2528</v>
      </c>
      <c r="C2531" t="e">
        <f t="shared" si="208"/>
        <v>#DIV/0!</v>
      </c>
      <c r="D2531" s="38" t="e">
        <f t="shared" si="210"/>
        <v>#DIV/0!</v>
      </c>
      <c r="G2531" s="38">
        <f t="shared" si="211"/>
        <v>0</v>
      </c>
    </row>
    <row r="2532" spans="2:7" x14ac:dyDescent="0.25">
      <c r="B2532">
        <f t="shared" si="209"/>
        <v>2529</v>
      </c>
      <c r="C2532" t="e">
        <f t="shared" si="208"/>
        <v>#DIV/0!</v>
      </c>
      <c r="D2532" s="38" t="e">
        <f t="shared" si="210"/>
        <v>#DIV/0!</v>
      </c>
      <c r="G2532" s="38">
        <f t="shared" si="211"/>
        <v>0</v>
      </c>
    </row>
    <row r="2533" spans="2:7" x14ac:dyDescent="0.25">
      <c r="B2533">
        <f t="shared" si="209"/>
        <v>2530</v>
      </c>
      <c r="C2533" t="e">
        <f t="shared" si="208"/>
        <v>#DIV/0!</v>
      </c>
      <c r="D2533" s="38" t="e">
        <f t="shared" si="210"/>
        <v>#DIV/0!</v>
      </c>
      <c r="G2533" s="38">
        <f t="shared" si="211"/>
        <v>0</v>
      </c>
    </row>
    <row r="2534" spans="2:7" x14ac:dyDescent="0.25">
      <c r="B2534">
        <f t="shared" si="209"/>
        <v>2531</v>
      </c>
      <c r="C2534" t="e">
        <f t="shared" si="208"/>
        <v>#DIV/0!</v>
      </c>
      <c r="D2534" s="38" t="e">
        <f t="shared" si="210"/>
        <v>#DIV/0!</v>
      </c>
      <c r="G2534" s="38">
        <f t="shared" si="211"/>
        <v>0</v>
      </c>
    </row>
    <row r="2535" spans="2:7" x14ac:dyDescent="0.25">
      <c r="B2535">
        <f t="shared" si="209"/>
        <v>2532</v>
      </c>
      <c r="C2535" t="e">
        <f t="shared" si="208"/>
        <v>#DIV/0!</v>
      </c>
      <c r="D2535" s="38" t="e">
        <f t="shared" si="210"/>
        <v>#DIV/0!</v>
      </c>
      <c r="G2535" s="38">
        <f t="shared" si="211"/>
        <v>0</v>
      </c>
    </row>
    <row r="2536" spans="2:7" x14ac:dyDescent="0.25">
      <c r="B2536">
        <f t="shared" si="209"/>
        <v>2533</v>
      </c>
      <c r="C2536" t="e">
        <f t="shared" si="208"/>
        <v>#DIV/0!</v>
      </c>
      <c r="D2536" s="38" t="e">
        <f t="shared" si="210"/>
        <v>#DIV/0!</v>
      </c>
      <c r="G2536" s="38">
        <f t="shared" si="211"/>
        <v>0</v>
      </c>
    </row>
    <row r="2537" spans="2:7" x14ac:dyDescent="0.25">
      <c r="B2537">
        <f t="shared" si="209"/>
        <v>2534</v>
      </c>
      <c r="C2537" t="e">
        <f t="shared" si="208"/>
        <v>#DIV/0!</v>
      </c>
      <c r="D2537" s="38" t="e">
        <f t="shared" si="210"/>
        <v>#DIV/0!</v>
      </c>
      <c r="G2537" s="38">
        <f t="shared" si="211"/>
        <v>0</v>
      </c>
    </row>
    <row r="2538" spans="2:7" x14ac:dyDescent="0.25">
      <c r="B2538">
        <f t="shared" si="209"/>
        <v>2535</v>
      </c>
      <c r="C2538" t="e">
        <f t="shared" si="208"/>
        <v>#DIV/0!</v>
      </c>
      <c r="D2538" s="38" t="e">
        <f t="shared" si="210"/>
        <v>#DIV/0!</v>
      </c>
      <c r="G2538" s="38">
        <f t="shared" si="211"/>
        <v>0</v>
      </c>
    </row>
    <row r="2539" spans="2:7" x14ac:dyDescent="0.25">
      <c r="B2539">
        <f t="shared" si="209"/>
        <v>2536</v>
      </c>
      <c r="C2539" t="e">
        <f t="shared" si="208"/>
        <v>#DIV/0!</v>
      </c>
      <c r="D2539" s="38" t="e">
        <f t="shared" si="210"/>
        <v>#DIV/0!</v>
      </c>
      <c r="G2539" s="38">
        <f t="shared" si="211"/>
        <v>0</v>
      </c>
    </row>
    <row r="2540" spans="2:7" x14ac:dyDescent="0.25">
      <c r="B2540">
        <f t="shared" si="209"/>
        <v>2537</v>
      </c>
      <c r="C2540" t="e">
        <f t="shared" si="208"/>
        <v>#DIV/0!</v>
      </c>
      <c r="D2540" s="38" t="e">
        <f t="shared" si="210"/>
        <v>#DIV/0!</v>
      </c>
      <c r="G2540" s="38">
        <f t="shared" si="211"/>
        <v>0</v>
      </c>
    </row>
    <row r="2541" spans="2:7" x14ac:dyDescent="0.25">
      <c r="B2541">
        <f t="shared" si="209"/>
        <v>2538</v>
      </c>
      <c r="C2541" t="e">
        <f t="shared" si="208"/>
        <v>#DIV/0!</v>
      </c>
      <c r="D2541" s="38" t="e">
        <f t="shared" si="210"/>
        <v>#DIV/0!</v>
      </c>
      <c r="G2541" s="38">
        <f t="shared" si="211"/>
        <v>0</v>
      </c>
    </row>
    <row r="2542" spans="2:7" x14ac:dyDescent="0.25">
      <c r="B2542">
        <f t="shared" si="209"/>
        <v>2539</v>
      </c>
      <c r="C2542" t="e">
        <f t="shared" si="208"/>
        <v>#DIV/0!</v>
      </c>
      <c r="D2542" s="38" t="e">
        <f t="shared" si="210"/>
        <v>#DIV/0!</v>
      </c>
      <c r="G2542" s="38">
        <f t="shared" si="211"/>
        <v>0</v>
      </c>
    </row>
    <row r="2543" spans="2:7" x14ac:dyDescent="0.25">
      <c r="B2543">
        <f t="shared" si="209"/>
        <v>2540</v>
      </c>
      <c r="C2543" t="e">
        <f t="shared" si="208"/>
        <v>#DIV/0!</v>
      </c>
      <c r="D2543" s="38" t="e">
        <f t="shared" si="210"/>
        <v>#DIV/0!</v>
      </c>
      <c r="G2543" s="38">
        <f t="shared" si="211"/>
        <v>0</v>
      </c>
    </row>
    <row r="2544" spans="2:7" x14ac:dyDescent="0.25">
      <c r="B2544">
        <f t="shared" si="209"/>
        <v>2541</v>
      </c>
      <c r="C2544" t="e">
        <f t="shared" si="208"/>
        <v>#DIV/0!</v>
      </c>
      <c r="D2544" s="38" t="e">
        <f t="shared" si="210"/>
        <v>#DIV/0!</v>
      </c>
      <c r="G2544" s="38">
        <f t="shared" si="211"/>
        <v>0</v>
      </c>
    </row>
    <row r="2545" spans="2:7" x14ac:dyDescent="0.25">
      <c r="B2545">
        <f t="shared" si="209"/>
        <v>2542</v>
      </c>
      <c r="C2545" t="e">
        <f t="shared" si="208"/>
        <v>#DIV/0!</v>
      </c>
      <c r="D2545" s="38" t="e">
        <f t="shared" si="210"/>
        <v>#DIV/0!</v>
      </c>
      <c r="G2545" s="38">
        <f t="shared" si="211"/>
        <v>0</v>
      </c>
    </row>
    <row r="2546" spans="2:7" x14ac:dyDescent="0.25">
      <c r="B2546">
        <f t="shared" si="209"/>
        <v>2543</v>
      </c>
      <c r="C2546" t="e">
        <f t="shared" si="208"/>
        <v>#DIV/0!</v>
      </c>
      <c r="D2546" s="38" t="e">
        <f t="shared" si="210"/>
        <v>#DIV/0!</v>
      </c>
      <c r="G2546" s="38">
        <f t="shared" si="211"/>
        <v>0</v>
      </c>
    </row>
    <row r="2547" spans="2:7" x14ac:dyDescent="0.25">
      <c r="B2547">
        <f t="shared" si="209"/>
        <v>2544</v>
      </c>
      <c r="C2547" t="e">
        <f t="shared" si="208"/>
        <v>#DIV/0!</v>
      </c>
      <c r="D2547" s="38" t="e">
        <f t="shared" si="210"/>
        <v>#DIV/0!</v>
      </c>
      <c r="G2547" s="38">
        <f t="shared" si="211"/>
        <v>0</v>
      </c>
    </row>
    <row r="2548" spans="2:7" x14ac:dyDescent="0.25">
      <c r="B2548">
        <f t="shared" si="209"/>
        <v>2545</v>
      </c>
      <c r="C2548" t="e">
        <f t="shared" si="208"/>
        <v>#DIV/0!</v>
      </c>
      <c r="D2548" s="38" t="e">
        <f t="shared" si="210"/>
        <v>#DIV/0!</v>
      </c>
      <c r="G2548" s="38">
        <f t="shared" si="211"/>
        <v>0</v>
      </c>
    </row>
    <row r="2549" spans="2:7" x14ac:dyDescent="0.25">
      <c r="B2549">
        <f t="shared" si="209"/>
        <v>2546</v>
      </c>
      <c r="C2549" t="e">
        <f t="shared" si="208"/>
        <v>#DIV/0!</v>
      </c>
      <c r="D2549" s="38" t="e">
        <f t="shared" si="210"/>
        <v>#DIV/0!</v>
      </c>
      <c r="G2549" s="38">
        <f t="shared" si="211"/>
        <v>0</v>
      </c>
    </row>
    <row r="2550" spans="2:7" x14ac:dyDescent="0.25">
      <c r="B2550">
        <f t="shared" si="209"/>
        <v>2547</v>
      </c>
      <c r="C2550" t="e">
        <f t="shared" si="208"/>
        <v>#DIV/0!</v>
      </c>
      <c r="D2550" s="38" t="e">
        <f t="shared" si="210"/>
        <v>#DIV/0!</v>
      </c>
      <c r="G2550" s="38">
        <f t="shared" si="211"/>
        <v>0</v>
      </c>
    </row>
    <row r="2551" spans="2:7" x14ac:dyDescent="0.25">
      <c r="B2551">
        <f t="shared" si="209"/>
        <v>2548</v>
      </c>
      <c r="C2551" t="e">
        <f t="shared" si="208"/>
        <v>#DIV/0!</v>
      </c>
      <c r="D2551" s="38" t="e">
        <f t="shared" si="210"/>
        <v>#DIV/0!</v>
      </c>
      <c r="G2551" s="38">
        <f t="shared" si="211"/>
        <v>0</v>
      </c>
    </row>
    <row r="2552" spans="2:7" x14ac:dyDescent="0.25">
      <c r="B2552">
        <f t="shared" si="209"/>
        <v>2549</v>
      </c>
      <c r="C2552" t="e">
        <f t="shared" si="208"/>
        <v>#DIV/0!</v>
      </c>
      <c r="D2552" s="38" t="e">
        <f t="shared" si="210"/>
        <v>#DIV/0!</v>
      </c>
      <c r="G2552" s="38">
        <f t="shared" si="211"/>
        <v>0</v>
      </c>
    </row>
    <row r="2553" spans="2:7" x14ac:dyDescent="0.25">
      <c r="B2553">
        <f t="shared" si="209"/>
        <v>2550</v>
      </c>
      <c r="C2553" t="e">
        <f t="shared" si="208"/>
        <v>#DIV/0!</v>
      </c>
      <c r="D2553" s="38" t="e">
        <f t="shared" si="210"/>
        <v>#DIV/0!</v>
      </c>
      <c r="G2553" s="38">
        <f t="shared" si="211"/>
        <v>0</v>
      </c>
    </row>
    <row r="2554" spans="2:7" x14ac:dyDescent="0.25">
      <c r="B2554">
        <f t="shared" si="209"/>
        <v>2551</v>
      </c>
      <c r="C2554" t="e">
        <f t="shared" si="208"/>
        <v>#DIV/0!</v>
      </c>
      <c r="D2554" s="38" t="e">
        <f t="shared" si="210"/>
        <v>#DIV/0!</v>
      </c>
      <c r="G2554" s="38">
        <f t="shared" si="211"/>
        <v>0</v>
      </c>
    </row>
    <row r="2555" spans="2:7" x14ac:dyDescent="0.25">
      <c r="B2555">
        <f t="shared" si="209"/>
        <v>2552</v>
      </c>
      <c r="C2555" t="e">
        <f t="shared" si="208"/>
        <v>#DIV/0!</v>
      </c>
      <c r="D2555" s="38" t="e">
        <f t="shared" si="210"/>
        <v>#DIV/0!</v>
      </c>
      <c r="G2555" s="38">
        <f t="shared" si="211"/>
        <v>0</v>
      </c>
    </row>
    <row r="2556" spans="2:7" x14ac:dyDescent="0.25">
      <c r="B2556">
        <f t="shared" si="209"/>
        <v>2553</v>
      </c>
      <c r="C2556" t="e">
        <f t="shared" si="208"/>
        <v>#DIV/0!</v>
      </c>
      <c r="D2556" s="38" t="e">
        <f t="shared" si="210"/>
        <v>#DIV/0!</v>
      </c>
      <c r="G2556" s="38">
        <f t="shared" si="211"/>
        <v>0</v>
      </c>
    </row>
    <row r="2557" spans="2:7" x14ac:dyDescent="0.25">
      <c r="B2557">
        <f t="shared" si="209"/>
        <v>2554</v>
      </c>
      <c r="C2557" t="e">
        <f t="shared" si="208"/>
        <v>#DIV/0!</v>
      </c>
      <c r="D2557" s="38" t="e">
        <f t="shared" si="210"/>
        <v>#DIV/0!</v>
      </c>
      <c r="G2557" s="38">
        <f t="shared" si="211"/>
        <v>0</v>
      </c>
    </row>
    <row r="2558" spans="2:7" x14ac:dyDescent="0.25">
      <c r="B2558">
        <f t="shared" si="209"/>
        <v>2555</v>
      </c>
      <c r="C2558" t="e">
        <f t="shared" si="208"/>
        <v>#DIV/0!</v>
      </c>
      <c r="D2558" s="38" t="e">
        <f t="shared" si="210"/>
        <v>#DIV/0!</v>
      </c>
      <c r="G2558" s="38">
        <f t="shared" si="211"/>
        <v>0</v>
      </c>
    </row>
    <row r="2559" spans="2:7" x14ac:dyDescent="0.25">
      <c r="B2559">
        <f t="shared" si="209"/>
        <v>2556</v>
      </c>
      <c r="C2559" t="e">
        <f t="shared" si="208"/>
        <v>#DIV/0!</v>
      </c>
      <c r="D2559" s="38" t="e">
        <f t="shared" si="210"/>
        <v>#DIV/0!</v>
      </c>
      <c r="G2559" s="38">
        <f t="shared" si="211"/>
        <v>0</v>
      </c>
    </row>
    <row r="2560" spans="2:7" x14ac:dyDescent="0.25">
      <c r="B2560">
        <f t="shared" si="209"/>
        <v>2557</v>
      </c>
      <c r="C2560" t="e">
        <f t="shared" si="208"/>
        <v>#DIV/0!</v>
      </c>
      <c r="D2560" s="38" t="e">
        <f t="shared" si="210"/>
        <v>#DIV/0!</v>
      </c>
      <c r="G2560" s="38">
        <f t="shared" si="211"/>
        <v>0</v>
      </c>
    </row>
    <row r="2561" spans="1:16" x14ac:dyDescent="0.25">
      <c r="B2561">
        <f t="shared" si="209"/>
        <v>2558</v>
      </c>
      <c r="C2561" t="e">
        <f t="shared" si="208"/>
        <v>#DIV/0!</v>
      </c>
      <c r="D2561" s="38" t="e">
        <f t="shared" si="210"/>
        <v>#DIV/0!</v>
      </c>
      <c r="G2561" s="38">
        <f t="shared" si="211"/>
        <v>0</v>
      </c>
    </row>
    <row r="2562" spans="1:16" x14ac:dyDescent="0.25">
      <c r="B2562">
        <f t="shared" si="209"/>
        <v>2559</v>
      </c>
      <c r="C2562" t="e">
        <f t="shared" si="208"/>
        <v>#DIV/0!</v>
      </c>
      <c r="D2562" s="38" t="e">
        <f t="shared" si="210"/>
        <v>#DIV/0!</v>
      </c>
      <c r="G2562" s="38">
        <f t="shared" si="211"/>
        <v>0</v>
      </c>
    </row>
    <row r="2563" spans="1:16" x14ac:dyDescent="0.25">
      <c r="B2563">
        <f t="shared" si="209"/>
        <v>2560</v>
      </c>
      <c r="C2563" t="e">
        <f t="shared" si="208"/>
        <v>#DIV/0!</v>
      </c>
      <c r="D2563" s="38" t="e">
        <f t="shared" si="210"/>
        <v>#DIV/0!</v>
      </c>
      <c r="G2563" s="38">
        <f t="shared" si="211"/>
        <v>0</v>
      </c>
    </row>
    <row r="2564" spans="1:16" x14ac:dyDescent="0.25">
      <c r="B2564">
        <f t="shared" si="209"/>
        <v>2561</v>
      </c>
      <c r="C2564" t="e">
        <f t="shared" si="208"/>
        <v>#DIV/0!</v>
      </c>
      <c r="D2564" s="38" t="e">
        <f t="shared" si="210"/>
        <v>#DIV/0!</v>
      </c>
      <c r="G2564" s="38">
        <f t="shared" si="211"/>
        <v>0</v>
      </c>
    </row>
    <row r="2565" spans="1:16" s="195" customFormat="1" x14ac:dyDescent="0.25">
      <c r="A2565" s="195" t="s">
        <v>534</v>
      </c>
      <c r="B2565">
        <f t="shared" si="209"/>
        <v>2562</v>
      </c>
      <c r="C2565" s="195" t="e">
        <f t="shared" ref="C2565:C2628" si="212">1/H2565</f>
        <v>#DIV/0!</v>
      </c>
      <c r="D2565" s="196" t="e">
        <f t="shared" si="210"/>
        <v>#DIV/0!</v>
      </c>
      <c r="G2565" s="196">
        <f t="shared" si="211"/>
        <v>0</v>
      </c>
      <c r="H2565" s="197"/>
      <c r="P2565" s="201"/>
    </row>
    <row r="2566" spans="1:16" s="195" customFormat="1" x14ac:dyDescent="0.25">
      <c r="B2566">
        <f t="shared" ref="B2566:B2629" si="213">B2565+1</f>
        <v>2563</v>
      </c>
      <c r="C2566" s="195" t="e">
        <f t="shared" si="212"/>
        <v>#DIV/0!</v>
      </c>
      <c r="D2566" s="196" t="e">
        <f t="shared" ref="D2566:D2629" si="214">D2565+C2566</f>
        <v>#DIV/0!</v>
      </c>
      <c r="G2566" s="196">
        <f t="shared" si="211"/>
        <v>0</v>
      </c>
      <c r="H2566" s="197"/>
      <c r="P2566" s="201"/>
    </row>
    <row r="2567" spans="1:16" s="195" customFormat="1" x14ac:dyDescent="0.25">
      <c r="B2567">
        <f t="shared" si="213"/>
        <v>2564</v>
      </c>
      <c r="C2567" s="195" t="e">
        <f t="shared" si="212"/>
        <v>#DIV/0!</v>
      </c>
      <c r="D2567" s="196" t="e">
        <f t="shared" si="214"/>
        <v>#DIV/0!</v>
      </c>
      <c r="G2567" s="196">
        <f t="shared" ref="G2567:G2630" si="215">H2567/0.278</f>
        <v>0</v>
      </c>
      <c r="H2567" s="197"/>
      <c r="P2567" s="201"/>
    </row>
    <row r="2568" spans="1:16" s="195" customFormat="1" x14ac:dyDescent="0.25">
      <c r="B2568">
        <f t="shared" si="213"/>
        <v>2565</v>
      </c>
      <c r="C2568" s="195" t="e">
        <f t="shared" si="212"/>
        <v>#DIV/0!</v>
      </c>
      <c r="D2568" s="196" t="e">
        <f t="shared" si="214"/>
        <v>#DIV/0!</v>
      </c>
      <c r="G2568" s="196">
        <f t="shared" si="215"/>
        <v>0</v>
      </c>
      <c r="H2568" s="197"/>
      <c r="P2568" s="201"/>
    </row>
    <row r="2569" spans="1:16" s="195" customFormat="1" x14ac:dyDescent="0.25">
      <c r="B2569">
        <f t="shared" si="213"/>
        <v>2566</v>
      </c>
      <c r="C2569" s="195" t="e">
        <f t="shared" si="212"/>
        <v>#DIV/0!</v>
      </c>
      <c r="D2569" s="196" t="e">
        <f t="shared" si="214"/>
        <v>#DIV/0!</v>
      </c>
      <c r="G2569" s="196">
        <f t="shared" si="215"/>
        <v>0</v>
      </c>
      <c r="H2569" s="197"/>
      <c r="P2569" s="201"/>
    </row>
    <row r="2570" spans="1:16" s="195" customFormat="1" x14ac:dyDescent="0.25">
      <c r="B2570">
        <f t="shared" si="213"/>
        <v>2567</v>
      </c>
      <c r="C2570" s="195" t="e">
        <f t="shared" si="212"/>
        <v>#DIV/0!</v>
      </c>
      <c r="D2570" s="196" t="e">
        <f t="shared" si="214"/>
        <v>#DIV/0!</v>
      </c>
      <c r="G2570" s="196">
        <f t="shared" si="215"/>
        <v>0</v>
      </c>
      <c r="H2570" s="197"/>
      <c r="P2570" s="201"/>
    </row>
    <row r="2571" spans="1:16" s="195" customFormat="1" x14ac:dyDescent="0.25">
      <c r="B2571">
        <f t="shared" si="213"/>
        <v>2568</v>
      </c>
      <c r="C2571" s="195" t="e">
        <f t="shared" si="212"/>
        <v>#DIV/0!</v>
      </c>
      <c r="D2571" s="196" t="e">
        <f t="shared" si="214"/>
        <v>#DIV/0!</v>
      </c>
      <c r="G2571" s="196">
        <f t="shared" si="215"/>
        <v>0</v>
      </c>
      <c r="H2571" s="197"/>
      <c r="P2571" s="201"/>
    </row>
    <row r="2572" spans="1:16" s="195" customFormat="1" x14ac:dyDescent="0.25">
      <c r="B2572">
        <f t="shared" si="213"/>
        <v>2569</v>
      </c>
      <c r="C2572" s="195" t="e">
        <f t="shared" si="212"/>
        <v>#DIV/0!</v>
      </c>
      <c r="D2572" s="196" t="e">
        <f t="shared" si="214"/>
        <v>#DIV/0!</v>
      </c>
      <c r="G2572" s="196">
        <f t="shared" si="215"/>
        <v>0</v>
      </c>
      <c r="H2572" s="197"/>
      <c r="P2572" s="201"/>
    </row>
    <row r="2573" spans="1:16" s="195" customFormat="1" x14ac:dyDescent="0.25">
      <c r="B2573">
        <f t="shared" si="213"/>
        <v>2570</v>
      </c>
      <c r="C2573" s="195" t="e">
        <f t="shared" si="212"/>
        <v>#DIV/0!</v>
      </c>
      <c r="D2573" s="196" t="e">
        <f t="shared" si="214"/>
        <v>#DIV/0!</v>
      </c>
      <c r="G2573" s="196">
        <f t="shared" si="215"/>
        <v>0</v>
      </c>
      <c r="H2573" s="197"/>
      <c r="P2573" s="201"/>
    </row>
    <row r="2574" spans="1:16" s="195" customFormat="1" x14ac:dyDescent="0.25">
      <c r="B2574">
        <f t="shared" si="213"/>
        <v>2571</v>
      </c>
      <c r="C2574" s="195" t="e">
        <f t="shared" si="212"/>
        <v>#DIV/0!</v>
      </c>
      <c r="D2574" s="196" t="e">
        <f t="shared" si="214"/>
        <v>#DIV/0!</v>
      </c>
      <c r="G2574" s="196">
        <f t="shared" si="215"/>
        <v>0</v>
      </c>
      <c r="H2574" s="197"/>
      <c r="P2574" s="201"/>
    </row>
    <row r="2575" spans="1:16" s="195" customFormat="1" x14ac:dyDescent="0.25">
      <c r="B2575">
        <f t="shared" si="213"/>
        <v>2572</v>
      </c>
      <c r="C2575" s="195" t="e">
        <f t="shared" si="212"/>
        <v>#DIV/0!</v>
      </c>
      <c r="D2575" s="196" t="e">
        <f t="shared" si="214"/>
        <v>#DIV/0!</v>
      </c>
      <c r="G2575" s="196">
        <f t="shared" si="215"/>
        <v>0</v>
      </c>
      <c r="H2575" s="197"/>
      <c r="P2575" s="201"/>
    </row>
    <row r="2576" spans="1:16" s="195" customFormat="1" x14ac:dyDescent="0.25">
      <c r="B2576">
        <f t="shared" si="213"/>
        <v>2573</v>
      </c>
      <c r="C2576" s="195" t="e">
        <f t="shared" si="212"/>
        <v>#DIV/0!</v>
      </c>
      <c r="D2576" s="196" t="e">
        <f t="shared" si="214"/>
        <v>#DIV/0!</v>
      </c>
      <c r="G2576" s="196">
        <f t="shared" si="215"/>
        <v>0</v>
      </c>
      <c r="H2576" s="197"/>
      <c r="P2576" s="201"/>
    </row>
    <row r="2577" spans="2:16" s="195" customFormat="1" x14ac:dyDescent="0.25">
      <c r="B2577">
        <f t="shared" si="213"/>
        <v>2574</v>
      </c>
      <c r="C2577" s="195" t="e">
        <f t="shared" si="212"/>
        <v>#DIV/0!</v>
      </c>
      <c r="D2577" s="196" t="e">
        <f t="shared" si="214"/>
        <v>#DIV/0!</v>
      </c>
      <c r="G2577" s="196">
        <f t="shared" si="215"/>
        <v>0</v>
      </c>
      <c r="H2577" s="197"/>
      <c r="P2577" s="201"/>
    </row>
    <row r="2578" spans="2:16" s="195" customFormat="1" x14ac:dyDescent="0.25">
      <c r="B2578">
        <f t="shared" si="213"/>
        <v>2575</v>
      </c>
      <c r="C2578" s="195" t="e">
        <f t="shared" si="212"/>
        <v>#DIV/0!</v>
      </c>
      <c r="D2578" s="196" t="e">
        <f t="shared" si="214"/>
        <v>#DIV/0!</v>
      </c>
      <c r="G2578" s="196">
        <f t="shared" si="215"/>
        <v>0</v>
      </c>
      <c r="H2578" s="197"/>
      <c r="P2578" s="201"/>
    </row>
    <row r="2579" spans="2:16" s="195" customFormat="1" x14ac:dyDescent="0.25">
      <c r="B2579">
        <f t="shared" si="213"/>
        <v>2576</v>
      </c>
      <c r="C2579" s="195" t="e">
        <f t="shared" si="212"/>
        <v>#DIV/0!</v>
      </c>
      <c r="D2579" s="196" t="e">
        <f t="shared" si="214"/>
        <v>#DIV/0!</v>
      </c>
      <c r="G2579" s="196">
        <f t="shared" si="215"/>
        <v>0</v>
      </c>
      <c r="H2579" s="197"/>
      <c r="P2579" s="201"/>
    </row>
    <row r="2580" spans="2:16" s="195" customFormat="1" x14ac:dyDescent="0.25">
      <c r="B2580">
        <f t="shared" si="213"/>
        <v>2577</v>
      </c>
      <c r="C2580" s="195" t="e">
        <f t="shared" si="212"/>
        <v>#DIV/0!</v>
      </c>
      <c r="D2580" s="196" t="e">
        <f t="shared" si="214"/>
        <v>#DIV/0!</v>
      </c>
      <c r="G2580" s="196">
        <f t="shared" si="215"/>
        <v>0</v>
      </c>
      <c r="H2580" s="197"/>
      <c r="P2580" s="201"/>
    </row>
    <row r="2581" spans="2:16" s="195" customFormat="1" x14ac:dyDescent="0.25">
      <c r="B2581">
        <f t="shared" si="213"/>
        <v>2578</v>
      </c>
      <c r="C2581" s="195" t="e">
        <f t="shared" si="212"/>
        <v>#DIV/0!</v>
      </c>
      <c r="D2581" s="196" t="e">
        <f t="shared" si="214"/>
        <v>#DIV/0!</v>
      </c>
      <c r="G2581" s="196">
        <f t="shared" si="215"/>
        <v>0</v>
      </c>
      <c r="H2581" s="197"/>
      <c r="P2581" s="201"/>
    </row>
    <row r="2582" spans="2:16" s="195" customFormat="1" x14ac:dyDescent="0.25">
      <c r="B2582">
        <f t="shared" si="213"/>
        <v>2579</v>
      </c>
      <c r="C2582" s="195" t="e">
        <f t="shared" si="212"/>
        <v>#DIV/0!</v>
      </c>
      <c r="D2582" s="196" t="e">
        <f t="shared" si="214"/>
        <v>#DIV/0!</v>
      </c>
      <c r="G2582" s="196">
        <f t="shared" si="215"/>
        <v>0</v>
      </c>
      <c r="H2582" s="197"/>
      <c r="P2582" s="201"/>
    </row>
    <row r="2583" spans="2:16" s="195" customFormat="1" x14ac:dyDescent="0.25">
      <c r="B2583">
        <f t="shared" si="213"/>
        <v>2580</v>
      </c>
      <c r="C2583" s="195" t="e">
        <f t="shared" si="212"/>
        <v>#DIV/0!</v>
      </c>
      <c r="D2583" s="196" t="e">
        <f t="shared" si="214"/>
        <v>#DIV/0!</v>
      </c>
      <c r="G2583" s="196">
        <f t="shared" si="215"/>
        <v>0</v>
      </c>
      <c r="H2583" s="197"/>
      <c r="P2583" s="201"/>
    </row>
    <row r="2584" spans="2:16" s="195" customFormat="1" x14ac:dyDescent="0.25">
      <c r="B2584">
        <f t="shared" si="213"/>
        <v>2581</v>
      </c>
      <c r="C2584" s="195" t="e">
        <f t="shared" si="212"/>
        <v>#DIV/0!</v>
      </c>
      <c r="D2584" s="196" t="e">
        <f t="shared" si="214"/>
        <v>#DIV/0!</v>
      </c>
      <c r="G2584" s="196">
        <f t="shared" si="215"/>
        <v>0</v>
      </c>
      <c r="H2584" s="197"/>
      <c r="P2584" s="201"/>
    </row>
    <row r="2585" spans="2:16" s="195" customFormat="1" x14ac:dyDescent="0.25">
      <c r="B2585">
        <f t="shared" si="213"/>
        <v>2582</v>
      </c>
      <c r="C2585" s="195" t="e">
        <f t="shared" si="212"/>
        <v>#DIV/0!</v>
      </c>
      <c r="D2585" s="196" t="e">
        <f t="shared" si="214"/>
        <v>#DIV/0!</v>
      </c>
      <c r="G2585" s="196">
        <f t="shared" si="215"/>
        <v>0</v>
      </c>
      <c r="H2585" s="197"/>
      <c r="P2585" s="201"/>
    </row>
    <row r="2586" spans="2:16" s="195" customFormat="1" x14ac:dyDescent="0.25">
      <c r="B2586">
        <f t="shared" si="213"/>
        <v>2583</v>
      </c>
      <c r="C2586" s="195" t="e">
        <f t="shared" si="212"/>
        <v>#DIV/0!</v>
      </c>
      <c r="D2586" s="196" t="e">
        <f t="shared" si="214"/>
        <v>#DIV/0!</v>
      </c>
      <c r="G2586" s="196">
        <f t="shared" si="215"/>
        <v>0</v>
      </c>
      <c r="H2586" s="197"/>
      <c r="P2586" s="201"/>
    </row>
    <row r="2587" spans="2:16" s="195" customFormat="1" x14ac:dyDescent="0.25">
      <c r="B2587">
        <f t="shared" si="213"/>
        <v>2584</v>
      </c>
      <c r="C2587" s="195" t="e">
        <f t="shared" si="212"/>
        <v>#DIV/0!</v>
      </c>
      <c r="D2587" s="196" t="e">
        <f t="shared" si="214"/>
        <v>#DIV/0!</v>
      </c>
      <c r="G2587" s="196">
        <f t="shared" si="215"/>
        <v>0</v>
      </c>
      <c r="H2587" s="197"/>
      <c r="P2587" s="201"/>
    </row>
    <row r="2588" spans="2:16" s="195" customFormat="1" x14ac:dyDescent="0.25">
      <c r="B2588">
        <f t="shared" si="213"/>
        <v>2585</v>
      </c>
      <c r="C2588" s="195" t="e">
        <f t="shared" si="212"/>
        <v>#DIV/0!</v>
      </c>
      <c r="D2588" s="196" t="e">
        <f t="shared" si="214"/>
        <v>#DIV/0!</v>
      </c>
      <c r="G2588" s="196">
        <f t="shared" si="215"/>
        <v>0</v>
      </c>
      <c r="H2588" s="197"/>
      <c r="P2588" s="201"/>
    </row>
    <row r="2589" spans="2:16" s="195" customFormat="1" x14ac:dyDescent="0.25">
      <c r="B2589">
        <f t="shared" si="213"/>
        <v>2586</v>
      </c>
      <c r="C2589" s="195" t="e">
        <f t="shared" si="212"/>
        <v>#DIV/0!</v>
      </c>
      <c r="D2589" s="196" t="e">
        <f t="shared" si="214"/>
        <v>#DIV/0!</v>
      </c>
      <c r="G2589" s="196">
        <f t="shared" si="215"/>
        <v>0</v>
      </c>
      <c r="H2589" s="197"/>
      <c r="P2589" s="201"/>
    </row>
    <row r="2590" spans="2:16" s="195" customFormat="1" x14ac:dyDescent="0.25">
      <c r="B2590">
        <f t="shared" si="213"/>
        <v>2587</v>
      </c>
      <c r="C2590" s="195" t="e">
        <f t="shared" si="212"/>
        <v>#DIV/0!</v>
      </c>
      <c r="D2590" s="196" t="e">
        <f t="shared" si="214"/>
        <v>#DIV/0!</v>
      </c>
      <c r="G2590" s="196">
        <f t="shared" si="215"/>
        <v>0</v>
      </c>
      <c r="H2590" s="197"/>
      <c r="P2590" s="201"/>
    </row>
    <row r="2591" spans="2:16" s="195" customFormat="1" x14ac:dyDescent="0.25">
      <c r="B2591">
        <f t="shared" si="213"/>
        <v>2588</v>
      </c>
      <c r="C2591" s="195" t="e">
        <f t="shared" si="212"/>
        <v>#DIV/0!</v>
      </c>
      <c r="D2591" s="196" t="e">
        <f t="shared" si="214"/>
        <v>#DIV/0!</v>
      </c>
      <c r="G2591" s="196">
        <f t="shared" si="215"/>
        <v>0</v>
      </c>
      <c r="H2591" s="197"/>
      <c r="P2591" s="201"/>
    </row>
    <row r="2592" spans="2:16" s="195" customFormat="1" x14ac:dyDescent="0.25">
      <c r="B2592">
        <f t="shared" si="213"/>
        <v>2589</v>
      </c>
      <c r="C2592" s="195" t="e">
        <f t="shared" si="212"/>
        <v>#DIV/0!</v>
      </c>
      <c r="D2592" s="196" t="e">
        <f t="shared" si="214"/>
        <v>#DIV/0!</v>
      </c>
      <c r="G2592" s="196">
        <f t="shared" si="215"/>
        <v>0</v>
      </c>
      <c r="H2592" s="197"/>
      <c r="P2592" s="201"/>
    </row>
    <row r="2593" spans="2:16" s="195" customFormat="1" x14ac:dyDescent="0.25">
      <c r="B2593">
        <f t="shared" si="213"/>
        <v>2590</v>
      </c>
      <c r="C2593" s="195" t="e">
        <f t="shared" si="212"/>
        <v>#DIV/0!</v>
      </c>
      <c r="D2593" s="196" t="e">
        <f t="shared" si="214"/>
        <v>#DIV/0!</v>
      </c>
      <c r="G2593" s="196">
        <f t="shared" si="215"/>
        <v>0</v>
      </c>
      <c r="H2593" s="197"/>
      <c r="P2593" s="201"/>
    </row>
    <row r="2594" spans="2:16" s="195" customFormat="1" x14ac:dyDescent="0.25">
      <c r="B2594">
        <f t="shared" si="213"/>
        <v>2591</v>
      </c>
      <c r="C2594" s="195" t="e">
        <f t="shared" si="212"/>
        <v>#DIV/0!</v>
      </c>
      <c r="D2594" s="196" t="e">
        <f t="shared" si="214"/>
        <v>#DIV/0!</v>
      </c>
      <c r="G2594" s="196">
        <f t="shared" si="215"/>
        <v>0</v>
      </c>
      <c r="H2594" s="197"/>
      <c r="P2594" s="201"/>
    </row>
    <row r="2595" spans="2:16" s="195" customFormat="1" x14ac:dyDescent="0.25">
      <c r="B2595">
        <f t="shared" si="213"/>
        <v>2592</v>
      </c>
      <c r="C2595" s="195" t="e">
        <f t="shared" si="212"/>
        <v>#DIV/0!</v>
      </c>
      <c r="D2595" s="196" t="e">
        <f t="shared" si="214"/>
        <v>#DIV/0!</v>
      </c>
      <c r="G2595" s="196">
        <f t="shared" si="215"/>
        <v>0</v>
      </c>
      <c r="H2595" s="197"/>
      <c r="P2595" s="201"/>
    </row>
    <row r="2596" spans="2:16" s="195" customFormat="1" x14ac:dyDescent="0.25">
      <c r="B2596">
        <f t="shared" si="213"/>
        <v>2593</v>
      </c>
      <c r="C2596" s="195" t="e">
        <f t="shared" si="212"/>
        <v>#DIV/0!</v>
      </c>
      <c r="D2596" s="196" t="e">
        <f t="shared" si="214"/>
        <v>#DIV/0!</v>
      </c>
      <c r="G2596" s="196">
        <f t="shared" si="215"/>
        <v>0</v>
      </c>
      <c r="H2596" s="197"/>
      <c r="P2596" s="201"/>
    </row>
    <row r="2597" spans="2:16" s="195" customFormat="1" x14ac:dyDescent="0.25">
      <c r="B2597">
        <f t="shared" si="213"/>
        <v>2594</v>
      </c>
      <c r="C2597" s="195" t="e">
        <f t="shared" si="212"/>
        <v>#DIV/0!</v>
      </c>
      <c r="D2597" s="196" t="e">
        <f t="shared" si="214"/>
        <v>#DIV/0!</v>
      </c>
      <c r="G2597" s="196">
        <f t="shared" si="215"/>
        <v>0</v>
      </c>
      <c r="H2597" s="197"/>
      <c r="P2597" s="201"/>
    </row>
    <row r="2598" spans="2:16" s="195" customFormat="1" x14ac:dyDescent="0.25">
      <c r="B2598">
        <f t="shared" si="213"/>
        <v>2595</v>
      </c>
      <c r="C2598" s="195" t="e">
        <f t="shared" si="212"/>
        <v>#DIV/0!</v>
      </c>
      <c r="D2598" s="196" t="e">
        <f t="shared" si="214"/>
        <v>#DIV/0!</v>
      </c>
      <c r="G2598" s="196">
        <f t="shared" si="215"/>
        <v>0</v>
      </c>
      <c r="H2598" s="197"/>
      <c r="P2598" s="201"/>
    </row>
    <row r="2599" spans="2:16" s="195" customFormat="1" x14ac:dyDescent="0.25">
      <c r="B2599">
        <f t="shared" si="213"/>
        <v>2596</v>
      </c>
      <c r="C2599" s="195" t="e">
        <f t="shared" si="212"/>
        <v>#DIV/0!</v>
      </c>
      <c r="D2599" s="196" t="e">
        <f t="shared" si="214"/>
        <v>#DIV/0!</v>
      </c>
      <c r="G2599" s="196">
        <f t="shared" si="215"/>
        <v>0</v>
      </c>
      <c r="H2599" s="197"/>
      <c r="P2599" s="201"/>
    </row>
    <row r="2600" spans="2:16" s="195" customFormat="1" x14ac:dyDescent="0.25">
      <c r="B2600">
        <f t="shared" si="213"/>
        <v>2597</v>
      </c>
      <c r="C2600" s="195" t="e">
        <f t="shared" si="212"/>
        <v>#DIV/0!</v>
      </c>
      <c r="D2600" s="196" t="e">
        <f t="shared" si="214"/>
        <v>#DIV/0!</v>
      </c>
      <c r="G2600" s="196">
        <f t="shared" si="215"/>
        <v>0</v>
      </c>
      <c r="H2600" s="197"/>
      <c r="P2600" s="201"/>
    </row>
    <row r="2601" spans="2:16" s="195" customFormat="1" x14ac:dyDescent="0.25">
      <c r="B2601">
        <f t="shared" si="213"/>
        <v>2598</v>
      </c>
      <c r="C2601" s="195" t="e">
        <f t="shared" si="212"/>
        <v>#DIV/0!</v>
      </c>
      <c r="D2601" s="196" t="e">
        <f t="shared" si="214"/>
        <v>#DIV/0!</v>
      </c>
      <c r="G2601" s="196">
        <f t="shared" si="215"/>
        <v>0</v>
      </c>
      <c r="H2601" s="197"/>
      <c r="P2601" s="201"/>
    </row>
    <row r="2602" spans="2:16" s="195" customFormat="1" x14ac:dyDescent="0.25">
      <c r="B2602">
        <f t="shared" si="213"/>
        <v>2599</v>
      </c>
      <c r="C2602" s="195" t="e">
        <f t="shared" si="212"/>
        <v>#DIV/0!</v>
      </c>
      <c r="D2602" s="196" t="e">
        <f t="shared" si="214"/>
        <v>#DIV/0!</v>
      </c>
      <c r="G2602" s="196">
        <f t="shared" si="215"/>
        <v>0</v>
      </c>
      <c r="H2602" s="197"/>
      <c r="P2602" s="201"/>
    </row>
    <row r="2603" spans="2:16" s="195" customFormat="1" x14ac:dyDescent="0.25">
      <c r="B2603">
        <f t="shared" si="213"/>
        <v>2600</v>
      </c>
      <c r="C2603" s="195" t="e">
        <f t="shared" si="212"/>
        <v>#DIV/0!</v>
      </c>
      <c r="D2603" s="196" t="e">
        <f t="shared" si="214"/>
        <v>#DIV/0!</v>
      </c>
      <c r="G2603" s="196">
        <f t="shared" si="215"/>
        <v>0</v>
      </c>
      <c r="H2603" s="197"/>
      <c r="P2603" s="201"/>
    </row>
    <row r="2604" spans="2:16" s="195" customFormat="1" x14ac:dyDescent="0.25">
      <c r="B2604">
        <f t="shared" si="213"/>
        <v>2601</v>
      </c>
      <c r="C2604" s="195" t="e">
        <f t="shared" si="212"/>
        <v>#DIV/0!</v>
      </c>
      <c r="D2604" s="196" t="e">
        <f t="shared" si="214"/>
        <v>#DIV/0!</v>
      </c>
      <c r="G2604" s="196">
        <f t="shared" si="215"/>
        <v>0</v>
      </c>
      <c r="H2604" s="197"/>
      <c r="P2604" s="201"/>
    </row>
    <row r="2605" spans="2:16" s="195" customFormat="1" x14ac:dyDescent="0.25">
      <c r="B2605">
        <f t="shared" si="213"/>
        <v>2602</v>
      </c>
      <c r="C2605" s="195" t="e">
        <f t="shared" si="212"/>
        <v>#DIV/0!</v>
      </c>
      <c r="D2605" s="196" t="e">
        <f t="shared" si="214"/>
        <v>#DIV/0!</v>
      </c>
      <c r="G2605" s="196">
        <f t="shared" si="215"/>
        <v>0</v>
      </c>
      <c r="H2605" s="197"/>
      <c r="P2605" s="201"/>
    </row>
    <row r="2606" spans="2:16" s="195" customFormat="1" x14ac:dyDescent="0.25">
      <c r="B2606">
        <f t="shared" si="213"/>
        <v>2603</v>
      </c>
      <c r="C2606" s="195" t="e">
        <f t="shared" si="212"/>
        <v>#DIV/0!</v>
      </c>
      <c r="D2606" s="196" t="e">
        <f t="shared" si="214"/>
        <v>#DIV/0!</v>
      </c>
      <c r="G2606" s="196">
        <f t="shared" si="215"/>
        <v>0</v>
      </c>
      <c r="H2606" s="197"/>
      <c r="P2606" s="201"/>
    </row>
    <row r="2607" spans="2:16" s="195" customFormat="1" x14ac:dyDescent="0.25">
      <c r="B2607">
        <f t="shared" si="213"/>
        <v>2604</v>
      </c>
      <c r="C2607" s="195" t="e">
        <f t="shared" si="212"/>
        <v>#DIV/0!</v>
      </c>
      <c r="D2607" s="196" t="e">
        <f t="shared" si="214"/>
        <v>#DIV/0!</v>
      </c>
      <c r="G2607" s="196">
        <f t="shared" si="215"/>
        <v>0</v>
      </c>
      <c r="H2607" s="197"/>
      <c r="P2607" s="201"/>
    </row>
    <row r="2608" spans="2:16" s="195" customFormat="1" x14ac:dyDescent="0.25">
      <c r="B2608">
        <f t="shared" si="213"/>
        <v>2605</v>
      </c>
      <c r="C2608" s="195" t="e">
        <f t="shared" si="212"/>
        <v>#DIV/0!</v>
      </c>
      <c r="D2608" s="196" t="e">
        <f t="shared" si="214"/>
        <v>#DIV/0!</v>
      </c>
      <c r="G2608" s="196">
        <f t="shared" si="215"/>
        <v>0</v>
      </c>
      <c r="H2608" s="197"/>
      <c r="P2608" s="201"/>
    </row>
    <row r="2609" spans="2:16" s="195" customFormat="1" x14ac:dyDescent="0.25">
      <c r="B2609">
        <f t="shared" si="213"/>
        <v>2606</v>
      </c>
      <c r="C2609" s="195" t="e">
        <f t="shared" si="212"/>
        <v>#DIV/0!</v>
      </c>
      <c r="D2609" s="196" t="e">
        <f t="shared" si="214"/>
        <v>#DIV/0!</v>
      </c>
      <c r="G2609" s="196">
        <f t="shared" si="215"/>
        <v>0</v>
      </c>
      <c r="H2609" s="197"/>
      <c r="P2609" s="201"/>
    </row>
    <row r="2610" spans="2:16" s="195" customFormat="1" x14ac:dyDescent="0.25">
      <c r="B2610">
        <f t="shared" si="213"/>
        <v>2607</v>
      </c>
      <c r="C2610" s="195" t="e">
        <f t="shared" si="212"/>
        <v>#DIV/0!</v>
      </c>
      <c r="D2610" s="196" t="e">
        <f t="shared" si="214"/>
        <v>#DIV/0!</v>
      </c>
      <c r="G2610" s="196">
        <f t="shared" si="215"/>
        <v>0</v>
      </c>
      <c r="H2610" s="197"/>
      <c r="P2610" s="201"/>
    </row>
    <row r="2611" spans="2:16" s="195" customFormat="1" x14ac:dyDescent="0.25">
      <c r="B2611">
        <f t="shared" si="213"/>
        <v>2608</v>
      </c>
      <c r="C2611" s="195" t="e">
        <f t="shared" si="212"/>
        <v>#DIV/0!</v>
      </c>
      <c r="D2611" s="196" t="e">
        <f t="shared" si="214"/>
        <v>#DIV/0!</v>
      </c>
      <c r="G2611" s="196">
        <f t="shared" si="215"/>
        <v>0</v>
      </c>
      <c r="H2611" s="197"/>
      <c r="P2611" s="201"/>
    </row>
    <row r="2612" spans="2:16" s="195" customFormat="1" x14ac:dyDescent="0.25">
      <c r="B2612">
        <f t="shared" si="213"/>
        <v>2609</v>
      </c>
      <c r="C2612" s="195" t="e">
        <f t="shared" si="212"/>
        <v>#DIV/0!</v>
      </c>
      <c r="D2612" s="196" t="e">
        <f t="shared" si="214"/>
        <v>#DIV/0!</v>
      </c>
      <c r="G2612" s="196">
        <f t="shared" si="215"/>
        <v>0</v>
      </c>
      <c r="H2612" s="197"/>
      <c r="P2612" s="201"/>
    </row>
    <row r="2613" spans="2:16" s="195" customFormat="1" x14ac:dyDescent="0.25">
      <c r="B2613">
        <f t="shared" si="213"/>
        <v>2610</v>
      </c>
      <c r="C2613" s="195" t="e">
        <f t="shared" si="212"/>
        <v>#DIV/0!</v>
      </c>
      <c r="D2613" s="196" t="e">
        <f t="shared" si="214"/>
        <v>#DIV/0!</v>
      </c>
      <c r="G2613" s="196">
        <f t="shared" si="215"/>
        <v>0</v>
      </c>
      <c r="H2613" s="197"/>
      <c r="P2613" s="201"/>
    </row>
    <row r="2614" spans="2:16" s="195" customFormat="1" x14ac:dyDescent="0.25">
      <c r="B2614">
        <f t="shared" si="213"/>
        <v>2611</v>
      </c>
      <c r="C2614" s="195" t="e">
        <f t="shared" si="212"/>
        <v>#DIV/0!</v>
      </c>
      <c r="D2614" s="196" t="e">
        <f t="shared" si="214"/>
        <v>#DIV/0!</v>
      </c>
      <c r="G2614" s="196">
        <f t="shared" si="215"/>
        <v>0</v>
      </c>
      <c r="H2614" s="197"/>
      <c r="P2614" s="201"/>
    </row>
    <row r="2615" spans="2:16" s="195" customFormat="1" x14ac:dyDescent="0.25">
      <c r="B2615">
        <f t="shared" si="213"/>
        <v>2612</v>
      </c>
      <c r="C2615" s="195" t="e">
        <f t="shared" si="212"/>
        <v>#DIV/0!</v>
      </c>
      <c r="D2615" s="196" t="e">
        <f t="shared" si="214"/>
        <v>#DIV/0!</v>
      </c>
      <c r="G2615" s="196">
        <f t="shared" si="215"/>
        <v>0</v>
      </c>
      <c r="H2615" s="197"/>
      <c r="P2615" s="201"/>
    </row>
    <row r="2616" spans="2:16" s="195" customFormat="1" x14ac:dyDescent="0.25">
      <c r="B2616">
        <f t="shared" si="213"/>
        <v>2613</v>
      </c>
      <c r="C2616" s="195" t="e">
        <f t="shared" si="212"/>
        <v>#DIV/0!</v>
      </c>
      <c r="D2616" s="196" t="e">
        <f t="shared" si="214"/>
        <v>#DIV/0!</v>
      </c>
      <c r="G2616" s="196">
        <f t="shared" si="215"/>
        <v>0</v>
      </c>
      <c r="H2616" s="197"/>
      <c r="P2616" s="201"/>
    </row>
    <row r="2617" spans="2:16" s="195" customFormat="1" x14ac:dyDescent="0.25">
      <c r="B2617">
        <f t="shared" si="213"/>
        <v>2614</v>
      </c>
      <c r="C2617" s="195" t="e">
        <f t="shared" si="212"/>
        <v>#DIV/0!</v>
      </c>
      <c r="D2617" s="196" t="e">
        <f t="shared" si="214"/>
        <v>#DIV/0!</v>
      </c>
      <c r="G2617" s="196">
        <f t="shared" si="215"/>
        <v>0</v>
      </c>
      <c r="H2617" s="197"/>
      <c r="P2617" s="201"/>
    </row>
    <row r="2618" spans="2:16" s="195" customFormat="1" x14ac:dyDescent="0.25">
      <c r="B2618">
        <f t="shared" si="213"/>
        <v>2615</v>
      </c>
      <c r="C2618" s="195" t="e">
        <f t="shared" si="212"/>
        <v>#DIV/0!</v>
      </c>
      <c r="D2618" s="196" t="e">
        <f t="shared" si="214"/>
        <v>#DIV/0!</v>
      </c>
      <c r="G2618" s="196">
        <f t="shared" si="215"/>
        <v>0</v>
      </c>
      <c r="H2618" s="197"/>
      <c r="P2618" s="201"/>
    </row>
    <row r="2619" spans="2:16" s="195" customFormat="1" x14ac:dyDescent="0.25">
      <c r="B2619">
        <f t="shared" si="213"/>
        <v>2616</v>
      </c>
      <c r="C2619" s="195" t="e">
        <f t="shared" si="212"/>
        <v>#DIV/0!</v>
      </c>
      <c r="D2619" s="196" t="e">
        <f t="shared" si="214"/>
        <v>#DIV/0!</v>
      </c>
      <c r="G2619" s="196">
        <f t="shared" si="215"/>
        <v>0</v>
      </c>
      <c r="H2619" s="197"/>
      <c r="P2619" s="201"/>
    </row>
    <row r="2620" spans="2:16" s="195" customFormat="1" x14ac:dyDescent="0.25">
      <c r="B2620">
        <f t="shared" si="213"/>
        <v>2617</v>
      </c>
      <c r="C2620" s="195" t="e">
        <f t="shared" si="212"/>
        <v>#DIV/0!</v>
      </c>
      <c r="D2620" s="196" t="e">
        <f t="shared" si="214"/>
        <v>#DIV/0!</v>
      </c>
      <c r="G2620" s="196">
        <f t="shared" si="215"/>
        <v>0</v>
      </c>
      <c r="H2620" s="197"/>
      <c r="P2620" s="201"/>
    </row>
    <row r="2621" spans="2:16" s="195" customFormat="1" x14ac:dyDescent="0.25">
      <c r="B2621">
        <f t="shared" si="213"/>
        <v>2618</v>
      </c>
      <c r="C2621" s="195" t="e">
        <f t="shared" si="212"/>
        <v>#DIV/0!</v>
      </c>
      <c r="D2621" s="196" t="e">
        <f t="shared" si="214"/>
        <v>#DIV/0!</v>
      </c>
      <c r="G2621" s="196">
        <f t="shared" si="215"/>
        <v>0</v>
      </c>
      <c r="H2621" s="197"/>
      <c r="P2621" s="201"/>
    </row>
    <row r="2622" spans="2:16" s="195" customFormat="1" x14ac:dyDescent="0.25">
      <c r="B2622">
        <f t="shared" si="213"/>
        <v>2619</v>
      </c>
      <c r="C2622" s="195" t="e">
        <f t="shared" si="212"/>
        <v>#DIV/0!</v>
      </c>
      <c r="D2622" s="196" t="e">
        <f t="shared" si="214"/>
        <v>#DIV/0!</v>
      </c>
      <c r="G2622" s="196">
        <f t="shared" si="215"/>
        <v>0</v>
      </c>
      <c r="H2622" s="197"/>
      <c r="P2622" s="201"/>
    </row>
    <row r="2623" spans="2:16" s="195" customFormat="1" x14ac:dyDescent="0.25">
      <c r="B2623">
        <f t="shared" si="213"/>
        <v>2620</v>
      </c>
      <c r="C2623" s="195" t="e">
        <f t="shared" si="212"/>
        <v>#DIV/0!</v>
      </c>
      <c r="D2623" s="196" t="e">
        <f t="shared" si="214"/>
        <v>#DIV/0!</v>
      </c>
      <c r="G2623" s="196">
        <f t="shared" si="215"/>
        <v>0</v>
      </c>
      <c r="H2623" s="197"/>
      <c r="P2623" s="201"/>
    </row>
    <row r="2624" spans="2:16" s="195" customFormat="1" x14ac:dyDescent="0.25">
      <c r="B2624">
        <f t="shared" si="213"/>
        <v>2621</v>
      </c>
      <c r="C2624" s="195" t="e">
        <f t="shared" si="212"/>
        <v>#DIV/0!</v>
      </c>
      <c r="D2624" s="196" t="e">
        <f t="shared" si="214"/>
        <v>#DIV/0!</v>
      </c>
      <c r="G2624" s="196">
        <f t="shared" si="215"/>
        <v>0</v>
      </c>
      <c r="H2624" s="197"/>
      <c r="P2624" s="201"/>
    </row>
    <row r="2625" spans="1:16" s="195" customFormat="1" x14ac:dyDescent="0.25">
      <c r="B2625">
        <f t="shared" si="213"/>
        <v>2622</v>
      </c>
      <c r="C2625" s="195" t="e">
        <f t="shared" si="212"/>
        <v>#DIV/0!</v>
      </c>
      <c r="D2625" s="196" t="e">
        <f t="shared" si="214"/>
        <v>#DIV/0!</v>
      </c>
      <c r="G2625" s="196">
        <f t="shared" si="215"/>
        <v>0</v>
      </c>
      <c r="H2625" s="197"/>
      <c r="P2625" s="201"/>
    </row>
    <row r="2626" spans="1:16" s="195" customFormat="1" x14ac:dyDescent="0.25">
      <c r="B2626">
        <f t="shared" si="213"/>
        <v>2623</v>
      </c>
      <c r="C2626" s="195" t="e">
        <f t="shared" si="212"/>
        <v>#DIV/0!</v>
      </c>
      <c r="D2626" s="196" t="e">
        <f t="shared" si="214"/>
        <v>#DIV/0!</v>
      </c>
      <c r="G2626" s="196">
        <f t="shared" si="215"/>
        <v>0</v>
      </c>
      <c r="H2626" s="197"/>
      <c r="P2626" s="201"/>
    </row>
    <row r="2627" spans="1:16" s="195" customFormat="1" x14ac:dyDescent="0.25">
      <c r="B2627">
        <f t="shared" si="213"/>
        <v>2624</v>
      </c>
      <c r="C2627" s="195" t="e">
        <f t="shared" si="212"/>
        <v>#DIV/0!</v>
      </c>
      <c r="D2627" s="196" t="e">
        <f t="shared" si="214"/>
        <v>#DIV/0!</v>
      </c>
      <c r="G2627" s="196">
        <f t="shared" si="215"/>
        <v>0</v>
      </c>
      <c r="H2627" s="197"/>
      <c r="P2627" s="201"/>
    </row>
    <row r="2628" spans="1:16" s="195" customFormat="1" x14ac:dyDescent="0.25">
      <c r="B2628">
        <f t="shared" si="213"/>
        <v>2625</v>
      </c>
      <c r="C2628" s="195" t="e">
        <f t="shared" si="212"/>
        <v>#DIV/0!</v>
      </c>
      <c r="D2628" s="196" t="e">
        <f t="shared" si="214"/>
        <v>#DIV/0!</v>
      </c>
      <c r="G2628" s="196">
        <f t="shared" si="215"/>
        <v>0</v>
      </c>
      <c r="H2628" s="197"/>
      <c r="P2628" s="201"/>
    </row>
    <row r="2629" spans="1:16" s="195" customFormat="1" x14ac:dyDescent="0.25">
      <c r="B2629">
        <f t="shared" si="213"/>
        <v>2626</v>
      </c>
      <c r="C2629" s="195" t="e">
        <f t="shared" ref="C2629:C2692" si="216">1/H2629</f>
        <v>#DIV/0!</v>
      </c>
      <c r="D2629" s="196" t="e">
        <f t="shared" si="214"/>
        <v>#DIV/0!</v>
      </c>
      <c r="G2629" s="196">
        <f t="shared" si="215"/>
        <v>0</v>
      </c>
      <c r="H2629" s="197"/>
      <c r="P2629" s="201"/>
    </row>
    <row r="2630" spans="1:16" s="195" customFormat="1" x14ac:dyDescent="0.25">
      <c r="B2630">
        <f t="shared" ref="B2630:B2693" si="217">B2629+1</f>
        <v>2627</v>
      </c>
      <c r="C2630" s="195" t="e">
        <f t="shared" si="216"/>
        <v>#DIV/0!</v>
      </c>
      <c r="D2630" s="196" t="e">
        <f t="shared" ref="D2630:D2693" si="218">D2629+C2630</f>
        <v>#DIV/0!</v>
      </c>
      <c r="G2630" s="196">
        <f t="shared" si="215"/>
        <v>0</v>
      </c>
      <c r="H2630" s="197"/>
      <c r="P2630" s="201"/>
    </row>
    <row r="2631" spans="1:16" s="195" customFormat="1" x14ac:dyDescent="0.25">
      <c r="B2631">
        <f t="shared" si="217"/>
        <v>2628</v>
      </c>
      <c r="C2631" s="195" t="e">
        <f t="shared" si="216"/>
        <v>#DIV/0!</v>
      </c>
      <c r="D2631" s="196" t="e">
        <f t="shared" si="218"/>
        <v>#DIV/0!</v>
      </c>
      <c r="G2631" s="196">
        <f t="shared" ref="G2631:G2694" si="219">H2631/0.278</f>
        <v>0</v>
      </c>
      <c r="H2631" s="197"/>
      <c r="P2631" s="201"/>
    </row>
    <row r="2632" spans="1:16" s="195" customFormat="1" x14ac:dyDescent="0.25">
      <c r="B2632">
        <f t="shared" si="217"/>
        <v>2629</v>
      </c>
      <c r="C2632" s="195" t="e">
        <f t="shared" si="216"/>
        <v>#DIV/0!</v>
      </c>
      <c r="D2632" s="196" t="e">
        <f t="shared" si="218"/>
        <v>#DIV/0!</v>
      </c>
      <c r="G2632" s="196">
        <f t="shared" si="219"/>
        <v>0</v>
      </c>
      <c r="H2632" s="197"/>
      <c r="P2632" s="201"/>
    </row>
    <row r="2633" spans="1:16" s="195" customFormat="1" x14ac:dyDescent="0.25">
      <c r="B2633">
        <f t="shared" si="217"/>
        <v>2630</v>
      </c>
      <c r="C2633" s="195" t="e">
        <f t="shared" si="216"/>
        <v>#DIV/0!</v>
      </c>
      <c r="D2633" s="196" t="e">
        <f t="shared" si="218"/>
        <v>#DIV/0!</v>
      </c>
      <c r="G2633" s="196">
        <f t="shared" si="219"/>
        <v>0</v>
      </c>
      <c r="H2633" s="197"/>
      <c r="P2633" s="201"/>
    </row>
    <row r="2634" spans="1:16" s="195" customFormat="1" x14ac:dyDescent="0.25">
      <c r="B2634">
        <f t="shared" si="217"/>
        <v>2631</v>
      </c>
      <c r="C2634" s="195" t="e">
        <f t="shared" si="216"/>
        <v>#DIV/0!</v>
      </c>
      <c r="D2634" s="196" t="e">
        <f t="shared" si="218"/>
        <v>#DIV/0!</v>
      </c>
      <c r="G2634" s="196">
        <f t="shared" si="219"/>
        <v>0</v>
      </c>
      <c r="H2634" s="197"/>
      <c r="P2634" s="201"/>
    </row>
    <row r="2635" spans="1:16" s="195" customFormat="1" x14ac:dyDescent="0.25">
      <c r="B2635">
        <f t="shared" si="217"/>
        <v>2632</v>
      </c>
      <c r="C2635" s="195" t="e">
        <f t="shared" si="216"/>
        <v>#DIV/0!</v>
      </c>
      <c r="D2635" s="196" t="e">
        <f t="shared" si="218"/>
        <v>#DIV/0!</v>
      </c>
      <c r="G2635" s="196">
        <f t="shared" si="219"/>
        <v>0</v>
      </c>
      <c r="H2635" s="197"/>
      <c r="P2635" s="201"/>
    </row>
    <row r="2636" spans="1:16" s="195" customFormat="1" x14ac:dyDescent="0.25">
      <c r="B2636">
        <f t="shared" si="217"/>
        <v>2633</v>
      </c>
      <c r="C2636" s="195" t="e">
        <f t="shared" si="216"/>
        <v>#DIV/0!</v>
      </c>
      <c r="D2636" s="196" t="e">
        <f t="shared" si="218"/>
        <v>#DIV/0!</v>
      </c>
      <c r="G2636" s="196">
        <f t="shared" si="219"/>
        <v>0</v>
      </c>
      <c r="H2636" s="197"/>
      <c r="P2636" s="201"/>
    </row>
    <row r="2637" spans="1:16" s="195" customFormat="1" x14ac:dyDescent="0.25">
      <c r="B2637">
        <f t="shared" si="217"/>
        <v>2634</v>
      </c>
      <c r="C2637" s="195" t="e">
        <f t="shared" si="216"/>
        <v>#DIV/0!</v>
      </c>
      <c r="D2637" s="196" t="e">
        <f t="shared" si="218"/>
        <v>#DIV/0!</v>
      </c>
      <c r="G2637" s="196">
        <f t="shared" si="219"/>
        <v>0</v>
      </c>
      <c r="H2637" s="197"/>
      <c r="P2637" s="201"/>
    </row>
    <row r="2638" spans="1:16" s="195" customFormat="1" x14ac:dyDescent="0.25">
      <c r="B2638">
        <f t="shared" si="217"/>
        <v>2635</v>
      </c>
      <c r="C2638" s="195" t="e">
        <f t="shared" si="216"/>
        <v>#DIV/0!</v>
      </c>
      <c r="D2638" s="196" t="e">
        <f t="shared" si="218"/>
        <v>#DIV/0!</v>
      </c>
      <c r="G2638" s="196">
        <f t="shared" si="219"/>
        <v>0</v>
      </c>
      <c r="H2638" s="197"/>
      <c r="P2638" s="201"/>
    </row>
    <row r="2639" spans="1:16" s="195" customFormat="1" x14ac:dyDescent="0.25">
      <c r="A2639" s="195" t="s">
        <v>535</v>
      </c>
      <c r="B2639">
        <f t="shared" si="217"/>
        <v>2636</v>
      </c>
      <c r="C2639" s="195" t="e">
        <f t="shared" si="216"/>
        <v>#DIV/0!</v>
      </c>
      <c r="D2639" s="196" t="e">
        <f t="shared" si="218"/>
        <v>#DIV/0!</v>
      </c>
      <c r="G2639" s="196">
        <f t="shared" si="219"/>
        <v>0</v>
      </c>
      <c r="H2639" s="197"/>
      <c r="P2639" s="201"/>
    </row>
    <row r="2640" spans="1:16" x14ac:dyDescent="0.25">
      <c r="B2640">
        <f t="shared" si="217"/>
        <v>2637</v>
      </c>
      <c r="C2640" t="e">
        <f t="shared" si="216"/>
        <v>#DIV/0!</v>
      </c>
      <c r="D2640" s="38" t="e">
        <f t="shared" si="218"/>
        <v>#DIV/0!</v>
      </c>
      <c r="G2640" s="38">
        <f t="shared" si="219"/>
        <v>0</v>
      </c>
    </row>
    <row r="2641" spans="2:7" x14ac:dyDescent="0.25">
      <c r="B2641">
        <f t="shared" si="217"/>
        <v>2638</v>
      </c>
      <c r="C2641" t="e">
        <f t="shared" si="216"/>
        <v>#DIV/0!</v>
      </c>
      <c r="D2641" s="38" t="e">
        <f t="shared" si="218"/>
        <v>#DIV/0!</v>
      </c>
      <c r="G2641" s="38">
        <f t="shared" si="219"/>
        <v>0</v>
      </c>
    </row>
    <row r="2642" spans="2:7" x14ac:dyDescent="0.25">
      <c r="B2642">
        <f t="shared" si="217"/>
        <v>2639</v>
      </c>
      <c r="C2642" t="e">
        <f t="shared" si="216"/>
        <v>#DIV/0!</v>
      </c>
      <c r="D2642" s="38" t="e">
        <f t="shared" si="218"/>
        <v>#DIV/0!</v>
      </c>
      <c r="G2642" s="38">
        <f t="shared" si="219"/>
        <v>0</v>
      </c>
    </row>
    <row r="2643" spans="2:7" x14ac:dyDescent="0.25">
      <c r="B2643">
        <f t="shared" si="217"/>
        <v>2640</v>
      </c>
      <c r="C2643" t="e">
        <f t="shared" si="216"/>
        <v>#DIV/0!</v>
      </c>
      <c r="D2643" s="38" t="e">
        <f t="shared" si="218"/>
        <v>#DIV/0!</v>
      </c>
      <c r="G2643" s="38">
        <f t="shared" si="219"/>
        <v>0</v>
      </c>
    </row>
    <row r="2644" spans="2:7" x14ac:dyDescent="0.25">
      <c r="B2644">
        <f t="shared" si="217"/>
        <v>2641</v>
      </c>
      <c r="C2644" t="e">
        <f t="shared" si="216"/>
        <v>#DIV/0!</v>
      </c>
      <c r="D2644" s="38" t="e">
        <f t="shared" si="218"/>
        <v>#DIV/0!</v>
      </c>
      <c r="G2644" s="38">
        <f t="shared" si="219"/>
        <v>0</v>
      </c>
    </row>
    <row r="2645" spans="2:7" x14ac:dyDescent="0.25">
      <c r="B2645">
        <f t="shared" si="217"/>
        <v>2642</v>
      </c>
      <c r="C2645" t="e">
        <f t="shared" si="216"/>
        <v>#DIV/0!</v>
      </c>
      <c r="D2645" s="38" t="e">
        <f t="shared" si="218"/>
        <v>#DIV/0!</v>
      </c>
      <c r="G2645" s="38">
        <f t="shared" si="219"/>
        <v>0</v>
      </c>
    </row>
    <row r="2646" spans="2:7" x14ac:dyDescent="0.25">
      <c r="B2646">
        <f t="shared" si="217"/>
        <v>2643</v>
      </c>
      <c r="C2646" t="e">
        <f t="shared" si="216"/>
        <v>#DIV/0!</v>
      </c>
      <c r="D2646" s="38" t="e">
        <f t="shared" si="218"/>
        <v>#DIV/0!</v>
      </c>
      <c r="G2646" s="38">
        <f t="shared" si="219"/>
        <v>0</v>
      </c>
    </row>
    <row r="2647" spans="2:7" x14ac:dyDescent="0.25">
      <c r="B2647">
        <f t="shared" si="217"/>
        <v>2644</v>
      </c>
      <c r="C2647" t="e">
        <f t="shared" si="216"/>
        <v>#DIV/0!</v>
      </c>
      <c r="D2647" s="38" t="e">
        <f t="shared" si="218"/>
        <v>#DIV/0!</v>
      </c>
      <c r="G2647" s="38">
        <f t="shared" si="219"/>
        <v>0</v>
      </c>
    </row>
    <row r="2648" spans="2:7" x14ac:dyDescent="0.25">
      <c r="B2648">
        <f t="shared" si="217"/>
        <v>2645</v>
      </c>
      <c r="C2648" t="e">
        <f t="shared" si="216"/>
        <v>#DIV/0!</v>
      </c>
      <c r="D2648" s="38" t="e">
        <f t="shared" si="218"/>
        <v>#DIV/0!</v>
      </c>
      <c r="G2648" s="38">
        <f t="shared" si="219"/>
        <v>0</v>
      </c>
    </row>
    <row r="2649" spans="2:7" x14ac:dyDescent="0.25">
      <c r="B2649">
        <f t="shared" si="217"/>
        <v>2646</v>
      </c>
      <c r="C2649" t="e">
        <f t="shared" si="216"/>
        <v>#DIV/0!</v>
      </c>
      <c r="D2649" s="38" t="e">
        <f t="shared" si="218"/>
        <v>#DIV/0!</v>
      </c>
      <c r="G2649" s="38">
        <f t="shared" si="219"/>
        <v>0</v>
      </c>
    </row>
    <row r="2650" spans="2:7" x14ac:dyDescent="0.25">
      <c r="B2650">
        <f t="shared" si="217"/>
        <v>2647</v>
      </c>
      <c r="C2650" t="e">
        <f t="shared" si="216"/>
        <v>#DIV/0!</v>
      </c>
      <c r="D2650" s="38" t="e">
        <f t="shared" si="218"/>
        <v>#DIV/0!</v>
      </c>
      <c r="G2650" s="38">
        <f t="shared" si="219"/>
        <v>0</v>
      </c>
    </row>
    <row r="2651" spans="2:7" x14ac:dyDescent="0.25">
      <c r="B2651">
        <f t="shared" si="217"/>
        <v>2648</v>
      </c>
      <c r="C2651" t="e">
        <f t="shared" si="216"/>
        <v>#DIV/0!</v>
      </c>
      <c r="D2651" s="38" t="e">
        <f t="shared" si="218"/>
        <v>#DIV/0!</v>
      </c>
      <c r="G2651" s="38">
        <f t="shared" si="219"/>
        <v>0</v>
      </c>
    </row>
    <row r="2652" spans="2:7" x14ac:dyDescent="0.25">
      <c r="B2652">
        <f t="shared" si="217"/>
        <v>2649</v>
      </c>
      <c r="C2652" t="e">
        <f t="shared" si="216"/>
        <v>#DIV/0!</v>
      </c>
      <c r="D2652" s="38" t="e">
        <f t="shared" si="218"/>
        <v>#DIV/0!</v>
      </c>
      <c r="G2652" s="38">
        <f t="shared" si="219"/>
        <v>0</v>
      </c>
    </row>
    <row r="2653" spans="2:7" x14ac:dyDescent="0.25">
      <c r="B2653">
        <f t="shared" si="217"/>
        <v>2650</v>
      </c>
      <c r="C2653" t="e">
        <f t="shared" si="216"/>
        <v>#DIV/0!</v>
      </c>
      <c r="D2653" s="38" t="e">
        <f t="shared" si="218"/>
        <v>#DIV/0!</v>
      </c>
      <c r="G2653" s="38">
        <f t="shared" si="219"/>
        <v>0</v>
      </c>
    </row>
    <row r="2654" spans="2:7" x14ac:dyDescent="0.25">
      <c r="B2654">
        <f t="shared" si="217"/>
        <v>2651</v>
      </c>
      <c r="C2654" t="e">
        <f t="shared" si="216"/>
        <v>#DIV/0!</v>
      </c>
      <c r="D2654" s="38" t="e">
        <f t="shared" si="218"/>
        <v>#DIV/0!</v>
      </c>
      <c r="G2654" s="38">
        <f t="shared" si="219"/>
        <v>0</v>
      </c>
    </row>
    <row r="2655" spans="2:7" x14ac:dyDescent="0.25">
      <c r="B2655">
        <f t="shared" si="217"/>
        <v>2652</v>
      </c>
      <c r="C2655" t="e">
        <f t="shared" si="216"/>
        <v>#DIV/0!</v>
      </c>
      <c r="D2655" s="38" t="e">
        <f t="shared" si="218"/>
        <v>#DIV/0!</v>
      </c>
      <c r="G2655" s="38">
        <f t="shared" si="219"/>
        <v>0</v>
      </c>
    </row>
    <row r="2656" spans="2:7" x14ac:dyDescent="0.25">
      <c r="B2656">
        <f t="shared" si="217"/>
        <v>2653</v>
      </c>
      <c r="C2656" t="e">
        <f t="shared" si="216"/>
        <v>#DIV/0!</v>
      </c>
      <c r="D2656" s="38" t="e">
        <f t="shared" si="218"/>
        <v>#DIV/0!</v>
      </c>
      <c r="G2656" s="38">
        <f t="shared" si="219"/>
        <v>0</v>
      </c>
    </row>
    <row r="2657" spans="2:7" x14ac:dyDescent="0.25">
      <c r="B2657">
        <f t="shared" si="217"/>
        <v>2654</v>
      </c>
      <c r="C2657" t="e">
        <f t="shared" si="216"/>
        <v>#DIV/0!</v>
      </c>
      <c r="D2657" s="38" t="e">
        <f t="shared" si="218"/>
        <v>#DIV/0!</v>
      </c>
      <c r="G2657" s="38">
        <f t="shared" si="219"/>
        <v>0</v>
      </c>
    </row>
    <row r="2658" spans="2:7" x14ac:dyDescent="0.25">
      <c r="B2658">
        <f t="shared" si="217"/>
        <v>2655</v>
      </c>
      <c r="C2658" t="e">
        <f t="shared" si="216"/>
        <v>#DIV/0!</v>
      </c>
      <c r="D2658" s="38" t="e">
        <f t="shared" si="218"/>
        <v>#DIV/0!</v>
      </c>
      <c r="G2658" s="38">
        <f t="shared" si="219"/>
        <v>0</v>
      </c>
    </row>
    <row r="2659" spans="2:7" x14ac:dyDescent="0.25">
      <c r="B2659">
        <f t="shared" si="217"/>
        <v>2656</v>
      </c>
      <c r="C2659" t="e">
        <f t="shared" si="216"/>
        <v>#DIV/0!</v>
      </c>
      <c r="D2659" s="38" t="e">
        <f t="shared" si="218"/>
        <v>#DIV/0!</v>
      </c>
      <c r="G2659" s="38">
        <f t="shared" si="219"/>
        <v>0</v>
      </c>
    </row>
    <row r="2660" spans="2:7" x14ac:dyDescent="0.25">
      <c r="B2660">
        <f t="shared" si="217"/>
        <v>2657</v>
      </c>
      <c r="C2660" t="e">
        <f t="shared" si="216"/>
        <v>#DIV/0!</v>
      </c>
      <c r="D2660" s="38" t="e">
        <f t="shared" si="218"/>
        <v>#DIV/0!</v>
      </c>
      <c r="G2660" s="38">
        <f t="shared" si="219"/>
        <v>0</v>
      </c>
    </row>
    <row r="2661" spans="2:7" x14ac:dyDescent="0.25">
      <c r="B2661">
        <f t="shared" si="217"/>
        <v>2658</v>
      </c>
      <c r="C2661" t="e">
        <f t="shared" si="216"/>
        <v>#DIV/0!</v>
      </c>
      <c r="D2661" s="38" t="e">
        <f t="shared" si="218"/>
        <v>#DIV/0!</v>
      </c>
      <c r="G2661" s="38">
        <f t="shared" si="219"/>
        <v>0</v>
      </c>
    </row>
    <row r="2662" spans="2:7" x14ac:dyDescent="0.25">
      <c r="B2662">
        <f t="shared" si="217"/>
        <v>2659</v>
      </c>
      <c r="C2662" t="e">
        <f t="shared" si="216"/>
        <v>#DIV/0!</v>
      </c>
      <c r="D2662" s="38" t="e">
        <f t="shared" si="218"/>
        <v>#DIV/0!</v>
      </c>
      <c r="G2662" s="38">
        <f t="shared" si="219"/>
        <v>0</v>
      </c>
    </row>
    <row r="2663" spans="2:7" x14ac:dyDescent="0.25">
      <c r="B2663">
        <f t="shared" si="217"/>
        <v>2660</v>
      </c>
      <c r="C2663" t="e">
        <f t="shared" si="216"/>
        <v>#DIV/0!</v>
      </c>
      <c r="D2663" s="38" t="e">
        <f t="shared" si="218"/>
        <v>#DIV/0!</v>
      </c>
      <c r="G2663" s="38">
        <f t="shared" si="219"/>
        <v>0</v>
      </c>
    </row>
    <row r="2664" spans="2:7" x14ac:dyDescent="0.25">
      <c r="B2664">
        <f t="shared" si="217"/>
        <v>2661</v>
      </c>
      <c r="C2664" t="e">
        <f t="shared" si="216"/>
        <v>#DIV/0!</v>
      </c>
      <c r="D2664" s="38" t="e">
        <f t="shared" si="218"/>
        <v>#DIV/0!</v>
      </c>
      <c r="G2664" s="38">
        <f t="shared" si="219"/>
        <v>0</v>
      </c>
    </row>
    <row r="2665" spans="2:7" x14ac:dyDescent="0.25">
      <c r="B2665">
        <f t="shared" si="217"/>
        <v>2662</v>
      </c>
      <c r="C2665" t="e">
        <f t="shared" si="216"/>
        <v>#DIV/0!</v>
      </c>
      <c r="D2665" s="38" t="e">
        <f t="shared" si="218"/>
        <v>#DIV/0!</v>
      </c>
      <c r="G2665" s="38">
        <f t="shared" si="219"/>
        <v>0</v>
      </c>
    </row>
    <row r="2666" spans="2:7" x14ac:dyDescent="0.25">
      <c r="B2666">
        <f t="shared" si="217"/>
        <v>2663</v>
      </c>
      <c r="C2666" t="e">
        <f t="shared" si="216"/>
        <v>#DIV/0!</v>
      </c>
      <c r="D2666" s="38" t="e">
        <f t="shared" si="218"/>
        <v>#DIV/0!</v>
      </c>
      <c r="G2666" s="38">
        <f t="shared" si="219"/>
        <v>0</v>
      </c>
    </row>
    <row r="2667" spans="2:7" x14ac:dyDescent="0.25">
      <c r="B2667">
        <f t="shared" si="217"/>
        <v>2664</v>
      </c>
      <c r="C2667" t="e">
        <f t="shared" si="216"/>
        <v>#DIV/0!</v>
      </c>
      <c r="D2667" s="38" t="e">
        <f t="shared" si="218"/>
        <v>#DIV/0!</v>
      </c>
      <c r="G2667" s="38">
        <f t="shared" si="219"/>
        <v>0</v>
      </c>
    </row>
    <row r="2668" spans="2:7" x14ac:dyDescent="0.25">
      <c r="B2668">
        <f t="shared" si="217"/>
        <v>2665</v>
      </c>
      <c r="C2668" t="e">
        <f t="shared" si="216"/>
        <v>#DIV/0!</v>
      </c>
      <c r="D2668" s="38" t="e">
        <f t="shared" si="218"/>
        <v>#DIV/0!</v>
      </c>
      <c r="G2668" s="38">
        <f t="shared" si="219"/>
        <v>0</v>
      </c>
    </row>
    <row r="2669" spans="2:7" x14ac:dyDescent="0.25">
      <c r="B2669">
        <f t="shared" si="217"/>
        <v>2666</v>
      </c>
      <c r="C2669" t="e">
        <f t="shared" si="216"/>
        <v>#DIV/0!</v>
      </c>
      <c r="D2669" s="38" t="e">
        <f t="shared" si="218"/>
        <v>#DIV/0!</v>
      </c>
      <c r="G2669" s="38">
        <f t="shared" si="219"/>
        <v>0</v>
      </c>
    </row>
    <row r="2670" spans="2:7" x14ac:dyDescent="0.25">
      <c r="B2670">
        <f t="shared" si="217"/>
        <v>2667</v>
      </c>
      <c r="C2670" t="e">
        <f t="shared" si="216"/>
        <v>#DIV/0!</v>
      </c>
      <c r="D2670" s="38" t="e">
        <f t="shared" si="218"/>
        <v>#DIV/0!</v>
      </c>
      <c r="G2670" s="38">
        <f t="shared" si="219"/>
        <v>0</v>
      </c>
    </row>
    <row r="2671" spans="2:7" x14ac:dyDescent="0.25">
      <c r="B2671">
        <f t="shared" si="217"/>
        <v>2668</v>
      </c>
      <c r="C2671" t="e">
        <f t="shared" si="216"/>
        <v>#DIV/0!</v>
      </c>
      <c r="D2671" s="38" t="e">
        <f t="shared" si="218"/>
        <v>#DIV/0!</v>
      </c>
      <c r="G2671" s="38">
        <f t="shared" si="219"/>
        <v>0</v>
      </c>
    </row>
    <row r="2672" spans="2:7" x14ac:dyDescent="0.25">
      <c r="B2672">
        <f t="shared" si="217"/>
        <v>2669</v>
      </c>
      <c r="C2672" t="e">
        <f t="shared" si="216"/>
        <v>#DIV/0!</v>
      </c>
      <c r="D2672" s="38" t="e">
        <f t="shared" si="218"/>
        <v>#DIV/0!</v>
      </c>
      <c r="G2672" s="38">
        <f t="shared" si="219"/>
        <v>0</v>
      </c>
    </row>
    <row r="2673" spans="2:7" x14ac:dyDescent="0.25">
      <c r="B2673">
        <f t="shared" si="217"/>
        <v>2670</v>
      </c>
      <c r="C2673" t="e">
        <f t="shared" si="216"/>
        <v>#DIV/0!</v>
      </c>
      <c r="D2673" s="38" t="e">
        <f t="shared" si="218"/>
        <v>#DIV/0!</v>
      </c>
      <c r="G2673" s="38">
        <f t="shared" si="219"/>
        <v>0</v>
      </c>
    </row>
    <row r="2674" spans="2:7" x14ac:dyDescent="0.25">
      <c r="B2674">
        <f t="shared" si="217"/>
        <v>2671</v>
      </c>
      <c r="C2674" t="e">
        <f t="shared" si="216"/>
        <v>#DIV/0!</v>
      </c>
      <c r="D2674" s="38" t="e">
        <f t="shared" si="218"/>
        <v>#DIV/0!</v>
      </c>
      <c r="G2674" s="38">
        <f t="shared" si="219"/>
        <v>0</v>
      </c>
    </row>
    <row r="2675" spans="2:7" x14ac:dyDescent="0.25">
      <c r="B2675">
        <f t="shared" si="217"/>
        <v>2672</v>
      </c>
      <c r="C2675" t="e">
        <f t="shared" si="216"/>
        <v>#DIV/0!</v>
      </c>
      <c r="D2675" s="38" t="e">
        <f t="shared" si="218"/>
        <v>#DIV/0!</v>
      </c>
      <c r="G2675" s="38">
        <f t="shared" si="219"/>
        <v>0</v>
      </c>
    </row>
    <row r="2676" spans="2:7" x14ac:dyDescent="0.25">
      <c r="B2676">
        <f t="shared" si="217"/>
        <v>2673</v>
      </c>
      <c r="C2676" t="e">
        <f t="shared" si="216"/>
        <v>#DIV/0!</v>
      </c>
      <c r="D2676" s="38" t="e">
        <f t="shared" si="218"/>
        <v>#DIV/0!</v>
      </c>
      <c r="G2676" s="38">
        <f t="shared" si="219"/>
        <v>0</v>
      </c>
    </row>
    <row r="2677" spans="2:7" x14ac:dyDescent="0.25">
      <c r="B2677">
        <f t="shared" si="217"/>
        <v>2674</v>
      </c>
      <c r="C2677" t="e">
        <f t="shared" si="216"/>
        <v>#DIV/0!</v>
      </c>
      <c r="D2677" s="38" t="e">
        <f t="shared" si="218"/>
        <v>#DIV/0!</v>
      </c>
      <c r="G2677" s="38">
        <f t="shared" si="219"/>
        <v>0</v>
      </c>
    </row>
    <row r="2678" spans="2:7" x14ac:dyDescent="0.25">
      <c r="B2678">
        <f t="shared" si="217"/>
        <v>2675</v>
      </c>
      <c r="C2678" t="e">
        <f t="shared" si="216"/>
        <v>#DIV/0!</v>
      </c>
      <c r="D2678" s="38" t="e">
        <f t="shared" si="218"/>
        <v>#DIV/0!</v>
      </c>
      <c r="G2678" s="38">
        <f t="shared" si="219"/>
        <v>0</v>
      </c>
    </row>
    <row r="2679" spans="2:7" x14ac:dyDescent="0.25">
      <c r="B2679">
        <f t="shared" si="217"/>
        <v>2676</v>
      </c>
      <c r="C2679" t="e">
        <f t="shared" si="216"/>
        <v>#DIV/0!</v>
      </c>
      <c r="D2679" s="38" t="e">
        <f t="shared" si="218"/>
        <v>#DIV/0!</v>
      </c>
      <c r="G2679" s="38">
        <f t="shared" si="219"/>
        <v>0</v>
      </c>
    </row>
    <row r="2680" spans="2:7" x14ac:dyDescent="0.25">
      <c r="B2680">
        <f t="shared" si="217"/>
        <v>2677</v>
      </c>
      <c r="C2680" t="e">
        <f t="shared" si="216"/>
        <v>#DIV/0!</v>
      </c>
      <c r="D2680" s="38" t="e">
        <f t="shared" si="218"/>
        <v>#DIV/0!</v>
      </c>
      <c r="G2680" s="38">
        <f t="shared" si="219"/>
        <v>0</v>
      </c>
    </row>
    <row r="2681" spans="2:7" x14ac:dyDescent="0.25">
      <c r="B2681">
        <f t="shared" si="217"/>
        <v>2678</v>
      </c>
      <c r="C2681" t="e">
        <f t="shared" si="216"/>
        <v>#DIV/0!</v>
      </c>
      <c r="D2681" s="38" t="e">
        <f t="shared" si="218"/>
        <v>#DIV/0!</v>
      </c>
      <c r="G2681" s="38">
        <f t="shared" si="219"/>
        <v>0</v>
      </c>
    </row>
    <row r="2682" spans="2:7" x14ac:dyDescent="0.25">
      <c r="B2682">
        <f t="shared" si="217"/>
        <v>2679</v>
      </c>
      <c r="C2682" t="e">
        <f t="shared" si="216"/>
        <v>#DIV/0!</v>
      </c>
      <c r="D2682" s="38" t="e">
        <f t="shared" si="218"/>
        <v>#DIV/0!</v>
      </c>
      <c r="G2682" s="38">
        <f t="shared" si="219"/>
        <v>0</v>
      </c>
    </row>
    <row r="2683" spans="2:7" x14ac:dyDescent="0.25">
      <c r="B2683">
        <f t="shared" si="217"/>
        <v>2680</v>
      </c>
      <c r="C2683" t="e">
        <f t="shared" si="216"/>
        <v>#DIV/0!</v>
      </c>
      <c r="D2683" s="38" t="e">
        <f t="shared" si="218"/>
        <v>#DIV/0!</v>
      </c>
      <c r="G2683" s="38">
        <f t="shared" si="219"/>
        <v>0</v>
      </c>
    </row>
    <row r="2684" spans="2:7" x14ac:dyDescent="0.25">
      <c r="B2684">
        <f t="shared" si="217"/>
        <v>2681</v>
      </c>
      <c r="C2684" t="e">
        <f t="shared" si="216"/>
        <v>#DIV/0!</v>
      </c>
      <c r="D2684" s="38" t="e">
        <f t="shared" si="218"/>
        <v>#DIV/0!</v>
      </c>
      <c r="G2684" s="38">
        <f t="shared" si="219"/>
        <v>0</v>
      </c>
    </row>
    <row r="2685" spans="2:7" x14ac:dyDescent="0.25">
      <c r="B2685">
        <f t="shared" si="217"/>
        <v>2682</v>
      </c>
      <c r="C2685" t="e">
        <f t="shared" si="216"/>
        <v>#DIV/0!</v>
      </c>
      <c r="D2685" s="38" t="e">
        <f t="shared" si="218"/>
        <v>#DIV/0!</v>
      </c>
      <c r="G2685" s="38">
        <f t="shared" si="219"/>
        <v>0</v>
      </c>
    </row>
    <row r="2686" spans="2:7" x14ac:dyDescent="0.25">
      <c r="B2686">
        <f t="shared" si="217"/>
        <v>2683</v>
      </c>
      <c r="C2686" t="e">
        <f t="shared" si="216"/>
        <v>#DIV/0!</v>
      </c>
      <c r="D2686" s="38" t="e">
        <f t="shared" si="218"/>
        <v>#DIV/0!</v>
      </c>
      <c r="G2686" s="38">
        <f t="shared" si="219"/>
        <v>0</v>
      </c>
    </row>
    <row r="2687" spans="2:7" x14ac:dyDescent="0.25">
      <c r="B2687">
        <f t="shared" si="217"/>
        <v>2684</v>
      </c>
      <c r="C2687" t="e">
        <f t="shared" si="216"/>
        <v>#DIV/0!</v>
      </c>
      <c r="D2687" s="38" t="e">
        <f t="shared" si="218"/>
        <v>#DIV/0!</v>
      </c>
      <c r="G2687" s="38">
        <f t="shared" si="219"/>
        <v>0</v>
      </c>
    </row>
    <row r="2688" spans="2:7" x14ac:dyDescent="0.25">
      <c r="B2688">
        <f t="shared" si="217"/>
        <v>2685</v>
      </c>
      <c r="C2688" t="e">
        <f t="shared" si="216"/>
        <v>#DIV/0!</v>
      </c>
      <c r="D2688" s="38" t="e">
        <f t="shared" si="218"/>
        <v>#DIV/0!</v>
      </c>
      <c r="G2688" s="38">
        <f t="shared" si="219"/>
        <v>0</v>
      </c>
    </row>
    <row r="2689" spans="2:7" x14ac:dyDescent="0.25">
      <c r="B2689">
        <f t="shared" si="217"/>
        <v>2686</v>
      </c>
      <c r="C2689" t="e">
        <f t="shared" si="216"/>
        <v>#DIV/0!</v>
      </c>
      <c r="D2689" s="38" t="e">
        <f t="shared" si="218"/>
        <v>#DIV/0!</v>
      </c>
      <c r="G2689" s="38">
        <f t="shared" si="219"/>
        <v>0</v>
      </c>
    </row>
    <row r="2690" spans="2:7" x14ac:dyDescent="0.25">
      <c r="B2690">
        <f t="shared" si="217"/>
        <v>2687</v>
      </c>
      <c r="C2690" t="e">
        <f t="shared" si="216"/>
        <v>#DIV/0!</v>
      </c>
      <c r="D2690" s="38" t="e">
        <f t="shared" si="218"/>
        <v>#DIV/0!</v>
      </c>
      <c r="G2690" s="38">
        <f t="shared" si="219"/>
        <v>0</v>
      </c>
    </row>
    <row r="2691" spans="2:7" x14ac:dyDescent="0.25">
      <c r="B2691">
        <f t="shared" si="217"/>
        <v>2688</v>
      </c>
      <c r="C2691" t="e">
        <f t="shared" si="216"/>
        <v>#DIV/0!</v>
      </c>
      <c r="D2691" s="38" t="e">
        <f t="shared" si="218"/>
        <v>#DIV/0!</v>
      </c>
      <c r="G2691" s="38">
        <f t="shared" si="219"/>
        <v>0</v>
      </c>
    </row>
    <row r="2692" spans="2:7" x14ac:dyDescent="0.25">
      <c r="B2692">
        <f t="shared" si="217"/>
        <v>2689</v>
      </c>
      <c r="C2692" t="e">
        <f t="shared" si="216"/>
        <v>#DIV/0!</v>
      </c>
      <c r="D2692" s="38" t="e">
        <f t="shared" si="218"/>
        <v>#DIV/0!</v>
      </c>
      <c r="G2692" s="38">
        <f t="shared" si="219"/>
        <v>0</v>
      </c>
    </row>
    <row r="2693" spans="2:7" x14ac:dyDescent="0.25">
      <c r="B2693">
        <f t="shared" si="217"/>
        <v>2690</v>
      </c>
      <c r="C2693" t="e">
        <f t="shared" ref="C2693:C2756" si="220">1/H2693</f>
        <v>#DIV/0!</v>
      </c>
      <c r="D2693" s="38" t="e">
        <f t="shared" si="218"/>
        <v>#DIV/0!</v>
      </c>
      <c r="G2693" s="38">
        <f t="shared" si="219"/>
        <v>0</v>
      </c>
    </row>
    <row r="2694" spans="2:7" x14ac:dyDescent="0.25">
      <c r="B2694">
        <f t="shared" ref="B2694:B2757" si="221">B2693+1</f>
        <v>2691</v>
      </c>
      <c r="C2694" t="e">
        <f t="shared" si="220"/>
        <v>#DIV/0!</v>
      </c>
      <c r="D2694" s="38" t="e">
        <f t="shared" ref="D2694:D2757" si="222">D2693+C2694</f>
        <v>#DIV/0!</v>
      </c>
      <c r="G2694" s="38">
        <f t="shared" si="219"/>
        <v>0</v>
      </c>
    </row>
    <row r="2695" spans="2:7" x14ac:dyDescent="0.25">
      <c r="B2695">
        <f t="shared" si="221"/>
        <v>2692</v>
      </c>
      <c r="C2695" t="e">
        <f t="shared" si="220"/>
        <v>#DIV/0!</v>
      </c>
      <c r="D2695" s="38" t="e">
        <f t="shared" si="222"/>
        <v>#DIV/0!</v>
      </c>
      <c r="G2695" s="38">
        <f t="shared" ref="G2695:G2758" si="223">H2695/0.278</f>
        <v>0</v>
      </c>
    </row>
    <row r="2696" spans="2:7" x14ac:dyDescent="0.25">
      <c r="B2696">
        <f t="shared" si="221"/>
        <v>2693</v>
      </c>
      <c r="C2696" t="e">
        <f t="shared" si="220"/>
        <v>#DIV/0!</v>
      </c>
      <c r="D2696" s="38" t="e">
        <f t="shared" si="222"/>
        <v>#DIV/0!</v>
      </c>
      <c r="G2696" s="38">
        <f t="shared" si="223"/>
        <v>0</v>
      </c>
    </row>
    <row r="2697" spans="2:7" x14ac:dyDescent="0.25">
      <c r="B2697">
        <f t="shared" si="221"/>
        <v>2694</v>
      </c>
      <c r="C2697" t="e">
        <f t="shared" si="220"/>
        <v>#DIV/0!</v>
      </c>
      <c r="D2697" s="38" t="e">
        <f t="shared" si="222"/>
        <v>#DIV/0!</v>
      </c>
      <c r="G2697" s="38">
        <f t="shared" si="223"/>
        <v>0</v>
      </c>
    </row>
    <row r="2698" spans="2:7" x14ac:dyDescent="0.25">
      <c r="B2698">
        <f t="shared" si="221"/>
        <v>2695</v>
      </c>
      <c r="C2698" t="e">
        <f t="shared" si="220"/>
        <v>#DIV/0!</v>
      </c>
      <c r="D2698" s="38" t="e">
        <f t="shared" si="222"/>
        <v>#DIV/0!</v>
      </c>
      <c r="G2698" s="38">
        <f t="shared" si="223"/>
        <v>0</v>
      </c>
    </row>
    <row r="2699" spans="2:7" x14ac:dyDescent="0.25">
      <c r="B2699">
        <f t="shared" si="221"/>
        <v>2696</v>
      </c>
      <c r="C2699" t="e">
        <f t="shared" si="220"/>
        <v>#DIV/0!</v>
      </c>
      <c r="D2699" s="38" t="e">
        <f t="shared" si="222"/>
        <v>#DIV/0!</v>
      </c>
      <c r="G2699" s="38">
        <f t="shared" si="223"/>
        <v>0</v>
      </c>
    </row>
    <row r="2700" spans="2:7" x14ac:dyDescent="0.25">
      <c r="B2700">
        <f t="shared" si="221"/>
        <v>2697</v>
      </c>
      <c r="C2700" t="e">
        <f t="shared" si="220"/>
        <v>#DIV/0!</v>
      </c>
      <c r="D2700" s="38" t="e">
        <f t="shared" si="222"/>
        <v>#DIV/0!</v>
      </c>
      <c r="G2700" s="38">
        <f t="shared" si="223"/>
        <v>0</v>
      </c>
    </row>
    <row r="2701" spans="2:7" x14ac:dyDescent="0.25">
      <c r="B2701">
        <f t="shared" si="221"/>
        <v>2698</v>
      </c>
      <c r="C2701" t="e">
        <f t="shared" si="220"/>
        <v>#DIV/0!</v>
      </c>
      <c r="D2701" s="38" t="e">
        <f t="shared" si="222"/>
        <v>#DIV/0!</v>
      </c>
      <c r="G2701" s="38">
        <f t="shared" si="223"/>
        <v>0</v>
      </c>
    </row>
    <row r="2702" spans="2:7" x14ac:dyDescent="0.25">
      <c r="B2702">
        <f t="shared" si="221"/>
        <v>2699</v>
      </c>
      <c r="C2702" t="e">
        <f t="shared" si="220"/>
        <v>#DIV/0!</v>
      </c>
      <c r="D2702" s="38" t="e">
        <f t="shared" si="222"/>
        <v>#DIV/0!</v>
      </c>
      <c r="G2702" s="38">
        <f t="shared" si="223"/>
        <v>0</v>
      </c>
    </row>
    <row r="2703" spans="2:7" x14ac:dyDescent="0.25">
      <c r="B2703">
        <f t="shared" si="221"/>
        <v>2700</v>
      </c>
      <c r="C2703" t="e">
        <f t="shared" si="220"/>
        <v>#DIV/0!</v>
      </c>
      <c r="D2703" s="38" t="e">
        <f t="shared" si="222"/>
        <v>#DIV/0!</v>
      </c>
      <c r="G2703" s="38">
        <f t="shared" si="223"/>
        <v>0</v>
      </c>
    </row>
    <row r="2704" spans="2:7" x14ac:dyDescent="0.25">
      <c r="B2704">
        <f t="shared" si="221"/>
        <v>2701</v>
      </c>
      <c r="C2704" t="e">
        <f t="shared" si="220"/>
        <v>#DIV/0!</v>
      </c>
      <c r="D2704" s="38" t="e">
        <f t="shared" si="222"/>
        <v>#DIV/0!</v>
      </c>
      <c r="G2704" s="38">
        <f t="shared" si="223"/>
        <v>0</v>
      </c>
    </row>
    <row r="2705" spans="2:7" x14ac:dyDescent="0.25">
      <c r="B2705">
        <f t="shared" si="221"/>
        <v>2702</v>
      </c>
      <c r="C2705" t="e">
        <f t="shared" si="220"/>
        <v>#DIV/0!</v>
      </c>
      <c r="D2705" s="38" t="e">
        <f t="shared" si="222"/>
        <v>#DIV/0!</v>
      </c>
      <c r="G2705" s="38">
        <f t="shared" si="223"/>
        <v>0</v>
      </c>
    </row>
    <row r="2706" spans="2:7" x14ac:dyDescent="0.25">
      <c r="B2706">
        <f t="shared" si="221"/>
        <v>2703</v>
      </c>
      <c r="C2706" t="e">
        <f t="shared" si="220"/>
        <v>#DIV/0!</v>
      </c>
      <c r="D2706" s="38" t="e">
        <f t="shared" si="222"/>
        <v>#DIV/0!</v>
      </c>
      <c r="G2706" s="38">
        <f t="shared" si="223"/>
        <v>0</v>
      </c>
    </row>
    <row r="2707" spans="2:7" x14ac:dyDescent="0.25">
      <c r="B2707">
        <f t="shared" si="221"/>
        <v>2704</v>
      </c>
      <c r="C2707" t="e">
        <f t="shared" si="220"/>
        <v>#DIV/0!</v>
      </c>
      <c r="D2707" s="38" t="e">
        <f t="shared" si="222"/>
        <v>#DIV/0!</v>
      </c>
      <c r="G2707" s="38">
        <f t="shared" si="223"/>
        <v>0</v>
      </c>
    </row>
    <row r="2708" spans="2:7" x14ac:dyDescent="0.25">
      <c r="B2708">
        <f t="shared" si="221"/>
        <v>2705</v>
      </c>
      <c r="C2708" t="e">
        <f t="shared" si="220"/>
        <v>#DIV/0!</v>
      </c>
      <c r="D2708" s="38" t="e">
        <f t="shared" si="222"/>
        <v>#DIV/0!</v>
      </c>
      <c r="G2708" s="38">
        <f t="shared" si="223"/>
        <v>0</v>
      </c>
    </row>
    <row r="2709" spans="2:7" x14ac:dyDescent="0.25">
      <c r="B2709">
        <f t="shared" si="221"/>
        <v>2706</v>
      </c>
      <c r="C2709" t="e">
        <f t="shared" si="220"/>
        <v>#DIV/0!</v>
      </c>
      <c r="D2709" s="38" t="e">
        <f t="shared" si="222"/>
        <v>#DIV/0!</v>
      </c>
      <c r="G2709" s="38">
        <f t="shared" si="223"/>
        <v>0</v>
      </c>
    </row>
    <row r="2710" spans="2:7" x14ac:dyDescent="0.25">
      <c r="B2710">
        <f t="shared" si="221"/>
        <v>2707</v>
      </c>
      <c r="C2710" t="e">
        <f t="shared" si="220"/>
        <v>#DIV/0!</v>
      </c>
      <c r="D2710" s="38" t="e">
        <f t="shared" si="222"/>
        <v>#DIV/0!</v>
      </c>
      <c r="G2710" s="38">
        <f t="shared" si="223"/>
        <v>0</v>
      </c>
    </row>
    <row r="2711" spans="2:7" x14ac:dyDescent="0.25">
      <c r="B2711">
        <f t="shared" si="221"/>
        <v>2708</v>
      </c>
      <c r="C2711" t="e">
        <f t="shared" si="220"/>
        <v>#DIV/0!</v>
      </c>
      <c r="D2711" s="38" t="e">
        <f t="shared" si="222"/>
        <v>#DIV/0!</v>
      </c>
      <c r="G2711" s="38">
        <f t="shared" si="223"/>
        <v>0</v>
      </c>
    </row>
    <row r="2712" spans="2:7" x14ac:dyDescent="0.25">
      <c r="B2712">
        <f t="shared" si="221"/>
        <v>2709</v>
      </c>
      <c r="C2712" t="e">
        <f t="shared" si="220"/>
        <v>#DIV/0!</v>
      </c>
      <c r="D2712" s="38" t="e">
        <f t="shared" si="222"/>
        <v>#DIV/0!</v>
      </c>
      <c r="G2712" s="38">
        <f t="shared" si="223"/>
        <v>0</v>
      </c>
    </row>
    <row r="2713" spans="2:7" x14ac:dyDescent="0.25">
      <c r="B2713">
        <f t="shared" si="221"/>
        <v>2710</v>
      </c>
      <c r="C2713" t="e">
        <f t="shared" si="220"/>
        <v>#DIV/0!</v>
      </c>
      <c r="D2713" s="38" t="e">
        <f t="shared" si="222"/>
        <v>#DIV/0!</v>
      </c>
      <c r="G2713" s="38">
        <f t="shared" si="223"/>
        <v>0</v>
      </c>
    </row>
    <row r="2714" spans="2:7" x14ac:dyDescent="0.25">
      <c r="B2714">
        <f t="shared" si="221"/>
        <v>2711</v>
      </c>
      <c r="C2714" t="e">
        <f t="shared" si="220"/>
        <v>#DIV/0!</v>
      </c>
      <c r="D2714" s="38" t="e">
        <f t="shared" si="222"/>
        <v>#DIV/0!</v>
      </c>
      <c r="G2714" s="38">
        <f t="shared" si="223"/>
        <v>0</v>
      </c>
    </row>
    <row r="2715" spans="2:7" x14ac:dyDescent="0.25">
      <c r="B2715">
        <f t="shared" si="221"/>
        <v>2712</v>
      </c>
      <c r="C2715" t="e">
        <f t="shared" si="220"/>
        <v>#DIV/0!</v>
      </c>
      <c r="D2715" s="38" t="e">
        <f t="shared" si="222"/>
        <v>#DIV/0!</v>
      </c>
      <c r="G2715" s="38">
        <f t="shared" si="223"/>
        <v>0</v>
      </c>
    </row>
    <row r="2716" spans="2:7" x14ac:dyDescent="0.25">
      <c r="B2716">
        <f t="shared" si="221"/>
        <v>2713</v>
      </c>
      <c r="C2716" t="e">
        <f t="shared" si="220"/>
        <v>#DIV/0!</v>
      </c>
      <c r="D2716" s="38" t="e">
        <f t="shared" si="222"/>
        <v>#DIV/0!</v>
      </c>
      <c r="G2716" s="38">
        <f t="shared" si="223"/>
        <v>0</v>
      </c>
    </row>
    <row r="2717" spans="2:7" x14ac:dyDescent="0.25">
      <c r="B2717">
        <f t="shared" si="221"/>
        <v>2714</v>
      </c>
      <c r="C2717" t="e">
        <f t="shared" si="220"/>
        <v>#DIV/0!</v>
      </c>
      <c r="D2717" s="38" t="e">
        <f t="shared" si="222"/>
        <v>#DIV/0!</v>
      </c>
      <c r="G2717" s="38">
        <f t="shared" si="223"/>
        <v>0</v>
      </c>
    </row>
    <row r="2718" spans="2:7" x14ac:dyDescent="0.25">
      <c r="B2718">
        <f t="shared" si="221"/>
        <v>2715</v>
      </c>
      <c r="C2718" t="e">
        <f t="shared" si="220"/>
        <v>#DIV/0!</v>
      </c>
      <c r="D2718" s="38" t="e">
        <f t="shared" si="222"/>
        <v>#DIV/0!</v>
      </c>
      <c r="G2718" s="38">
        <f t="shared" si="223"/>
        <v>0</v>
      </c>
    </row>
    <row r="2719" spans="2:7" x14ac:dyDescent="0.25">
      <c r="B2719">
        <f t="shared" si="221"/>
        <v>2716</v>
      </c>
      <c r="C2719" t="e">
        <f t="shared" si="220"/>
        <v>#DIV/0!</v>
      </c>
      <c r="D2719" s="38" t="e">
        <f t="shared" si="222"/>
        <v>#DIV/0!</v>
      </c>
      <c r="G2719" s="38">
        <f t="shared" si="223"/>
        <v>0</v>
      </c>
    </row>
    <row r="2720" spans="2:7" x14ac:dyDescent="0.25">
      <c r="B2720">
        <f t="shared" si="221"/>
        <v>2717</v>
      </c>
      <c r="C2720" t="e">
        <f t="shared" si="220"/>
        <v>#DIV/0!</v>
      </c>
      <c r="D2720" s="38" t="e">
        <f t="shared" si="222"/>
        <v>#DIV/0!</v>
      </c>
      <c r="G2720" s="38">
        <f t="shared" si="223"/>
        <v>0</v>
      </c>
    </row>
    <row r="2721" spans="2:7" x14ac:dyDescent="0.25">
      <c r="B2721">
        <f t="shared" si="221"/>
        <v>2718</v>
      </c>
      <c r="C2721" t="e">
        <f t="shared" si="220"/>
        <v>#DIV/0!</v>
      </c>
      <c r="D2721" s="38" t="e">
        <f t="shared" si="222"/>
        <v>#DIV/0!</v>
      </c>
      <c r="G2721" s="38">
        <f t="shared" si="223"/>
        <v>0</v>
      </c>
    </row>
    <row r="2722" spans="2:7" x14ac:dyDescent="0.25">
      <c r="B2722">
        <f t="shared" si="221"/>
        <v>2719</v>
      </c>
      <c r="C2722" t="e">
        <f t="shared" si="220"/>
        <v>#DIV/0!</v>
      </c>
      <c r="D2722" s="38" t="e">
        <f t="shared" si="222"/>
        <v>#DIV/0!</v>
      </c>
      <c r="G2722" s="38">
        <f t="shared" si="223"/>
        <v>0</v>
      </c>
    </row>
    <row r="2723" spans="2:7" x14ac:dyDescent="0.25">
      <c r="B2723">
        <f t="shared" si="221"/>
        <v>2720</v>
      </c>
      <c r="C2723" t="e">
        <f t="shared" si="220"/>
        <v>#DIV/0!</v>
      </c>
      <c r="D2723" s="38" t="e">
        <f t="shared" si="222"/>
        <v>#DIV/0!</v>
      </c>
      <c r="G2723" s="38">
        <f t="shared" si="223"/>
        <v>0</v>
      </c>
    </row>
    <row r="2724" spans="2:7" x14ac:dyDescent="0.25">
      <c r="B2724">
        <f t="shared" si="221"/>
        <v>2721</v>
      </c>
      <c r="C2724" t="e">
        <f t="shared" si="220"/>
        <v>#DIV/0!</v>
      </c>
      <c r="D2724" s="38" t="e">
        <f t="shared" si="222"/>
        <v>#DIV/0!</v>
      </c>
      <c r="G2724" s="38">
        <f t="shared" si="223"/>
        <v>0</v>
      </c>
    </row>
    <row r="2725" spans="2:7" x14ac:dyDescent="0.25">
      <c r="B2725">
        <f t="shared" si="221"/>
        <v>2722</v>
      </c>
      <c r="C2725" t="e">
        <f t="shared" si="220"/>
        <v>#DIV/0!</v>
      </c>
      <c r="D2725" s="38" t="e">
        <f t="shared" si="222"/>
        <v>#DIV/0!</v>
      </c>
      <c r="G2725" s="38">
        <f t="shared" si="223"/>
        <v>0</v>
      </c>
    </row>
    <row r="2726" spans="2:7" x14ac:dyDescent="0.25">
      <c r="B2726">
        <f t="shared" si="221"/>
        <v>2723</v>
      </c>
      <c r="C2726" t="e">
        <f t="shared" si="220"/>
        <v>#DIV/0!</v>
      </c>
      <c r="D2726" s="38" t="e">
        <f t="shared" si="222"/>
        <v>#DIV/0!</v>
      </c>
      <c r="G2726" s="38">
        <f t="shared" si="223"/>
        <v>0</v>
      </c>
    </row>
    <row r="2727" spans="2:7" x14ac:dyDescent="0.25">
      <c r="B2727">
        <f t="shared" si="221"/>
        <v>2724</v>
      </c>
      <c r="C2727" t="e">
        <f t="shared" si="220"/>
        <v>#DIV/0!</v>
      </c>
      <c r="D2727" s="38" t="e">
        <f t="shared" si="222"/>
        <v>#DIV/0!</v>
      </c>
      <c r="G2727" s="38">
        <f t="shared" si="223"/>
        <v>0</v>
      </c>
    </row>
    <row r="2728" spans="2:7" x14ac:dyDescent="0.25">
      <c r="B2728">
        <f t="shared" si="221"/>
        <v>2725</v>
      </c>
      <c r="C2728" t="e">
        <f t="shared" si="220"/>
        <v>#DIV/0!</v>
      </c>
      <c r="D2728" s="38" t="e">
        <f t="shared" si="222"/>
        <v>#DIV/0!</v>
      </c>
      <c r="G2728" s="38">
        <f t="shared" si="223"/>
        <v>0</v>
      </c>
    </row>
    <row r="2729" spans="2:7" x14ac:dyDescent="0.25">
      <c r="B2729">
        <f t="shared" si="221"/>
        <v>2726</v>
      </c>
      <c r="C2729" t="e">
        <f t="shared" si="220"/>
        <v>#DIV/0!</v>
      </c>
      <c r="D2729" s="38" t="e">
        <f t="shared" si="222"/>
        <v>#DIV/0!</v>
      </c>
      <c r="G2729" s="38">
        <f t="shared" si="223"/>
        <v>0</v>
      </c>
    </row>
    <row r="2730" spans="2:7" x14ac:dyDescent="0.25">
      <c r="B2730">
        <f t="shared" si="221"/>
        <v>2727</v>
      </c>
      <c r="C2730" t="e">
        <f t="shared" si="220"/>
        <v>#DIV/0!</v>
      </c>
      <c r="D2730" s="38" t="e">
        <f t="shared" si="222"/>
        <v>#DIV/0!</v>
      </c>
      <c r="G2730" s="38">
        <f t="shared" si="223"/>
        <v>0</v>
      </c>
    </row>
    <row r="2731" spans="2:7" x14ac:dyDescent="0.25">
      <c r="B2731">
        <f t="shared" si="221"/>
        <v>2728</v>
      </c>
      <c r="C2731" t="e">
        <f t="shared" si="220"/>
        <v>#DIV/0!</v>
      </c>
      <c r="D2731" s="38" t="e">
        <f t="shared" si="222"/>
        <v>#DIV/0!</v>
      </c>
      <c r="G2731" s="38">
        <f t="shared" si="223"/>
        <v>0</v>
      </c>
    </row>
    <row r="2732" spans="2:7" x14ac:dyDescent="0.25">
      <c r="B2732">
        <f t="shared" si="221"/>
        <v>2729</v>
      </c>
      <c r="C2732" t="e">
        <f t="shared" si="220"/>
        <v>#DIV/0!</v>
      </c>
      <c r="D2732" s="38" t="e">
        <f t="shared" si="222"/>
        <v>#DIV/0!</v>
      </c>
      <c r="G2732" s="38">
        <f t="shared" si="223"/>
        <v>0</v>
      </c>
    </row>
    <row r="2733" spans="2:7" x14ac:dyDescent="0.25">
      <c r="B2733">
        <f t="shared" si="221"/>
        <v>2730</v>
      </c>
      <c r="C2733" t="e">
        <f t="shared" si="220"/>
        <v>#DIV/0!</v>
      </c>
      <c r="D2733" s="38" t="e">
        <f t="shared" si="222"/>
        <v>#DIV/0!</v>
      </c>
      <c r="G2733" s="38">
        <f t="shared" si="223"/>
        <v>0</v>
      </c>
    </row>
    <row r="2734" spans="2:7" x14ac:dyDescent="0.25">
      <c r="B2734">
        <f t="shared" si="221"/>
        <v>2731</v>
      </c>
      <c r="C2734" t="e">
        <f t="shared" si="220"/>
        <v>#DIV/0!</v>
      </c>
      <c r="D2734" s="38" t="e">
        <f t="shared" si="222"/>
        <v>#DIV/0!</v>
      </c>
      <c r="G2734" s="38">
        <f t="shared" si="223"/>
        <v>0</v>
      </c>
    </row>
    <row r="2735" spans="2:7" x14ac:dyDescent="0.25">
      <c r="B2735">
        <f t="shared" si="221"/>
        <v>2732</v>
      </c>
      <c r="C2735" t="e">
        <f t="shared" si="220"/>
        <v>#DIV/0!</v>
      </c>
      <c r="D2735" s="38" t="e">
        <f t="shared" si="222"/>
        <v>#DIV/0!</v>
      </c>
      <c r="G2735" s="38">
        <f t="shared" si="223"/>
        <v>0</v>
      </c>
    </row>
    <row r="2736" spans="2:7" x14ac:dyDescent="0.25">
      <c r="B2736">
        <f t="shared" si="221"/>
        <v>2733</v>
      </c>
      <c r="C2736" t="e">
        <f t="shared" si="220"/>
        <v>#DIV/0!</v>
      </c>
      <c r="D2736" s="38" t="e">
        <f t="shared" si="222"/>
        <v>#DIV/0!</v>
      </c>
      <c r="G2736" s="38">
        <f t="shared" si="223"/>
        <v>0</v>
      </c>
    </row>
    <row r="2737" spans="2:7" x14ac:dyDescent="0.25">
      <c r="B2737">
        <f t="shared" si="221"/>
        <v>2734</v>
      </c>
      <c r="C2737" t="e">
        <f t="shared" si="220"/>
        <v>#DIV/0!</v>
      </c>
      <c r="D2737" s="38" t="e">
        <f t="shared" si="222"/>
        <v>#DIV/0!</v>
      </c>
      <c r="G2737" s="38">
        <f t="shared" si="223"/>
        <v>0</v>
      </c>
    </row>
    <row r="2738" spans="2:7" x14ac:dyDescent="0.25">
      <c r="B2738">
        <f t="shared" si="221"/>
        <v>2735</v>
      </c>
      <c r="C2738" t="e">
        <f t="shared" si="220"/>
        <v>#DIV/0!</v>
      </c>
      <c r="D2738" s="38" t="e">
        <f t="shared" si="222"/>
        <v>#DIV/0!</v>
      </c>
      <c r="G2738" s="38">
        <f t="shared" si="223"/>
        <v>0</v>
      </c>
    </row>
    <row r="2739" spans="2:7" x14ac:dyDescent="0.25">
      <c r="B2739">
        <f t="shared" si="221"/>
        <v>2736</v>
      </c>
      <c r="C2739" t="e">
        <f t="shared" si="220"/>
        <v>#DIV/0!</v>
      </c>
      <c r="D2739" s="38" t="e">
        <f t="shared" si="222"/>
        <v>#DIV/0!</v>
      </c>
      <c r="G2739" s="38">
        <f t="shared" si="223"/>
        <v>0</v>
      </c>
    </row>
    <row r="2740" spans="2:7" x14ac:dyDescent="0.25">
      <c r="B2740">
        <f t="shared" si="221"/>
        <v>2737</v>
      </c>
      <c r="C2740" t="e">
        <f t="shared" si="220"/>
        <v>#DIV/0!</v>
      </c>
      <c r="D2740" s="38" t="e">
        <f t="shared" si="222"/>
        <v>#DIV/0!</v>
      </c>
      <c r="G2740" s="38">
        <f t="shared" si="223"/>
        <v>0</v>
      </c>
    </row>
    <row r="2741" spans="2:7" x14ac:dyDescent="0.25">
      <c r="B2741">
        <f t="shared" si="221"/>
        <v>2738</v>
      </c>
      <c r="C2741" t="e">
        <f t="shared" si="220"/>
        <v>#DIV/0!</v>
      </c>
      <c r="D2741" s="38" t="e">
        <f t="shared" si="222"/>
        <v>#DIV/0!</v>
      </c>
      <c r="G2741" s="38">
        <f t="shared" si="223"/>
        <v>0</v>
      </c>
    </row>
    <row r="2742" spans="2:7" x14ac:dyDescent="0.25">
      <c r="B2742">
        <f t="shared" si="221"/>
        <v>2739</v>
      </c>
      <c r="C2742" t="e">
        <f t="shared" si="220"/>
        <v>#DIV/0!</v>
      </c>
      <c r="D2742" s="38" t="e">
        <f t="shared" si="222"/>
        <v>#DIV/0!</v>
      </c>
      <c r="G2742" s="38">
        <f t="shared" si="223"/>
        <v>0</v>
      </c>
    </row>
    <row r="2743" spans="2:7" x14ac:dyDescent="0.25">
      <c r="B2743">
        <f t="shared" si="221"/>
        <v>2740</v>
      </c>
      <c r="C2743" t="e">
        <f t="shared" si="220"/>
        <v>#DIV/0!</v>
      </c>
      <c r="D2743" s="38" t="e">
        <f t="shared" si="222"/>
        <v>#DIV/0!</v>
      </c>
      <c r="G2743" s="38">
        <f t="shared" si="223"/>
        <v>0</v>
      </c>
    </row>
    <row r="2744" spans="2:7" x14ac:dyDescent="0.25">
      <c r="B2744">
        <f t="shared" si="221"/>
        <v>2741</v>
      </c>
      <c r="C2744" t="e">
        <f t="shared" si="220"/>
        <v>#DIV/0!</v>
      </c>
      <c r="D2744" s="38" t="e">
        <f t="shared" si="222"/>
        <v>#DIV/0!</v>
      </c>
      <c r="G2744" s="38">
        <f t="shared" si="223"/>
        <v>0</v>
      </c>
    </row>
    <row r="2745" spans="2:7" x14ac:dyDescent="0.25">
      <c r="B2745">
        <f t="shared" si="221"/>
        <v>2742</v>
      </c>
      <c r="C2745" t="e">
        <f t="shared" si="220"/>
        <v>#DIV/0!</v>
      </c>
      <c r="D2745" s="38" t="e">
        <f t="shared" si="222"/>
        <v>#DIV/0!</v>
      </c>
      <c r="G2745" s="38">
        <f t="shared" si="223"/>
        <v>0</v>
      </c>
    </row>
    <row r="2746" spans="2:7" x14ac:dyDescent="0.25">
      <c r="B2746">
        <f t="shared" si="221"/>
        <v>2743</v>
      </c>
      <c r="C2746" t="e">
        <f t="shared" si="220"/>
        <v>#DIV/0!</v>
      </c>
      <c r="D2746" s="38" t="e">
        <f t="shared" si="222"/>
        <v>#DIV/0!</v>
      </c>
      <c r="G2746" s="38">
        <f t="shared" si="223"/>
        <v>0</v>
      </c>
    </row>
    <row r="2747" spans="2:7" x14ac:dyDescent="0.25">
      <c r="B2747">
        <f t="shared" si="221"/>
        <v>2744</v>
      </c>
      <c r="C2747" t="e">
        <f t="shared" si="220"/>
        <v>#DIV/0!</v>
      </c>
      <c r="D2747" s="38" t="e">
        <f t="shared" si="222"/>
        <v>#DIV/0!</v>
      </c>
      <c r="G2747" s="38">
        <f t="shared" si="223"/>
        <v>0</v>
      </c>
    </row>
    <row r="2748" spans="2:7" x14ac:dyDescent="0.25">
      <c r="B2748">
        <f t="shared" si="221"/>
        <v>2745</v>
      </c>
      <c r="C2748" t="e">
        <f t="shared" si="220"/>
        <v>#DIV/0!</v>
      </c>
      <c r="D2748" s="38" t="e">
        <f t="shared" si="222"/>
        <v>#DIV/0!</v>
      </c>
      <c r="G2748" s="38">
        <f t="shared" si="223"/>
        <v>0</v>
      </c>
    </row>
    <row r="2749" spans="2:7" x14ac:dyDescent="0.25">
      <c r="B2749">
        <f t="shared" si="221"/>
        <v>2746</v>
      </c>
      <c r="C2749" t="e">
        <f t="shared" si="220"/>
        <v>#DIV/0!</v>
      </c>
      <c r="D2749" s="38" t="e">
        <f t="shared" si="222"/>
        <v>#DIV/0!</v>
      </c>
      <c r="G2749" s="38">
        <f t="shared" si="223"/>
        <v>0</v>
      </c>
    </row>
    <row r="2750" spans="2:7" x14ac:dyDescent="0.25">
      <c r="B2750">
        <f t="shared" si="221"/>
        <v>2747</v>
      </c>
      <c r="C2750" t="e">
        <f t="shared" si="220"/>
        <v>#DIV/0!</v>
      </c>
      <c r="D2750" s="38" t="e">
        <f t="shared" si="222"/>
        <v>#DIV/0!</v>
      </c>
      <c r="G2750" s="38">
        <f t="shared" si="223"/>
        <v>0</v>
      </c>
    </row>
    <row r="2751" spans="2:7" x14ac:dyDescent="0.25">
      <c r="B2751">
        <f t="shared" si="221"/>
        <v>2748</v>
      </c>
      <c r="C2751" t="e">
        <f t="shared" si="220"/>
        <v>#DIV/0!</v>
      </c>
      <c r="D2751" s="38" t="e">
        <f t="shared" si="222"/>
        <v>#DIV/0!</v>
      </c>
      <c r="G2751" s="38">
        <f t="shared" si="223"/>
        <v>0</v>
      </c>
    </row>
    <row r="2752" spans="2:7" x14ac:dyDescent="0.25">
      <c r="B2752">
        <f t="shared" si="221"/>
        <v>2749</v>
      </c>
      <c r="C2752" t="e">
        <f t="shared" si="220"/>
        <v>#DIV/0!</v>
      </c>
      <c r="D2752" s="38" t="e">
        <f t="shared" si="222"/>
        <v>#DIV/0!</v>
      </c>
      <c r="G2752" s="38">
        <f t="shared" si="223"/>
        <v>0</v>
      </c>
    </row>
    <row r="2753" spans="2:7" x14ac:dyDescent="0.25">
      <c r="B2753">
        <f t="shared" si="221"/>
        <v>2750</v>
      </c>
      <c r="C2753" t="e">
        <f t="shared" si="220"/>
        <v>#DIV/0!</v>
      </c>
      <c r="D2753" s="38" t="e">
        <f t="shared" si="222"/>
        <v>#DIV/0!</v>
      </c>
      <c r="G2753" s="38">
        <f t="shared" si="223"/>
        <v>0</v>
      </c>
    </row>
    <row r="2754" spans="2:7" x14ac:dyDescent="0.25">
      <c r="B2754">
        <f t="shared" si="221"/>
        <v>2751</v>
      </c>
      <c r="C2754" t="e">
        <f t="shared" si="220"/>
        <v>#DIV/0!</v>
      </c>
      <c r="D2754" s="38" t="e">
        <f t="shared" si="222"/>
        <v>#DIV/0!</v>
      </c>
      <c r="G2754" s="38">
        <f t="shared" si="223"/>
        <v>0</v>
      </c>
    </row>
    <row r="2755" spans="2:7" x14ac:dyDescent="0.25">
      <c r="B2755">
        <f t="shared" si="221"/>
        <v>2752</v>
      </c>
      <c r="C2755" t="e">
        <f t="shared" si="220"/>
        <v>#DIV/0!</v>
      </c>
      <c r="D2755" s="38" t="e">
        <f t="shared" si="222"/>
        <v>#DIV/0!</v>
      </c>
      <c r="G2755" s="38">
        <f t="shared" si="223"/>
        <v>0</v>
      </c>
    </row>
    <row r="2756" spans="2:7" x14ac:dyDescent="0.25">
      <c r="B2756">
        <f t="shared" si="221"/>
        <v>2753</v>
      </c>
      <c r="C2756" t="e">
        <f t="shared" si="220"/>
        <v>#DIV/0!</v>
      </c>
      <c r="D2756" s="38" t="e">
        <f t="shared" si="222"/>
        <v>#DIV/0!</v>
      </c>
      <c r="G2756" s="38">
        <f t="shared" si="223"/>
        <v>0</v>
      </c>
    </row>
    <row r="2757" spans="2:7" x14ac:dyDescent="0.25">
      <c r="B2757">
        <f t="shared" si="221"/>
        <v>2754</v>
      </c>
      <c r="C2757" t="e">
        <f t="shared" ref="C2757:C2820" si="224">1/H2757</f>
        <v>#DIV/0!</v>
      </c>
      <c r="D2757" s="38" t="e">
        <f t="shared" si="222"/>
        <v>#DIV/0!</v>
      </c>
      <c r="G2757" s="38">
        <f t="shared" si="223"/>
        <v>0</v>
      </c>
    </row>
    <row r="2758" spans="2:7" x14ac:dyDescent="0.25">
      <c r="B2758">
        <f t="shared" ref="B2758:B2821" si="225">B2757+1</f>
        <v>2755</v>
      </c>
      <c r="C2758" t="e">
        <f t="shared" si="224"/>
        <v>#DIV/0!</v>
      </c>
      <c r="D2758" s="38" t="e">
        <f t="shared" ref="D2758:D2821" si="226">D2757+C2758</f>
        <v>#DIV/0!</v>
      </c>
      <c r="G2758" s="38">
        <f t="shared" si="223"/>
        <v>0</v>
      </c>
    </row>
    <row r="2759" spans="2:7" x14ac:dyDescent="0.25">
      <c r="B2759">
        <f t="shared" si="225"/>
        <v>2756</v>
      </c>
      <c r="C2759" t="e">
        <f t="shared" si="224"/>
        <v>#DIV/0!</v>
      </c>
      <c r="D2759" s="38" t="e">
        <f t="shared" si="226"/>
        <v>#DIV/0!</v>
      </c>
      <c r="G2759" s="38">
        <f t="shared" ref="G2759:G2822" si="227">H2759/0.278</f>
        <v>0</v>
      </c>
    </row>
    <row r="2760" spans="2:7" x14ac:dyDescent="0.25">
      <c r="B2760">
        <f t="shared" si="225"/>
        <v>2757</v>
      </c>
      <c r="C2760" t="e">
        <f t="shared" si="224"/>
        <v>#DIV/0!</v>
      </c>
      <c r="D2760" s="38" t="e">
        <f t="shared" si="226"/>
        <v>#DIV/0!</v>
      </c>
      <c r="G2760" s="38">
        <f t="shared" si="227"/>
        <v>0</v>
      </c>
    </row>
    <row r="2761" spans="2:7" x14ac:dyDescent="0.25">
      <c r="B2761">
        <f t="shared" si="225"/>
        <v>2758</v>
      </c>
      <c r="C2761" t="e">
        <f t="shared" si="224"/>
        <v>#DIV/0!</v>
      </c>
      <c r="D2761" s="38" t="e">
        <f t="shared" si="226"/>
        <v>#DIV/0!</v>
      </c>
      <c r="G2761" s="38">
        <f t="shared" si="227"/>
        <v>0</v>
      </c>
    </row>
    <row r="2762" spans="2:7" x14ac:dyDescent="0.25">
      <c r="B2762">
        <f t="shared" si="225"/>
        <v>2759</v>
      </c>
      <c r="C2762" t="e">
        <f t="shared" si="224"/>
        <v>#DIV/0!</v>
      </c>
      <c r="D2762" s="38" t="e">
        <f t="shared" si="226"/>
        <v>#DIV/0!</v>
      </c>
      <c r="G2762" s="38">
        <f t="shared" si="227"/>
        <v>0</v>
      </c>
    </row>
    <row r="2763" spans="2:7" x14ac:dyDescent="0.25">
      <c r="B2763">
        <f t="shared" si="225"/>
        <v>2760</v>
      </c>
      <c r="C2763" t="e">
        <f t="shared" si="224"/>
        <v>#DIV/0!</v>
      </c>
      <c r="D2763" s="38" t="e">
        <f t="shared" si="226"/>
        <v>#DIV/0!</v>
      </c>
      <c r="G2763" s="38">
        <f t="shared" si="227"/>
        <v>0</v>
      </c>
    </row>
    <row r="2764" spans="2:7" x14ac:dyDescent="0.25">
      <c r="B2764">
        <f t="shared" si="225"/>
        <v>2761</v>
      </c>
      <c r="C2764" t="e">
        <f t="shared" si="224"/>
        <v>#DIV/0!</v>
      </c>
      <c r="D2764" s="38" t="e">
        <f t="shared" si="226"/>
        <v>#DIV/0!</v>
      </c>
      <c r="G2764" s="38">
        <f t="shared" si="227"/>
        <v>0</v>
      </c>
    </row>
    <row r="2765" spans="2:7" x14ac:dyDescent="0.25">
      <c r="B2765">
        <f t="shared" si="225"/>
        <v>2762</v>
      </c>
      <c r="C2765" t="e">
        <f t="shared" si="224"/>
        <v>#DIV/0!</v>
      </c>
      <c r="D2765" s="38" t="e">
        <f t="shared" si="226"/>
        <v>#DIV/0!</v>
      </c>
      <c r="G2765" s="38">
        <f t="shared" si="227"/>
        <v>0</v>
      </c>
    </row>
    <row r="2766" spans="2:7" x14ac:dyDescent="0.25">
      <c r="B2766">
        <f t="shared" si="225"/>
        <v>2763</v>
      </c>
      <c r="C2766" t="e">
        <f t="shared" si="224"/>
        <v>#DIV/0!</v>
      </c>
      <c r="D2766" s="38" t="e">
        <f t="shared" si="226"/>
        <v>#DIV/0!</v>
      </c>
      <c r="G2766" s="38">
        <f t="shared" si="227"/>
        <v>0</v>
      </c>
    </row>
    <row r="2767" spans="2:7" x14ac:dyDescent="0.25">
      <c r="B2767">
        <f t="shared" si="225"/>
        <v>2764</v>
      </c>
      <c r="C2767" t="e">
        <f t="shared" si="224"/>
        <v>#DIV/0!</v>
      </c>
      <c r="D2767" s="38" t="e">
        <f t="shared" si="226"/>
        <v>#DIV/0!</v>
      </c>
      <c r="G2767" s="38">
        <f t="shared" si="227"/>
        <v>0</v>
      </c>
    </row>
    <row r="2768" spans="2:7" x14ac:dyDescent="0.25">
      <c r="B2768">
        <f t="shared" si="225"/>
        <v>2765</v>
      </c>
      <c r="C2768" t="e">
        <f t="shared" si="224"/>
        <v>#DIV/0!</v>
      </c>
      <c r="D2768" s="38" t="e">
        <f t="shared" si="226"/>
        <v>#DIV/0!</v>
      </c>
      <c r="G2768" s="38">
        <f t="shared" si="227"/>
        <v>0</v>
      </c>
    </row>
    <row r="2769" spans="2:7" x14ac:dyDescent="0.25">
      <c r="B2769">
        <f t="shared" si="225"/>
        <v>2766</v>
      </c>
      <c r="C2769" t="e">
        <f t="shared" si="224"/>
        <v>#DIV/0!</v>
      </c>
      <c r="D2769" s="38" t="e">
        <f t="shared" si="226"/>
        <v>#DIV/0!</v>
      </c>
      <c r="G2769" s="38">
        <f t="shared" si="227"/>
        <v>0</v>
      </c>
    </row>
    <row r="2770" spans="2:7" x14ac:dyDescent="0.25">
      <c r="B2770">
        <f t="shared" si="225"/>
        <v>2767</v>
      </c>
      <c r="C2770" t="e">
        <f t="shared" si="224"/>
        <v>#DIV/0!</v>
      </c>
      <c r="D2770" s="38" t="e">
        <f t="shared" si="226"/>
        <v>#DIV/0!</v>
      </c>
      <c r="G2770" s="38">
        <f t="shared" si="227"/>
        <v>0</v>
      </c>
    </row>
    <row r="2771" spans="2:7" x14ac:dyDescent="0.25">
      <c r="B2771">
        <f t="shared" si="225"/>
        <v>2768</v>
      </c>
      <c r="C2771" t="e">
        <f t="shared" si="224"/>
        <v>#DIV/0!</v>
      </c>
      <c r="D2771" s="38" t="e">
        <f t="shared" si="226"/>
        <v>#DIV/0!</v>
      </c>
      <c r="G2771" s="38">
        <f t="shared" si="227"/>
        <v>0</v>
      </c>
    </row>
    <row r="2772" spans="2:7" x14ac:dyDescent="0.25">
      <c r="B2772">
        <f t="shared" si="225"/>
        <v>2769</v>
      </c>
      <c r="C2772" t="e">
        <f t="shared" si="224"/>
        <v>#DIV/0!</v>
      </c>
      <c r="D2772" s="38" t="e">
        <f t="shared" si="226"/>
        <v>#DIV/0!</v>
      </c>
      <c r="G2772" s="38">
        <f t="shared" si="227"/>
        <v>0</v>
      </c>
    </row>
    <row r="2773" spans="2:7" x14ac:dyDescent="0.25">
      <c r="B2773">
        <f t="shared" si="225"/>
        <v>2770</v>
      </c>
      <c r="C2773" t="e">
        <f t="shared" si="224"/>
        <v>#DIV/0!</v>
      </c>
      <c r="D2773" s="38" t="e">
        <f t="shared" si="226"/>
        <v>#DIV/0!</v>
      </c>
      <c r="G2773" s="38">
        <f t="shared" si="227"/>
        <v>0</v>
      </c>
    </row>
    <row r="2774" spans="2:7" x14ac:dyDescent="0.25">
      <c r="B2774">
        <f t="shared" si="225"/>
        <v>2771</v>
      </c>
      <c r="C2774" t="e">
        <f t="shared" si="224"/>
        <v>#DIV/0!</v>
      </c>
      <c r="D2774" s="38" t="e">
        <f t="shared" si="226"/>
        <v>#DIV/0!</v>
      </c>
      <c r="G2774" s="38">
        <f t="shared" si="227"/>
        <v>0</v>
      </c>
    </row>
    <row r="2775" spans="2:7" x14ac:dyDescent="0.25">
      <c r="B2775">
        <f t="shared" si="225"/>
        <v>2772</v>
      </c>
      <c r="C2775" t="e">
        <f t="shared" si="224"/>
        <v>#DIV/0!</v>
      </c>
      <c r="D2775" s="38" t="e">
        <f t="shared" si="226"/>
        <v>#DIV/0!</v>
      </c>
      <c r="G2775" s="38">
        <f t="shared" si="227"/>
        <v>0</v>
      </c>
    </row>
    <row r="2776" spans="2:7" x14ac:dyDescent="0.25">
      <c r="B2776">
        <f t="shared" si="225"/>
        <v>2773</v>
      </c>
      <c r="C2776" t="e">
        <f t="shared" si="224"/>
        <v>#DIV/0!</v>
      </c>
      <c r="D2776" s="38" t="e">
        <f t="shared" si="226"/>
        <v>#DIV/0!</v>
      </c>
      <c r="G2776" s="38">
        <f t="shared" si="227"/>
        <v>0</v>
      </c>
    </row>
    <row r="2777" spans="2:7" x14ac:dyDescent="0.25">
      <c r="B2777">
        <f t="shared" si="225"/>
        <v>2774</v>
      </c>
      <c r="C2777" t="e">
        <f t="shared" si="224"/>
        <v>#DIV/0!</v>
      </c>
      <c r="D2777" s="38" t="e">
        <f t="shared" si="226"/>
        <v>#DIV/0!</v>
      </c>
      <c r="G2777" s="38">
        <f t="shared" si="227"/>
        <v>0</v>
      </c>
    </row>
    <row r="2778" spans="2:7" x14ac:dyDescent="0.25">
      <c r="B2778">
        <f t="shared" si="225"/>
        <v>2775</v>
      </c>
      <c r="C2778" t="e">
        <f t="shared" si="224"/>
        <v>#DIV/0!</v>
      </c>
      <c r="D2778" s="38" t="e">
        <f t="shared" si="226"/>
        <v>#DIV/0!</v>
      </c>
      <c r="G2778" s="38">
        <f t="shared" si="227"/>
        <v>0</v>
      </c>
    </row>
    <row r="2779" spans="2:7" x14ac:dyDescent="0.25">
      <c r="B2779">
        <f t="shared" si="225"/>
        <v>2776</v>
      </c>
      <c r="C2779" t="e">
        <f t="shared" si="224"/>
        <v>#DIV/0!</v>
      </c>
      <c r="D2779" s="38" t="e">
        <f t="shared" si="226"/>
        <v>#DIV/0!</v>
      </c>
      <c r="G2779" s="38">
        <f t="shared" si="227"/>
        <v>0</v>
      </c>
    </row>
    <row r="2780" spans="2:7" x14ac:dyDescent="0.25">
      <c r="B2780">
        <f t="shared" si="225"/>
        <v>2777</v>
      </c>
      <c r="C2780" t="e">
        <f t="shared" si="224"/>
        <v>#DIV/0!</v>
      </c>
      <c r="D2780" s="38" t="e">
        <f t="shared" si="226"/>
        <v>#DIV/0!</v>
      </c>
      <c r="G2780" s="38">
        <f t="shared" si="227"/>
        <v>0</v>
      </c>
    </row>
    <row r="2781" spans="2:7" x14ac:dyDescent="0.25">
      <c r="B2781">
        <f t="shared" si="225"/>
        <v>2778</v>
      </c>
      <c r="C2781" t="e">
        <f t="shared" si="224"/>
        <v>#DIV/0!</v>
      </c>
      <c r="D2781" s="38" t="e">
        <f t="shared" si="226"/>
        <v>#DIV/0!</v>
      </c>
      <c r="G2781" s="38">
        <f t="shared" si="227"/>
        <v>0</v>
      </c>
    </row>
    <row r="2782" spans="2:7" x14ac:dyDescent="0.25">
      <c r="B2782">
        <f t="shared" si="225"/>
        <v>2779</v>
      </c>
      <c r="C2782" t="e">
        <f t="shared" si="224"/>
        <v>#DIV/0!</v>
      </c>
      <c r="D2782" s="38" t="e">
        <f t="shared" si="226"/>
        <v>#DIV/0!</v>
      </c>
      <c r="G2782" s="38">
        <f t="shared" si="227"/>
        <v>0</v>
      </c>
    </row>
    <row r="2783" spans="2:7" x14ac:dyDescent="0.25">
      <c r="B2783">
        <f t="shared" si="225"/>
        <v>2780</v>
      </c>
      <c r="C2783" t="e">
        <f t="shared" si="224"/>
        <v>#DIV/0!</v>
      </c>
      <c r="D2783" s="38" t="e">
        <f t="shared" si="226"/>
        <v>#DIV/0!</v>
      </c>
      <c r="G2783" s="38">
        <f t="shared" si="227"/>
        <v>0</v>
      </c>
    </row>
    <row r="2784" spans="2:7" x14ac:dyDescent="0.25">
      <c r="B2784">
        <f t="shared" si="225"/>
        <v>2781</v>
      </c>
      <c r="C2784" t="e">
        <f t="shared" si="224"/>
        <v>#DIV/0!</v>
      </c>
      <c r="D2784" s="38" t="e">
        <f t="shared" si="226"/>
        <v>#DIV/0!</v>
      </c>
      <c r="G2784" s="38">
        <f t="shared" si="227"/>
        <v>0</v>
      </c>
    </row>
    <row r="2785" spans="2:7" x14ac:dyDescent="0.25">
      <c r="B2785">
        <f t="shared" si="225"/>
        <v>2782</v>
      </c>
      <c r="C2785" t="e">
        <f t="shared" si="224"/>
        <v>#DIV/0!</v>
      </c>
      <c r="D2785" s="38" t="e">
        <f t="shared" si="226"/>
        <v>#DIV/0!</v>
      </c>
      <c r="G2785" s="38">
        <f t="shared" si="227"/>
        <v>0</v>
      </c>
    </row>
    <row r="2786" spans="2:7" x14ac:dyDescent="0.25">
      <c r="B2786">
        <f t="shared" si="225"/>
        <v>2783</v>
      </c>
      <c r="C2786" t="e">
        <f t="shared" si="224"/>
        <v>#DIV/0!</v>
      </c>
      <c r="D2786" s="38" t="e">
        <f t="shared" si="226"/>
        <v>#DIV/0!</v>
      </c>
      <c r="G2786" s="38">
        <f t="shared" si="227"/>
        <v>0</v>
      </c>
    </row>
    <row r="2787" spans="2:7" x14ac:dyDescent="0.25">
      <c r="B2787">
        <f t="shared" si="225"/>
        <v>2784</v>
      </c>
      <c r="C2787" t="e">
        <f t="shared" si="224"/>
        <v>#DIV/0!</v>
      </c>
      <c r="D2787" s="38" t="e">
        <f t="shared" si="226"/>
        <v>#DIV/0!</v>
      </c>
      <c r="G2787" s="38">
        <f t="shared" si="227"/>
        <v>0</v>
      </c>
    </row>
    <row r="2788" spans="2:7" x14ac:dyDescent="0.25">
      <c r="B2788">
        <f t="shared" si="225"/>
        <v>2785</v>
      </c>
      <c r="C2788" t="e">
        <f t="shared" si="224"/>
        <v>#DIV/0!</v>
      </c>
      <c r="D2788" s="38" t="e">
        <f t="shared" si="226"/>
        <v>#DIV/0!</v>
      </c>
      <c r="G2788" s="38">
        <f t="shared" si="227"/>
        <v>0</v>
      </c>
    </row>
    <row r="2789" spans="2:7" x14ac:dyDescent="0.25">
      <c r="B2789">
        <f t="shared" si="225"/>
        <v>2786</v>
      </c>
      <c r="C2789" t="e">
        <f t="shared" si="224"/>
        <v>#DIV/0!</v>
      </c>
      <c r="D2789" s="38" t="e">
        <f t="shared" si="226"/>
        <v>#DIV/0!</v>
      </c>
      <c r="G2789" s="38">
        <f t="shared" si="227"/>
        <v>0</v>
      </c>
    </row>
    <row r="2790" spans="2:7" x14ac:dyDescent="0.25">
      <c r="B2790">
        <f t="shared" si="225"/>
        <v>2787</v>
      </c>
      <c r="C2790" t="e">
        <f t="shared" si="224"/>
        <v>#DIV/0!</v>
      </c>
      <c r="D2790" s="38" t="e">
        <f t="shared" si="226"/>
        <v>#DIV/0!</v>
      </c>
      <c r="G2790" s="38">
        <f t="shared" si="227"/>
        <v>0</v>
      </c>
    </row>
    <row r="2791" spans="2:7" x14ac:dyDescent="0.25">
      <c r="B2791">
        <f t="shared" si="225"/>
        <v>2788</v>
      </c>
      <c r="C2791" t="e">
        <f t="shared" si="224"/>
        <v>#DIV/0!</v>
      </c>
      <c r="D2791" s="38" t="e">
        <f t="shared" si="226"/>
        <v>#DIV/0!</v>
      </c>
      <c r="G2791" s="38">
        <f t="shared" si="227"/>
        <v>0</v>
      </c>
    </row>
    <row r="2792" spans="2:7" x14ac:dyDescent="0.25">
      <c r="B2792">
        <f t="shared" si="225"/>
        <v>2789</v>
      </c>
      <c r="C2792" t="e">
        <f t="shared" si="224"/>
        <v>#DIV/0!</v>
      </c>
      <c r="D2792" s="38" t="e">
        <f t="shared" si="226"/>
        <v>#DIV/0!</v>
      </c>
      <c r="G2792" s="38">
        <f t="shared" si="227"/>
        <v>0</v>
      </c>
    </row>
    <row r="2793" spans="2:7" x14ac:dyDescent="0.25">
      <c r="B2793">
        <f t="shared" si="225"/>
        <v>2790</v>
      </c>
      <c r="C2793" t="e">
        <f t="shared" si="224"/>
        <v>#DIV/0!</v>
      </c>
      <c r="D2793" s="38" t="e">
        <f t="shared" si="226"/>
        <v>#DIV/0!</v>
      </c>
      <c r="G2793" s="38">
        <f t="shared" si="227"/>
        <v>0</v>
      </c>
    </row>
    <row r="2794" spans="2:7" x14ac:dyDescent="0.25">
      <c r="B2794">
        <f t="shared" si="225"/>
        <v>2791</v>
      </c>
      <c r="C2794" t="e">
        <f t="shared" si="224"/>
        <v>#DIV/0!</v>
      </c>
      <c r="D2794" s="38" t="e">
        <f t="shared" si="226"/>
        <v>#DIV/0!</v>
      </c>
      <c r="G2794" s="38">
        <f t="shared" si="227"/>
        <v>0</v>
      </c>
    </row>
    <row r="2795" spans="2:7" x14ac:dyDescent="0.25">
      <c r="B2795">
        <f t="shared" si="225"/>
        <v>2792</v>
      </c>
      <c r="C2795" t="e">
        <f t="shared" si="224"/>
        <v>#DIV/0!</v>
      </c>
      <c r="D2795" s="38" t="e">
        <f t="shared" si="226"/>
        <v>#DIV/0!</v>
      </c>
      <c r="G2795" s="38">
        <f t="shared" si="227"/>
        <v>0</v>
      </c>
    </row>
    <row r="2796" spans="2:7" x14ac:dyDescent="0.25">
      <c r="B2796">
        <f t="shared" si="225"/>
        <v>2793</v>
      </c>
      <c r="C2796" t="e">
        <f t="shared" si="224"/>
        <v>#DIV/0!</v>
      </c>
      <c r="D2796" s="38" t="e">
        <f t="shared" si="226"/>
        <v>#DIV/0!</v>
      </c>
      <c r="G2796" s="38">
        <f t="shared" si="227"/>
        <v>0</v>
      </c>
    </row>
    <row r="2797" spans="2:7" x14ac:dyDescent="0.25">
      <c r="B2797">
        <f t="shared" si="225"/>
        <v>2794</v>
      </c>
      <c r="C2797" t="e">
        <f t="shared" si="224"/>
        <v>#DIV/0!</v>
      </c>
      <c r="D2797" s="38" t="e">
        <f t="shared" si="226"/>
        <v>#DIV/0!</v>
      </c>
      <c r="G2797" s="38">
        <f t="shared" si="227"/>
        <v>0</v>
      </c>
    </row>
    <row r="2798" spans="2:7" x14ac:dyDescent="0.25">
      <c r="B2798">
        <f t="shared" si="225"/>
        <v>2795</v>
      </c>
      <c r="C2798" t="e">
        <f t="shared" si="224"/>
        <v>#DIV/0!</v>
      </c>
      <c r="D2798" s="38" t="e">
        <f t="shared" si="226"/>
        <v>#DIV/0!</v>
      </c>
      <c r="G2798" s="38">
        <f t="shared" si="227"/>
        <v>0</v>
      </c>
    </row>
    <row r="2799" spans="2:7" x14ac:dyDescent="0.25">
      <c r="B2799">
        <f t="shared" si="225"/>
        <v>2796</v>
      </c>
      <c r="C2799" t="e">
        <f t="shared" si="224"/>
        <v>#DIV/0!</v>
      </c>
      <c r="D2799" s="38" t="e">
        <f t="shared" si="226"/>
        <v>#DIV/0!</v>
      </c>
      <c r="G2799" s="38">
        <f t="shared" si="227"/>
        <v>0</v>
      </c>
    </row>
    <row r="2800" spans="2:7" x14ac:dyDescent="0.25">
      <c r="B2800">
        <f t="shared" si="225"/>
        <v>2797</v>
      </c>
      <c r="C2800" t="e">
        <f t="shared" si="224"/>
        <v>#DIV/0!</v>
      </c>
      <c r="D2800" s="38" t="e">
        <f t="shared" si="226"/>
        <v>#DIV/0!</v>
      </c>
      <c r="G2800" s="38">
        <f t="shared" si="227"/>
        <v>0</v>
      </c>
    </row>
    <row r="2801" spans="2:7" x14ac:dyDescent="0.25">
      <c r="B2801">
        <f t="shared" si="225"/>
        <v>2798</v>
      </c>
      <c r="C2801" t="e">
        <f t="shared" si="224"/>
        <v>#DIV/0!</v>
      </c>
      <c r="D2801" s="38" t="e">
        <f t="shared" si="226"/>
        <v>#DIV/0!</v>
      </c>
      <c r="G2801" s="38">
        <f t="shared" si="227"/>
        <v>0</v>
      </c>
    </row>
    <row r="2802" spans="2:7" x14ac:dyDescent="0.25">
      <c r="B2802">
        <f t="shared" si="225"/>
        <v>2799</v>
      </c>
      <c r="C2802" t="e">
        <f t="shared" si="224"/>
        <v>#DIV/0!</v>
      </c>
      <c r="D2802" s="38" t="e">
        <f t="shared" si="226"/>
        <v>#DIV/0!</v>
      </c>
      <c r="G2802" s="38">
        <f t="shared" si="227"/>
        <v>0</v>
      </c>
    </row>
    <row r="2803" spans="2:7" x14ac:dyDescent="0.25">
      <c r="B2803">
        <f t="shared" si="225"/>
        <v>2800</v>
      </c>
      <c r="C2803" t="e">
        <f t="shared" si="224"/>
        <v>#DIV/0!</v>
      </c>
      <c r="D2803" s="38" t="e">
        <f t="shared" si="226"/>
        <v>#DIV/0!</v>
      </c>
      <c r="G2803" s="38">
        <f t="shared" si="227"/>
        <v>0</v>
      </c>
    </row>
    <row r="2804" spans="2:7" x14ac:dyDescent="0.25">
      <c r="B2804">
        <f t="shared" si="225"/>
        <v>2801</v>
      </c>
      <c r="C2804" t="e">
        <f t="shared" si="224"/>
        <v>#DIV/0!</v>
      </c>
      <c r="D2804" s="38" t="e">
        <f t="shared" si="226"/>
        <v>#DIV/0!</v>
      </c>
      <c r="G2804" s="38">
        <f t="shared" si="227"/>
        <v>0</v>
      </c>
    </row>
    <row r="2805" spans="2:7" x14ac:dyDescent="0.25">
      <c r="B2805">
        <f t="shared" si="225"/>
        <v>2802</v>
      </c>
      <c r="C2805" t="e">
        <f t="shared" si="224"/>
        <v>#DIV/0!</v>
      </c>
      <c r="D2805" s="38" t="e">
        <f t="shared" si="226"/>
        <v>#DIV/0!</v>
      </c>
      <c r="G2805" s="38">
        <f t="shared" si="227"/>
        <v>0</v>
      </c>
    </row>
    <row r="2806" spans="2:7" x14ac:dyDescent="0.25">
      <c r="B2806">
        <f t="shared" si="225"/>
        <v>2803</v>
      </c>
      <c r="C2806" t="e">
        <f t="shared" si="224"/>
        <v>#DIV/0!</v>
      </c>
      <c r="D2806" s="38" t="e">
        <f t="shared" si="226"/>
        <v>#DIV/0!</v>
      </c>
      <c r="G2806" s="38">
        <f t="shared" si="227"/>
        <v>0</v>
      </c>
    </row>
    <row r="2807" spans="2:7" x14ac:dyDescent="0.25">
      <c r="B2807">
        <f t="shared" si="225"/>
        <v>2804</v>
      </c>
      <c r="C2807" t="e">
        <f t="shared" si="224"/>
        <v>#DIV/0!</v>
      </c>
      <c r="D2807" s="38" t="e">
        <f t="shared" si="226"/>
        <v>#DIV/0!</v>
      </c>
      <c r="G2807" s="38">
        <f t="shared" si="227"/>
        <v>0</v>
      </c>
    </row>
    <row r="2808" spans="2:7" x14ac:dyDescent="0.25">
      <c r="B2808">
        <f t="shared" si="225"/>
        <v>2805</v>
      </c>
      <c r="C2808" t="e">
        <f t="shared" si="224"/>
        <v>#DIV/0!</v>
      </c>
      <c r="D2808" s="38" t="e">
        <f t="shared" si="226"/>
        <v>#DIV/0!</v>
      </c>
      <c r="G2808" s="38">
        <f t="shared" si="227"/>
        <v>0</v>
      </c>
    </row>
    <row r="2809" spans="2:7" x14ac:dyDescent="0.25">
      <c r="B2809">
        <f t="shared" si="225"/>
        <v>2806</v>
      </c>
      <c r="C2809" t="e">
        <f t="shared" si="224"/>
        <v>#DIV/0!</v>
      </c>
      <c r="D2809" s="38" t="e">
        <f t="shared" si="226"/>
        <v>#DIV/0!</v>
      </c>
      <c r="G2809" s="38">
        <f t="shared" si="227"/>
        <v>0</v>
      </c>
    </row>
    <row r="2810" spans="2:7" x14ac:dyDescent="0.25">
      <c r="B2810">
        <f t="shared" si="225"/>
        <v>2807</v>
      </c>
      <c r="C2810" t="e">
        <f t="shared" si="224"/>
        <v>#DIV/0!</v>
      </c>
      <c r="D2810" s="38" t="e">
        <f t="shared" si="226"/>
        <v>#DIV/0!</v>
      </c>
      <c r="G2810" s="38">
        <f t="shared" si="227"/>
        <v>0</v>
      </c>
    </row>
    <row r="2811" spans="2:7" x14ac:dyDescent="0.25">
      <c r="B2811">
        <f t="shared" si="225"/>
        <v>2808</v>
      </c>
      <c r="C2811" t="e">
        <f t="shared" si="224"/>
        <v>#DIV/0!</v>
      </c>
      <c r="D2811" s="38" t="e">
        <f t="shared" si="226"/>
        <v>#DIV/0!</v>
      </c>
      <c r="G2811" s="38">
        <f t="shared" si="227"/>
        <v>0</v>
      </c>
    </row>
    <row r="2812" spans="2:7" x14ac:dyDescent="0.25">
      <c r="B2812">
        <f t="shared" si="225"/>
        <v>2809</v>
      </c>
      <c r="C2812" t="e">
        <f t="shared" si="224"/>
        <v>#DIV/0!</v>
      </c>
      <c r="D2812" s="38" t="e">
        <f t="shared" si="226"/>
        <v>#DIV/0!</v>
      </c>
      <c r="G2812" s="38">
        <f t="shared" si="227"/>
        <v>0</v>
      </c>
    </row>
    <row r="2813" spans="2:7" x14ac:dyDescent="0.25">
      <c r="B2813">
        <f t="shared" si="225"/>
        <v>2810</v>
      </c>
      <c r="C2813" t="e">
        <f t="shared" si="224"/>
        <v>#DIV/0!</v>
      </c>
      <c r="D2813" s="38" t="e">
        <f t="shared" si="226"/>
        <v>#DIV/0!</v>
      </c>
      <c r="G2813" s="38">
        <f t="shared" si="227"/>
        <v>0</v>
      </c>
    </row>
    <row r="2814" spans="2:7" x14ac:dyDescent="0.25">
      <c r="B2814">
        <f t="shared" si="225"/>
        <v>2811</v>
      </c>
      <c r="C2814" t="e">
        <f t="shared" si="224"/>
        <v>#DIV/0!</v>
      </c>
      <c r="D2814" s="38" t="e">
        <f t="shared" si="226"/>
        <v>#DIV/0!</v>
      </c>
      <c r="G2814" s="38">
        <f t="shared" si="227"/>
        <v>0</v>
      </c>
    </row>
    <row r="2815" spans="2:7" x14ac:dyDescent="0.25">
      <c r="B2815">
        <f t="shared" si="225"/>
        <v>2812</v>
      </c>
      <c r="C2815" t="e">
        <f t="shared" si="224"/>
        <v>#DIV/0!</v>
      </c>
      <c r="D2815" s="38" t="e">
        <f t="shared" si="226"/>
        <v>#DIV/0!</v>
      </c>
      <c r="G2815" s="38">
        <f t="shared" si="227"/>
        <v>0</v>
      </c>
    </row>
    <row r="2816" spans="2:7" x14ac:dyDescent="0.25">
      <c r="B2816">
        <f t="shared" si="225"/>
        <v>2813</v>
      </c>
      <c r="C2816" t="e">
        <f t="shared" si="224"/>
        <v>#DIV/0!</v>
      </c>
      <c r="D2816" s="38" t="e">
        <f t="shared" si="226"/>
        <v>#DIV/0!</v>
      </c>
      <c r="G2816" s="38">
        <f t="shared" si="227"/>
        <v>0</v>
      </c>
    </row>
    <row r="2817" spans="2:7" x14ac:dyDescent="0.25">
      <c r="B2817">
        <f t="shared" si="225"/>
        <v>2814</v>
      </c>
      <c r="C2817" t="e">
        <f t="shared" si="224"/>
        <v>#DIV/0!</v>
      </c>
      <c r="D2817" s="38" t="e">
        <f t="shared" si="226"/>
        <v>#DIV/0!</v>
      </c>
      <c r="G2817" s="38">
        <f t="shared" si="227"/>
        <v>0</v>
      </c>
    </row>
    <row r="2818" spans="2:7" x14ac:dyDescent="0.25">
      <c r="B2818">
        <f t="shared" si="225"/>
        <v>2815</v>
      </c>
      <c r="C2818" t="e">
        <f t="shared" si="224"/>
        <v>#DIV/0!</v>
      </c>
      <c r="D2818" s="38" t="e">
        <f t="shared" si="226"/>
        <v>#DIV/0!</v>
      </c>
      <c r="G2818" s="38">
        <f t="shared" si="227"/>
        <v>0</v>
      </c>
    </row>
    <row r="2819" spans="2:7" x14ac:dyDescent="0.25">
      <c r="B2819">
        <f t="shared" si="225"/>
        <v>2816</v>
      </c>
      <c r="C2819" t="e">
        <f t="shared" si="224"/>
        <v>#DIV/0!</v>
      </c>
      <c r="D2819" s="38" t="e">
        <f t="shared" si="226"/>
        <v>#DIV/0!</v>
      </c>
      <c r="G2819" s="38">
        <f t="shared" si="227"/>
        <v>0</v>
      </c>
    </row>
    <row r="2820" spans="2:7" x14ac:dyDescent="0.25">
      <c r="B2820">
        <f t="shared" si="225"/>
        <v>2817</v>
      </c>
      <c r="C2820" t="e">
        <f t="shared" si="224"/>
        <v>#DIV/0!</v>
      </c>
      <c r="D2820" s="38" t="e">
        <f t="shared" si="226"/>
        <v>#DIV/0!</v>
      </c>
      <c r="G2820" s="38">
        <f t="shared" si="227"/>
        <v>0</v>
      </c>
    </row>
    <row r="2821" spans="2:7" x14ac:dyDescent="0.25">
      <c r="B2821">
        <f t="shared" si="225"/>
        <v>2818</v>
      </c>
      <c r="C2821" t="e">
        <f t="shared" ref="C2821:C2884" si="228">1/H2821</f>
        <v>#DIV/0!</v>
      </c>
      <c r="D2821" s="38" t="e">
        <f t="shared" si="226"/>
        <v>#DIV/0!</v>
      </c>
      <c r="G2821" s="38">
        <f t="shared" si="227"/>
        <v>0</v>
      </c>
    </row>
    <row r="2822" spans="2:7" x14ac:dyDescent="0.25">
      <c r="B2822">
        <f t="shared" ref="B2822:B2885" si="229">B2821+1</f>
        <v>2819</v>
      </c>
      <c r="C2822" t="e">
        <f t="shared" si="228"/>
        <v>#DIV/0!</v>
      </c>
      <c r="D2822" s="38" t="e">
        <f t="shared" ref="D2822:D2885" si="230">D2821+C2822</f>
        <v>#DIV/0!</v>
      </c>
      <c r="G2822" s="38">
        <f t="shared" si="227"/>
        <v>0</v>
      </c>
    </row>
    <row r="2823" spans="2:7" x14ac:dyDescent="0.25">
      <c r="B2823">
        <f t="shared" si="229"/>
        <v>2820</v>
      </c>
      <c r="C2823" t="e">
        <f t="shared" si="228"/>
        <v>#DIV/0!</v>
      </c>
      <c r="D2823" s="38" t="e">
        <f t="shared" si="230"/>
        <v>#DIV/0!</v>
      </c>
      <c r="G2823" s="38">
        <f t="shared" ref="G2823:G2886" si="231">H2823/0.278</f>
        <v>0</v>
      </c>
    </row>
    <row r="2824" spans="2:7" x14ac:dyDescent="0.25">
      <c r="B2824">
        <f t="shared" si="229"/>
        <v>2821</v>
      </c>
      <c r="C2824" t="e">
        <f t="shared" si="228"/>
        <v>#DIV/0!</v>
      </c>
      <c r="D2824" s="38" t="e">
        <f t="shared" si="230"/>
        <v>#DIV/0!</v>
      </c>
      <c r="G2824" s="38">
        <f t="shared" si="231"/>
        <v>0</v>
      </c>
    </row>
    <row r="2825" spans="2:7" x14ac:dyDescent="0.25">
      <c r="B2825">
        <f t="shared" si="229"/>
        <v>2822</v>
      </c>
      <c r="C2825" t="e">
        <f t="shared" si="228"/>
        <v>#DIV/0!</v>
      </c>
      <c r="D2825" s="38" t="e">
        <f t="shared" si="230"/>
        <v>#DIV/0!</v>
      </c>
      <c r="G2825" s="38">
        <f t="shared" si="231"/>
        <v>0</v>
      </c>
    </row>
    <row r="2826" spans="2:7" x14ac:dyDescent="0.25">
      <c r="B2826">
        <f t="shared" si="229"/>
        <v>2823</v>
      </c>
      <c r="C2826" t="e">
        <f t="shared" si="228"/>
        <v>#DIV/0!</v>
      </c>
      <c r="D2826" s="38" t="e">
        <f t="shared" si="230"/>
        <v>#DIV/0!</v>
      </c>
      <c r="G2826" s="38">
        <f t="shared" si="231"/>
        <v>0</v>
      </c>
    </row>
    <row r="2827" spans="2:7" x14ac:dyDescent="0.25">
      <c r="B2827">
        <f t="shared" si="229"/>
        <v>2824</v>
      </c>
      <c r="C2827" t="e">
        <f t="shared" si="228"/>
        <v>#DIV/0!</v>
      </c>
      <c r="D2827" s="38" t="e">
        <f t="shared" si="230"/>
        <v>#DIV/0!</v>
      </c>
      <c r="G2827" s="38">
        <f t="shared" si="231"/>
        <v>0</v>
      </c>
    </row>
    <row r="2828" spans="2:7" x14ac:dyDescent="0.25">
      <c r="B2828">
        <f t="shared" si="229"/>
        <v>2825</v>
      </c>
      <c r="C2828" t="e">
        <f t="shared" si="228"/>
        <v>#DIV/0!</v>
      </c>
      <c r="D2828" s="38" t="e">
        <f t="shared" si="230"/>
        <v>#DIV/0!</v>
      </c>
      <c r="G2828" s="38">
        <f t="shared" si="231"/>
        <v>0</v>
      </c>
    </row>
    <row r="2829" spans="2:7" x14ac:dyDescent="0.25">
      <c r="B2829">
        <f t="shared" si="229"/>
        <v>2826</v>
      </c>
      <c r="C2829" t="e">
        <f t="shared" si="228"/>
        <v>#DIV/0!</v>
      </c>
      <c r="D2829" s="38" t="e">
        <f t="shared" si="230"/>
        <v>#DIV/0!</v>
      </c>
      <c r="G2829" s="38">
        <f t="shared" si="231"/>
        <v>0</v>
      </c>
    </row>
    <row r="2830" spans="2:7" x14ac:dyDescent="0.25">
      <c r="B2830">
        <f t="shared" si="229"/>
        <v>2827</v>
      </c>
      <c r="C2830" t="e">
        <f t="shared" si="228"/>
        <v>#DIV/0!</v>
      </c>
      <c r="D2830" s="38" t="e">
        <f t="shared" si="230"/>
        <v>#DIV/0!</v>
      </c>
      <c r="G2830" s="38">
        <f t="shared" si="231"/>
        <v>0</v>
      </c>
    </row>
    <row r="2831" spans="2:7" x14ac:dyDescent="0.25">
      <c r="B2831">
        <f t="shared" si="229"/>
        <v>2828</v>
      </c>
      <c r="C2831" t="e">
        <f t="shared" si="228"/>
        <v>#DIV/0!</v>
      </c>
      <c r="D2831" s="38" t="e">
        <f t="shared" si="230"/>
        <v>#DIV/0!</v>
      </c>
      <c r="G2831" s="38">
        <f t="shared" si="231"/>
        <v>0</v>
      </c>
    </row>
    <row r="2832" spans="2:7" x14ac:dyDescent="0.25">
      <c r="B2832">
        <f t="shared" si="229"/>
        <v>2829</v>
      </c>
      <c r="C2832" t="e">
        <f t="shared" si="228"/>
        <v>#DIV/0!</v>
      </c>
      <c r="D2832" s="38" t="e">
        <f t="shared" si="230"/>
        <v>#DIV/0!</v>
      </c>
      <c r="G2832" s="38">
        <f t="shared" si="231"/>
        <v>0</v>
      </c>
    </row>
    <row r="2833" spans="2:7" x14ac:dyDescent="0.25">
      <c r="B2833">
        <f t="shared" si="229"/>
        <v>2830</v>
      </c>
      <c r="C2833" t="e">
        <f t="shared" si="228"/>
        <v>#DIV/0!</v>
      </c>
      <c r="D2833" s="38" t="e">
        <f t="shared" si="230"/>
        <v>#DIV/0!</v>
      </c>
      <c r="G2833" s="38">
        <f t="shared" si="231"/>
        <v>0</v>
      </c>
    </row>
    <row r="2834" spans="2:7" x14ac:dyDescent="0.25">
      <c r="B2834">
        <f t="shared" si="229"/>
        <v>2831</v>
      </c>
      <c r="C2834" t="e">
        <f t="shared" si="228"/>
        <v>#DIV/0!</v>
      </c>
      <c r="D2834" s="38" t="e">
        <f t="shared" si="230"/>
        <v>#DIV/0!</v>
      </c>
      <c r="G2834" s="38">
        <f t="shared" si="231"/>
        <v>0</v>
      </c>
    </row>
    <row r="2835" spans="2:7" x14ac:dyDescent="0.25">
      <c r="B2835">
        <f t="shared" si="229"/>
        <v>2832</v>
      </c>
      <c r="C2835" t="e">
        <f t="shared" si="228"/>
        <v>#DIV/0!</v>
      </c>
      <c r="D2835" s="38" t="e">
        <f t="shared" si="230"/>
        <v>#DIV/0!</v>
      </c>
      <c r="G2835" s="38">
        <f t="shared" si="231"/>
        <v>0</v>
      </c>
    </row>
    <row r="2836" spans="2:7" x14ac:dyDescent="0.25">
      <c r="B2836">
        <f t="shared" si="229"/>
        <v>2833</v>
      </c>
      <c r="C2836" t="e">
        <f t="shared" si="228"/>
        <v>#DIV/0!</v>
      </c>
      <c r="D2836" s="38" t="e">
        <f t="shared" si="230"/>
        <v>#DIV/0!</v>
      </c>
      <c r="G2836" s="38">
        <f t="shared" si="231"/>
        <v>0</v>
      </c>
    </row>
    <row r="2837" spans="2:7" x14ac:dyDescent="0.25">
      <c r="B2837">
        <f t="shared" si="229"/>
        <v>2834</v>
      </c>
      <c r="C2837" t="e">
        <f t="shared" si="228"/>
        <v>#DIV/0!</v>
      </c>
      <c r="D2837" s="38" t="e">
        <f t="shared" si="230"/>
        <v>#DIV/0!</v>
      </c>
      <c r="G2837" s="38">
        <f t="shared" si="231"/>
        <v>0</v>
      </c>
    </row>
    <row r="2838" spans="2:7" x14ac:dyDescent="0.25">
      <c r="B2838">
        <f t="shared" si="229"/>
        <v>2835</v>
      </c>
      <c r="C2838" t="e">
        <f t="shared" si="228"/>
        <v>#DIV/0!</v>
      </c>
      <c r="D2838" s="38" t="e">
        <f t="shared" si="230"/>
        <v>#DIV/0!</v>
      </c>
      <c r="G2838" s="38">
        <f t="shared" si="231"/>
        <v>0</v>
      </c>
    </row>
    <row r="2839" spans="2:7" x14ac:dyDescent="0.25">
      <c r="B2839">
        <f t="shared" si="229"/>
        <v>2836</v>
      </c>
      <c r="C2839" t="e">
        <f t="shared" si="228"/>
        <v>#DIV/0!</v>
      </c>
      <c r="D2839" s="38" t="e">
        <f t="shared" si="230"/>
        <v>#DIV/0!</v>
      </c>
      <c r="G2839" s="38">
        <f t="shared" si="231"/>
        <v>0</v>
      </c>
    </row>
    <row r="2840" spans="2:7" x14ac:dyDescent="0.25">
      <c r="B2840">
        <f t="shared" si="229"/>
        <v>2837</v>
      </c>
      <c r="C2840" t="e">
        <f t="shared" si="228"/>
        <v>#DIV/0!</v>
      </c>
      <c r="D2840" s="38" t="e">
        <f t="shared" si="230"/>
        <v>#DIV/0!</v>
      </c>
      <c r="G2840" s="38">
        <f t="shared" si="231"/>
        <v>0</v>
      </c>
    </row>
    <row r="2841" spans="2:7" x14ac:dyDescent="0.25">
      <c r="B2841">
        <f t="shared" si="229"/>
        <v>2838</v>
      </c>
      <c r="C2841" t="e">
        <f t="shared" si="228"/>
        <v>#DIV/0!</v>
      </c>
      <c r="D2841" s="38" t="e">
        <f t="shared" si="230"/>
        <v>#DIV/0!</v>
      </c>
      <c r="G2841" s="38">
        <f t="shared" si="231"/>
        <v>0</v>
      </c>
    </row>
    <row r="2842" spans="2:7" x14ac:dyDescent="0.25">
      <c r="B2842">
        <f t="shared" si="229"/>
        <v>2839</v>
      </c>
      <c r="C2842" t="e">
        <f t="shared" si="228"/>
        <v>#DIV/0!</v>
      </c>
      <c r="D2842" s="38" t="e">
        <f t="shared" si="230"/>
        <v>#DIV/0!</v>
      </c>
      <c r="G2842" s="38">
        <f t="shared" si="231"/>
        <v>0</v>
      </c>
    </row>
    <row r="2843" spans="2:7" x14ac:dyDescent="0.25">
      <c r="B2843">
        <f t="shared" si="229"/>
        <v>2840</v>
      </c>
      <c r="C2843" t="e">
        <f t="shared" si="228"/>
        <v>#DIV/0!</v>
      </c>
      <c r="D2843" s="38" t="e">
        <f t="shared" si="230"/>
        <v>#DIV/0!</v>
      </c>
      <c r="G2843" s="38">
        <f t="shared" si="231"/>
        <v>0</v>
      </c>
    </row>
    <row r="2844" spans="2:7" x14ac:dyDescent="0.25">
      <c r="B2844">
        <f t="shared" si="229"/>
        <v>2841</v>
      </c>
      <c r="C2844" t="e">
        <f t="shared" si="228"/>
        <v>#DIV/0!</v>
      </c>
      <c r="D2844" s="38" t="e">
        <f t="shared" si="230"/>
        <v>#DIV/0!</v>
      </c>
      <c r="G2844" s="38">
        <f t="shared" si="231"/>
        <v>0</v>
      </c>
    </row>
    <row r="2845" spans="2:7" x14ac:dyDescent="0.25">
      <c r="B2845">
        <f t="shared" si="229"/>
        <v>2842</v>
      </c>
      <c r="C2845" t="e">
        <f t="shared" si="228"/>
        <v>#DIV/0!</v>
      </c>
      <c r="D2845" s="38" t="e">
        <f t="shared" si="230"/>
        <v>#DIV/0!</v>
      </c>
      <c r="G2845" s="38">
        <f t="shared" si="231"/>
        <v>0</v>
      </c>
    </row>
    <row r="2846" spans="2:7" x14ac:dyDescent="0.25">
      <c r="B2846">
        <f t="shared" si="229"/>
        <v>2843</v>
      </c>
      <c r="C2846" t="e">
        <f t="shared" si="228"/>
        <v>#DIV/0!</v>
      </c>
      <c r="D2846" s="38" t="e">
        <f t="shared" si="230"/>
        <v>#DIV/0!</v>
      </c>
      <c r="G2846" s="38">
        <f t="shared" si="231"/>
        <v>0</v>
      </c>
    </row>
    <row r="2847" spans="2:7" x14ac:dyDescent="0.25">
      <c r="B2847">
        <f t="shared" si="229"/>
        <v>2844</v>
      </c>
      <c r="C2847" t="e">
        <f t="shared" si="228"/>
        <v>#DIV/0!</v>
      </c>
      <c r="D2847" s="38" t="e">
        <f t="shared" si="230"/>
        <v>#DIV/0!</v>
      </c>
      <c r="G2847" s="38">
        <f t="shared" si="231"/>
        <v>0</v>
      </c>
    </row>
    <row r="2848" spans="2:7" x14ac:dyDescent="0.25">
      <c r="B2848">
        <f t="shared" si="229"/>
        <v>2845</v>
      </c>
      <c r="C2848" t="e">
        <f t="shared" si="228"/>
        <v>#DIV/0!</v>
      </c>
      <c r="D2848" s="38" t="e">
        <f t="shared" si="230"/>
        <v>#DIV/0!</v>
      </c>
      <c r="G2848" s="38">
        <f t="shared" si="231"/>
        <v>0</v>
      </c>
    </row>
    <row r="2849" spans="2:7" x14ac:dyDescent="0.25">
      <c r="B2849">
        <f t="shared" si="229"/>
        <v>2846</v>
      </c>
      <c r="C2849" t="e">
        <f t="shared" si="228"/>
        <v>#DIV/0!</v>
      </c>
      <c r="D2849" s="38" t="e">
        <f t="shared" si="230"/>
        <v>#DIV/0!</v>
      </c>
      <c r="G2849" s="38">
        <f t="shared" si="231"/>
        <v>0</v>
      </c>
    </row>
    <row r="2850" spans="2:7" x14ac:dyDescent="0.25">
      <c r="B2850">
        <f t="shared" si="229"/>
        <v>2847</v>
      </c>
      <c r="C2850" t="e">
        <f t="shared" si="228"/>
        <v>#DIV/0!</v>
      </c>
      <c r="D2850" s="38" t="e">
        <f t="shared" si="230"/>
        <v>#DIV/0!</v>
      </c>
      <c r="G2850" s="38">
        <f t="shared" si="231"/>
        <v>0</v>
      </c>
    </row>
    <row r="2851" spans="2:7" x14ac:dyDescent="0.25">
      <c r="B2851">
        <f t="shared" si="229"/>
        <v>2848</v>
      </c>
      <c r="C2851" t="e">
        <f t="shared" si="228"/>
        <v>#DIV/0!</v>
      </c>
      <c r="D2851" s="38" t="e">
        <f t="shared" si="230"/>
        <v>#DIV/0!</v>
      </c>
      <c r="G2851" s="38">
        <f t="shared" si="231"/>
        <v>0</v>
      </c>
    </row>
    <row r="2852" spans="2:7" x14ac:dyDescent="0.25">
      <c r="B2852">
        <f t="shared" si="229"/>
        <v>2849</v>
      </c>
      <c r="C2852" t="e">
        <f t="shared" si="228"/>
        <v>#DIV/0!</v>
      </c>
      <c r="D2852" s="38" t="e">
        <f t="shared" si="230"/>
        <v>#DIV/0!</v>
      </c>
      <c r="G2852" s="38">
        <f t="shared" si="231"/>
        <v>0</v>
      </c>
    </row>
    <row r="2853" spans="2:7" x14ac:dyDescent="0.25">
      <c r="B2853">
        <f t="shared" si="229"/>
        <v>2850</v>
      </c>
      <c r="C2853" t="e">
        <f t="shared" si="228"/>
        <v>#DIV/0!</v>
      </c>
      <c r="D2853" s="38" t="e">
        <f t="shared" si="230"/>
        <v>#DIV/0!</v>
      </c>
      <c r="G2853" s="38">
        <f t="shared" si="231"/>
        <v>0</v>
      </c>
    </row>
    <row r="2854" spans="2:7" x14ac:dyDescent="0.25">
      <c r="B2854">
        <f t="shared" si="229"/>
        <v>2851</v>
      </c>
      <c r="C2854" t="e">
        <f t="shared" si="228"/>
        <v>#DIV/0!</v>
      </c>
      <c r="D2854" s="38" t="e">
        <f t="shared" si="230"/>
        <v>#DIV/0!</v>
      </c>
      <c r="G2854" s="38">
        <f t="shared" si="231"/>
        <v>0</v>
      </c>
    </row>
    <row r="2855" spans="2:7" x14ac:dyDescent="0.25">
      <c r="B2855">
        <f t="shared" si="229"/>
        <v>2852</v>
      </c>
      <c r="C2855" t="e">
        <f t="shared" si="228"/>
        <v>#DIV/0!</v>
      </c>
      <c r="D2855" s="38" t="e">
        <f t="shared" si="230"/>
        <v>#DIV/0!</v>
      </c>
      <c r="G2855" s="38">
        <f t="shared" si="231"/>
        <v>0</v>
      </c>
    </row>
    <row r="2856" spans="2:7" x14ac:dyDescent="0.25">
      <c r="B2856">
        <f t="shared" si="229"/>
        <v>2853</v>
      </c>
      <c r="C2856" t="e">
        <f t="shared" si="228"/>
        <v>#DIV/0!</v>
      </c>
      <c r="D2856" s="38" t="e">
        <f t="shared" si="230"/>
        <v>#DIV/0!</v>
      </c>
      <c r="G2856" s="38">
        <f t="shared" si="231"/>
        <v>0</v>
      </c>
    </row>
    <row r="2857" spans="2:7" x14ac:dyDescent="0.25">
      <c r="B2857">
        <f t="shared" si="229"/>
        <v>2854</v>
      </c>
      <c r="C2857" t="e">
        <f t="shared" si="228"/>
        <v>#DIV/0!</v>
      </c>
      <c r="D2857" s="38" t="e">
        <f t="shared" si="230"/>
        <v>#DIV/0!</v>
      </c>
      <c r="G2857" s="38">
        <f t="shared" si="231"/>
        <v>0</v>
      </c>
    </row>
    <row r="2858" spans="2:7" x14ac:dyDescent="0.25">
      <c r="B2858">
        <f t="shared" si="229"/>
        <v>2855</v>
      </c>
      <c r="C2858" t="e">
        <f t="shared" si="228"/>
        <v>#DIV/0!</v>
      </c>
      <c r="D2858" s="38" t="e">
        <f t="shared" si="230"/>
        <v>#DIV/0!</v>
      </c>
      <c r="G2858" s="38">
        <f t="shared" si="231"/>
        <v>0</v>
      </c>
    </row>
    <row r="2859" spans="2:7" x14ac:dyDescent="0.25">
      <c r="B2859">
        <f t="shared" si="229"/>
        <v>2856</v>
      </c>
      <c r="C2859" t="e">
        <f t="shared" si="228"/>
        <v>#DIV/0!</v>
      </c>
      <c r="D2859" s="38" t="e">
        <f t="shared" si="230"/>
        <v>#DIV/0!</v>
      </c>
      <c r="G2859" s="38">
        <f t="shared" si="231"/>
        <v>0</v>
      </c>
    </row>
    <row r="2860" spans="2:7" x14ac:dyDescent="0.25">
      <c r="B2860">
        <f t="shared" si="229"/>
        <v>2857</v>
      </c>
      <c r="C2860" t="e">
        <f t="shared" si="228"/>
        <v>#DIV/0!</v>
      </c>
      <c r="D2860" s="38" t="e">
        <f t="shared" si="230"/>
        <v>#DIV/0!</v>
      </c>
      <c r="G2860" s="38">
        <f t="shared" si="231"/>
        <v>0</v>
      </c>
    </row>
    <row r="2861" spans="2:7" x14ac:dyDescent="0.25">
      <c r="B2861">
        <f t="shared" si="229"/>
        <v>2858</v>
      </c>
      <c r="C2861" t="e">
        <f t="shared" si="228"/>
        <v>#DIV/0!</v>
      </c>
      <c r="D2861" s="38" t="e">
        <f t="shared" si="230"/>
        <v>#DIV/0!</v>
      </c>
      <c r="G2861" s="38">
        <f t="shared" si="231"/>
        <v>0</v>
      </c>
    </row>
    <row r="2862" spans="2:7" x14ac:dyDescent="0.25">
      <c r="B2862">
        <f t="shared" si="229"/>
        <v>2859</v>
      </c>
      <c r="C2862" t="e">
        <f t="shared" si="228"/>
        <v>#DIV/0!</v>
      </c>
      <c r="D2862" s="38" t="e">
        <f t="shared" si="230"/>
        <v>#DIV/0!</v>
      </c>
      <c r="G2862" s="38">
        <f t="shared" si="231"/>
        <v>0</v>
      </c>
    </row>
    <row r="2863" spans="2:7" x14ac:dyDescent="0.25">
      <c r="B2863">
        <f t="shared" si="229"/>
        <v>2860</v>
      </c>
      <c r="C2863" t="e">
        <f t="shared" si="228"/>
        <v>#DIV/0!</v>
      </c>
      <c r="D2863" s="38" t="e">
        <f t="shared" si="230"/>
        <v>#DIV/0!</v>
      </c>
      <c r="G2863" s="38">
        <f t="shared" si="231"/>
        <v>0</v>
      </c>
    </row>
    <row r="2864" spans="2:7" x14ac:dyDescent="0.25">
      <c r="B2864">
        <f t="shared" si="229"/>
        <v>2861</v>
      </c>
      <c r="C2864" t="e">
        <f t="shared" si="228"/>
        <v>#DIV/0!</v>
      </c>
      <c r="D2864" s="38" t="e">
        <f t="shared" si="230"/>
        <v>#DIV/0!</v>
      </c>
      <c r="G2864" s="38">
        <f t="shared" si="231"/>
        <v>0</v>
      </c>
    </row>
    <row r="2865" spans="2:7" x14ac:dyDescent="0.25">
      <c r="B2865">
        <f t="shared" si="229"/>
        <v>2862</v>
      </c>
      <c r="C2865" t="e">
        <f t="shared" si="228"/>
        <v>#DIV/0!</v>
      </c>
      <c r="D2865" s="38" t="e">
        <f t="shared" si="230"/>
        <v>#DIV/0!</v>
      </c>
      <c r="G2865" s="38">
        <f t="shared" si="231"/>
        <v>0</v>
      </c>
    </row>
    <row r="2866" spans="2:7" x14ac:dyDescent="0.25">
      <c r="B2866">
        <f t="shared" si="229"/>
        <v>2863</v>
      </c>
      <c r="C2866" t="e">
        <f t="shared" si="228"/>
        <v>#DIV/0!</v>
      </c>
      <c r="D2866" s="38" t="e">
        <f t="shared" si="230"/>
        <v>#DIV/0!</v>
      </c>
      <c r="G2866" s="38">
        <f t="shared" si="231"/>
        <v>0</v>
      </c>
    </row>
    <row r="2867" spans="2:7" x14ac:dyDescent="0.25">
      <c r="B2867">
        <f t="shared" si="229"/>
        <v>2864</v>
      </c>
      <c r="C2867" t="e">
        <f t="shared" si="228"/>
        <v>#DIV/0!</v>
      </c>
      <c r="D2867" s="38" t="e">
        <f t="shared" si="230"/>
        <v>#DIV/0!</v>
      </c>
      <c r="G2867" s="38">
        <f t="shared" si="231"/>
        <v>0</v>
      </c>
    </row>
    <row r="2868" spans="2:7" x14ac:dyDescent="0.25">
      <c r="B2868">
        <f t="shared" si="229"/>
        <v>2865</v>
      </c>
      <c r="C2868" t="e">
        <f t="shared" si="228"/>
        <v>#DIV/0!</v>
      </c>
      <c r="D2868" s="38" t="e">
        <f t="shared" si="230"/>
        <v>#DIV/0!</v>
      </c>
      <c r="G2868" s="38">
        <f t="shared" si="231"/>
        <v>0</v>
      </c>
    </row>
    <row r="2869" spans="2:7" x14ac:dyDescent="0.25">
      <c r="B2869">
        <f t="shared" si="229"/>
        <v>2866</v>
      </c>
      <c r="C2869" t="e">
        <f t="shared" si="228"/>
        <v>#DIV/0!</v>
      </c>
      <c r="D2869" s="38" t="e">
        <f t="shared" si="230"/>
        <v>#DIV/0!</v>
      </c>
      <c r="G2869" s="38">
        <f t="shared" si="231"/>
        <v>0</v>
      </c>
    </row>
    <row r="2870" spans="2:7" x14ac:dyDescent="0.25">
      <c r="B2870">
        <f t="shared" si="229"/>
        <v>2867</v>
      </c>
      <c r="C2870" t="e">
        <f t="shared" si="228"/>
        <v>#DIV/0!</v>
      </c>
      <c r="D2870" s="38" t="e">
        <f t="shared" si="230"/>
        <v>#DIV/0!</v>
      </c>
      <c r="G2870" s="38">
        <f t="shared" si="231"/>
        <v>0</v>
      </c>
    </row>
    <row r="2871" spans="2:7" x14ac:dyDescent="0.25">
      <c r="B2871">
        <f t="shared" si="229"/>
        <v>2868</v>
      </c>
      <c r="C2871" t="e">
        <f t="shared" si="228"/>
        <v>#DIV/0!</v>
      </c>
      <c r="D2871" s="38" t="e">
        <f t="shared" si="230"/>
        <v>#DIV/0!</v>
      </c>
      <c r="G2871" s="38">
        <f t="shared" si="231"/>
        <v>0</v>
      </c>
    </row>
    <row r="2872" spans="2:7" x14ac:dyDescent="0.25">
      <c r="B2872">
        <f t="shared" si="229"/>
        <v>2869</v>
      </c>
      <c r="C2872" t="e">
        <f t="shared" si="228"/>
        <v>#DIV/0!</v>
      </c>
      <c r="D2872" s="38" t="e">
        <f t="shared" si="230"/>
        <v>#DIV/0!</v>
      </c>
      <c r="G2872" s="38">
        <f t="shared" si="231"/>
        <v>0</v>
      </c>
    </row>
    <row r="2873" spans="2:7" x14ac:dyDescent="0.25">
      <c r="B2873">
        <f t="shared" si="229"/>
        <v>2870</v>
      </c>
      <c r="C2873" t="e">
        <f t="shared" si="228"/>
        <v>#DIV/0!</v>
      </c>
      <c r="D2873" s="38" t="e">
        <f t="shared" si="230"/>
        <v>#DIV/0!</v>
      </c>
      <c r="G2873" s="38">
        <f t="shared" si="231"/>
        <v>0</v>
      </c>
    </row>
    <row r="2874" spans="2:7" x14ac:dyDescent="0.25">
      <c r="B2874">
        <f t="shared" si="229"/>
        <v>2871</v>
      </c>
      <c r="C2874" t="e">
        <f t="shared" si="228"/>
        <v>#DIV/0!</v>
      </c>
      <c r="D2874" s="38" t="e">
        <f t="shared" si="230"/>
        <v>#DIV/0!</v>
      </c>
      <c r="G2874" s="38">
        <f t="shared" si="231"/>
        <v>0</v>
      </c>
    </row>
    <row r="2875" spans="2:7" x14ac:dyDescent="0.25">
      <c r="B2875">
        <f t="shared" si="229"/>
        <v>2872</v>
      </c>
      <c r="C2875" t="e">
        <f t="shared" si="228"/>
        <v>#DIV/0!</v>
      </c>
      <c r="D2875" s="38" t="e">
        <f t="shared" si="230"/>
        <v>#DIV/0!</v>
      </c>
      <c r="G2875" s="38">
        <f t="shared" si="231"/>
        <v>0</v>
      </c>
    </row>
    <row r="2876" spans="2:7" x14ac:dyDescent="0.25">
      <c r="B2876">
        <f t="shared" si="229"/>
        <v>2873</v>
      </c>
      <c r="C2876" t="e">
        <f t="shared" si="228"/>
        <v>#DIV/0!</v>
      </c>
      <c r="D2876" s="38" t="e">
        <f t="shared" si="230"/>
        <v>#DIV/0!</v>
      </c>
      <c r="G2876" s="38">
        <f t="shared" si="231"/>
        <v>0</v>
      </c>
    </row>
    <row r="2877" spans="2:7" x14ac:dyDescent="0.25">
      <c r="B2877">
        <f t="shared" si="229"/>
        <v>2874</v>
      </c>
      <c r="C2877" t="e">
        <f t="shared" si="228"/>
        <v>#DIV/0!</v>
      </c>
      <c r="D2877" s="38" t="e">
        <f t="shared" si="230"/>
        <v>#DIV/0!</v>
      </c>
      <c r="G2877" s="38">
        <f t="shared" si="231"/>
        <v>0</v>
      </c>
    </row>
    <row r="2878" spans="2:7" x14ac:dyDescent="0.25">
      <c r="B2878">
        <f t="shared" si="229"/>
        <v>2875</v>
      </c>
      <c r="C2878" t="e">
        <f t="shared" si="228"/>
        <v>#DIV/0!</v>
      </c>
      <c r="D2878" s="38" t="e">
        <f t="shared" si="230"/>
        <v>#DIV/0!</v>
      </c>
      <c r="G2878" s="38">
        <f t="shared" si="231"/>
        <v>0</v>
      </c>
    </row>
    <row r="2879" spans="2:7" x14ac:dyDescent="0.25">
      <c r="B2879">
        <f t="shared" si="229"/>
        <v>2876</v>
      </c>
      <c r="C2879" t="e">
        <f t="shared" si="228"/>
        <v>#DIV/0!</v>
      </c>
      <c r="D2879" s="38" t="e">
        <f t="shared" si="230"/>
        <v>#DIV/0!</v>
      </c>
      <c r="G2879" s="38">
        <f t="shared" si="231"/>
        <v>0</v>
      </c>
    </row>
    <row r="2880" spans="2:7" x14ac:dyDescent="0.25">
      <c r="B2880">
        <f t="shared" si="229"/>
        <v>2877</v>
      </c>
      <c r="C2880" t="e">
        <f t="shared" si="228"/>
        <v>#DIV/0!</v>
      </c>
      <c r="D2880" s="38" t="e">
        <f t="shared" si="230"/>
        <v>#DIV/0!</v>
      </c>
      <c r="G2880" s="38">
        <f t="shared" si="231"/>
        <v>0</v>
      </c>
    </row>
    <row r="2881" spans="2:7" x14ac:dyDescent="0.25">
      <c r="B2881">
        <f t="shared" si="229"/>
        <v>2878</v>
      </c>
      <c r="C2881" t="e">
        <f t="shared" si="228"/>
        <v>#DIV/0!</v>
      </c>
      <c r="D2881" s="38" t="e">
        <f t="shared" si="230"/>
        <v>#DIV/0!</v>
      </c>
      <c r="G2881" s="38">
        <f t="shared" si="231"/>
        <v>0</v>
      </c>
    </row>
    <row r="2882" spans="2:7" x14ac:dyDescent="0.25">
      <c r="B2882">
        <f t="shared" si="229"/>
        <v>2879</v>
      </c>
      <c r="C2882" t="e">
        <f t="shared" si="228"/>
        <v>#DIV/0!</v>
      </c>
      <c r="D2882" s="38" t="e">
        <f t="shared" si="230"/>
        <v>#DIV/0!</v>
      </c>
      <c r="G2882" s="38">
        <f t="shared" si="231"/>
        <v>0</v>
      </c>
    </row>
    <row r="2883" spans="2:7" x14ac:dyDescent="0.25">
      <c r="B2883">
        <f t="shared" si="229"/>
        <v>2880</v>
      </c>
      <c r="C2883" t="e">
        <f t="shared" si="228"/>
        <v>#DIV/0!</v>
      </c>
      <c r="D2883" s="38" t="e">
        <f t="shared" si="230"/>
        <v>#DIV/0!</v>
      </c>
      <c r="G2883" s="38">
        <f t="shared" si="231"/>
        <v>0</v>
      </c>
    </row>
    <row r="2884" spans="2:7" x14ac:dyDescent="0.25">
      <c r="B2884">
        <f t="shared" si="229"/>
        <v>2881</v>
      </c>
      <c r="C2884" t="e">
        <f t="shared" si="228"/>
        <v>#DIV/0!</v>
      </c>
      <c r="D2884" s="38" t="e">
        <f t="shared" si="230"/>
        <v>#DIV/0!</v>
      </c>
      <c r="G2884" s="38">
        <f t="shared" si="231"/>
        <v>0</v>
      </c>
    </row>
    <row r="2885" spans="2:7" x14ac:dyDescent="0.25">
      <c r="B2885">
        <f t="shared" si="229"/>
        <v>2882</v>
      </c>
      <c r="C2885" t="e">
        <f t="shared" ref="C2885:C2948" si="232">1/H2885</f>
        <v>#DIV/0!</v>
      </c>
      <c r="D2885" s="38" t="e">
        <f t="shared" si="230"/>
        <v>#DIV/0!</v>
      </c>
      <c r="G2885" s="38">
        <f t="shared" si="231"/>
        <v>0</v>
      </c>
    </row>
    <row r="2886" spans="2:7" x14ac:dyDescent="0.25">
      <c r="B2886">
        <f t="shared" ref="B2886:B2949" si="233">B2885+1</f>
        <v>2883</v>
      </c>
      <c r="C2886" t="e">
        <f t="shared" si="232"/>
        <v>#DIV/0!</v>
      </c>
      <c r="D2886" s="38" t="e">
        <f t="shared" ref="D2886:D2949" si="234">D2885+C2886</f>
        <v>#DIV/0!</v>
      </c>
      <c r="G2886" s="38">
        <f t="shared" si="231"/>
        <v>0</v>
      </c>
    </row>
    <row r="2887" spans="2:7" x14ac:dyDescent="0.25">
      <c r="B2887">
        <f t="shared" si="233"/>
        <v>2884</v>
      </c>
      <c r="C2887" t="e">
        <f t="shared" si="232"/>
        <v>#DIV/0!</v>
      </c>
      <c r="D2887" s="38" t="e">
        <f t="shared" si="234"/>
        <v>#DIV/0!</v>
      </c>
      <c r="G2887" s="38">
        <f t="shared" ref="G2887:G2950" si="235">H2887/0.278</f>
        <v>0</v>
      </c>
    </row>
    <row r="2888" spans="2:7" x14ac:dyDescent="0.25">
      <c r="B2888">
        <f t="shared" si="233"/>
        <v>2885</v>
      </c>
      <c r="C2888" t="e">
        <f t="shared" si="232"/>
        <v>#DIV/0!</v>
      </c>
      <c r="D2888" s="38" t="e">
        <f t="shared" si="234"/>
        <v>#DIV/0!</v>
      </c>
      <c r="G2888" s="38">
        <f t="shared" si="235"/>
        <v>0</v>
      </c>
    </row>
    <row r="2889" spans="2:7" x14ac:dyDescent="0.25">
      <c r="B2889">
        <f t="shared" si="233"/>
        <v>2886</v>
      </c>
      <c r="C2889" t="e">
        <f t="shared" si="232"/>
        <v>#DIV/0!</v>
      </c>
      <c r="D2889" s="38" t="e">
        <f t="shared" si="234"/>
        <v>#DIV/0!</v>
      </c>
      <c r="G2889" s="38">
        <f t="shared" si="235"/>
        <v>0</v>
      </c>
    </row>
    <row r="2890" spans="2:7" x14ac:dyDescent="0.25">
      <c r="B2890">
        <f t="shared" si="233"/>
        <v>2887</v>
      </c>
      <c r="C2890" t="e">
        <f t="shared" si="232"/>
        <v>#DIV/0!</v>
      </c>
      <c r="D2890" s="38" t="e">
        <f t="shared" si="234"/>
        <v>#DIV/0!</v>
      </c>
      <c r="G2890" s="38">
        <f t="shared" si="235"/>
        <v>0</v>
      </c>
    </row>
    <row r="2891" spans="2:7" x14ac:dyDescent="0.25">
      <c r="B2891">
        <f t="shared" si="233"/>
        <v>2888</v>
      </c>
      <c r="C2891" t="e">
        <f t="shared" si="232"/>
        <v>#DIV/0!</v>
      </c>
      <c r="D2891" s="38" t="e">
        <f t="shared" si="234"/>
        <v>#DIV/0!</v>
      </c>
      <c r="G2891" s="38">
        <f t="shared" si="235"/>
        <v>0</v>
      </c>
    </row>
    <row r="2892" spans="2:7" x14ac:dyDescent="0.25">
      <c r="B2892">
        <f t="shared" si="233"/>
        <v>2889</v>
      </c>
      <c r="C2892" t="e">
        <f t="shared" si="232"/>
        <v>#DIV/0!</v>
      </c>
      <c r="D2892" s="38" t="e">
        <f t="shared" si="234"/>
        <v>#DIV/0!</v>
      </c>
      <c r="G2892" s="38">
        <f t="shared" si="235"/>
        <v>0</v>
      </c>
    </row>
    <row r="2893" spans="2:7" x14ac:dyDescent="0.25">
      <c r="B2893">
        <f t="shared" si="233"/>
        <v>2890</v>
      </c>
      <c r="C2893" t="e">
        <f t="shared" si="232"/>
        <v>#DIV/0!</v>
      </c>
      <c r="D2893" s="38" t="e">
        <f t="shared" si="234"/>
        <v>#DIV/0!</v>
      </c>
      <c r="G2893" s="38">
        <f t="shared" si="235"/>
        <v>0</v>
      </c>
    </row>
    <row r="2894" spans="2:7" x14ac:dyDescent="0.25">
      <c r="B2894">
        <f t="shared" si="233"/>
        <v>2891</v>
      </c>
      <c r="C2894" t="e">
        <f t="shared" si="232"/>
        <v>#DIV/0!</v>
      </c>
      <c r="D2894" s="38" t="e">
        <f t="shared" si="234"/>
        <v>#DIV/0!</v>
      </c>
      <c r="G2894" s="38">
        <f t="shared" si="235"/>
        <v>0</v>
      </c>
    </row>
    <row r="2895" spans="2:7" x14ac:dyDescent="0.25">
      <c r="B2895">
        <f t="shared" si="233"/>
        <v>2892</v>
      </c>
      <c r="C2895" t="e">
        <f t="shared" si="232"/>
        <v>#DIV/0!</v>
      </c>
      <c r="D2895" s="38" t="e">
        <f t="shared" si="234"/>
        <v>#DIV/0!</v>
      </c>
      <c r="G2895" s="38">
        <f t="shared" si="235"/>
        <v>0</v>
      </c>
    </row>
    <row r="2896" spans="2:7" x14ac:dyDescent="0.25">
      <c r="B2896">
        <f t="shared" si="233"/>
        <v>2893</v>
      </c>
      <c r="C2896" t="e">
        <f t="shared" si="232"/>
        <v>#DIV/0!</v>
      </c>
      <c r="D2896" s="38" t="e">
        <f t="shared" si="234"/>
        <v>#DIV/0!</v>
      </c>
      <c r="G2896" s="38">
        <f t="shared" si="235"/>
        <v>0</v>
      </c>
    </row>
    <row r="2897" spans="2:7" x14ac:dyDescent="0.25">
      <c r="B2897">
        <f t="shared" si="233"/>
        <v>2894</v>
      </c>
      <c r="C2897" t="e">
        <f t="shared" si="232"/>
        <v>#DIV/0!</v>
      </c>
      <c r="D2897" s="38" t="e">
        <f t="shared" si="234"/>
        <v>#DIV/0!</v>
      </c>
      <c r="G2897" s="38">
        <f t="shared" si="235"/>
        <v>0</v>
      </c>
    </row>
    <row r="2898" spans="2:7" x14ac:dyDescent="0.25">
      <c r="B2898">
        <f t="shared" si="233"/>
        <v>2895</v>
      </c>
      <c r="C2898" t="e">
        <f t="shared" si="232"/>
        <v>#DIV/0!</v>
      </c>
      <c r="D2898" s="38" t="e">
        <f t="shared" si="234"/>
        <v>#DIV/0!</v>
      </c>
      <c r="G2898" s="38">
        <f t="shared" si="235"/>
        <v>0</v>
      </c>
    </row>
    <row r="2899" spans="2:7" x14ac:dyDescent="0.25">
      <c r="B2899">
        <f t="shared" si="233"/>
        <v>2896</v>
      </c>
      <c r="C2899" t="e">
        <f t="shared" si="232"/>
        <v>#DIV/0!</v>
      </c>
      <c r="D2899" s="38" t="e">
        <f t="shared" si="234"/>
        <v>#DIV/0!</v>
      </c>
      <c r="G2899" s="38">
        <f t="shared" si="235"/>
        <v>0</v>
      </c>
    </row>
    <row r="2900" spans="2:7" x14ac:dyDescent="0.25">
      <c r="B2900">
        <f t="shared" si="233"/>
        <v>2897</v>
      </c>
      <c r="C2900" t="e">
        <f t="shared" si="232"/>
        <v>#DIV/0!</v>
      </c>
      <c r="D2900" s="38" t="e">
        <f t="shared" si="234"/>
        <v>#DIV/0!</v>
      </c>
      <c r="G2900" s="38">
        <f t="shared" si="235"/>
        <v>0</v>
      </c>
    </row>
    <row r="2901" spans="2:7" x14ac:dyDescent="0.25">
      <c r="B2901">
        <f t="shared" si="233"/>
        <v>2898</v>
      </c>
      <c r="C2901" t="e">
        <f t="shared" si="232"/>
        <v>#DIV/0!</v>
      </c>
      <c r="D2901" s="38" t="e">
        <f t="shared" si="234"/>
        <v>#DIV/0!</v>
      </c>
      <c r="G2901" s="38">
        <f t="shared" si="235"/>
        <v>0</v>
      </c>
    </row>
    <row r="2902" spans="2:7" x14ac:dyDescent="0.25">
      <c r="B2902">
        <f t="shared" si="233"/>
        <v>2899</v>
      </c>
      <c r="C2902" t="e">
        <f t="shared" si="232"/>
        <v>#DIV/0!</v>
      </c>
      <c r="D2902" s="38" t="e">
        <f t="shared" si="234"/>
        <v>#DIV/0!</v>
      </c>
      <c r="G2902" s="38">
        <f t="shared" si="235"/>
        <v>0</v>
      </c>
    </row>
    <row r="2903" spans="2:7" x14ac:dyDescent="0.25">
      <c r="B2903">
        <f t="shared" si="233"/>
        <v>2900</v>
      </c>
      <c r="C2903" t="e">
        <f t="shared" si="232"/>
        <v>#DIV/0!</v>
      </c>
      <c r="D2903" s="38" t="e">
        <f t="shared" si="234"/>
        <v>#DIV/0!</v>
      </c>
      <c r="G2903" s="38">
        <f t="shared" si="235"/>
        <v>0</v>
      </c>
    </row>
    <row r="2904" spans="2:7" x14ac:dyDescent="0.25">
      <c r="B2904">
        <f t="shared" si="233"/>
        <v>2901</v>
      </c>
      <c r="C2904" t="e">
        <f t="shared" si="232"/>
        <v>#DIV/0!</v>
      </c>
      <c r="D2904" s="38" t="e">
        <f t="shared" si="234"/>
        <v>#DIV/0!</v>
      </c>
      <c r="G2904" s="38">
        <f t="shared" si="235"/>
        <v>0</v>
      </c>
    </row>
    <row r="2905" spans="2:7" x14ac:dyDescent="0.25">
      <c r="B2905">
        <f t="shared" si="233"/>
        <v>2902</v>
      </c>
      <c r="C2905" t="e">
        <f t="shared" si="232"/>
        <v>#DIV/0!</v>
      </c>
      <c r="D2905" s="38" t="e">
        <f t="shared" si="234"/>
        <v>#DIV/0!</v>
      </c>
      <c r="G2905" s="38">
        <f t="shared" si="235"/>
        <v>0</v>
      </c>
    </row>
    <row r="2906" spans="2:7" x14ac:dyDescent="0.25">
      <c r="B2906">
        <f t="shared" si="233"/>
        <v>2903</v>
      </c>
      <c r="C2906" t="e">
        <f t="shared" si="232"/>
        <v>#DIV/0!</v>
      </c>
      <c r="D2906" s="38" t="e">
        <f t="shared" si="234"/>
        <v>#DIV/0!</v>
      </c>
      <c r="G2906" s="38">
        <f t="shared" si="235"/>
        <v>0</v>
      </c>
    </row>
    <row r="2907" spans="2:7" x14ac:dyDescent="0.25">
      <c r="B2907">
        <f t="shared" si="233"/>
        <v>2904</v>
      </c>
      <c r="C2907" t="e">
        <f t="shared" si="232"/>
        <v>#DIV/0!</v>
      </c>
      <c r="D2907" s="38" t="e">
        <f t="shared" si="234"/>
        <v>#DIV/0!</v>
      </c>
      <c r="G2907" s="38">
        <f t="shared" si="235"/>
        <v>0</v>
      </c>
    </row>
    <row r="2908" spans="2:7" x14ac:dyDescent="0.25">
      <c r="B2908">
        <f t="shared" si="233"/>
        <v>2905</v>
      </c>
      <c r="C2908" t="e">
        <f t="shared" si="232"/>
        <v>#DIV/0!</v>
      </c>
      <c r="D2908" s="38" t="e">
        <f t="shared" si="234"/>
        <v>#DIV/0!</v>
      </c>
      <c r="G2908" s="38">
        <f t="shared" si="235"/>
        <v>0</v>
      </c>
    </row>
    <row r="2909" spans="2:7" x14ac:dyDescent="0.25">
      <c r="B2909">
        <f t="shared" si="233"/>
        <v>2906</v>
      </c>
      <c r="C2909" t="e">
        <f t="shared" si="232"/>
        <v>#DIV/0!</v>
      </c>
      <c r="D2909" s="38" t="e">
        <f t="shared" si="234"/>
        <v>#DIV/0!</v>
      </c>
      <c r="G2909" s="38">
        <f t="shared" si="235"/>
        <v>0</v>
      </c>
    </row>
    <row r="2910" spans="2:7" x14ac:dyDescent="0.25">
      <c r="B2910">
        <f t="shared" si="233"/>
        <v>2907</v>
      </c>
      <c r="C2910" t="e">
        <f t="shared" si="232"/>
        <v>#DIV/0!</v>
      </c>
      <c r="D2910" s="38" t="e">
        <f t="shared" si="234"/>
        <v>#DIV/0!</v>
      </c>
      <c r="G2910" s="38">
        <f t="shared" si="235"/>
        <v>0</v>
      </c>
    </row>
    <row r="2911" spans="2:7" x14ac:dyDescent="0.25">
      <c r="B2911">
        <f t="shared" si="233"/>
        <v>2908</v>
      </c>
      <c r="C2911" t="e">
        <f t="shared" si="232"/>
        <v>#DIV/0!</v>
      </c>
      <c r="D2911" s="38" t="e">
        <f t="shared" si="234"/>
        <v>#DIV/0!</v>
      </c>
      <c r="G2911" s="38">
        <f t="shared" si="235"/>
        <v>0</v>
      </c>
    </row>
    <row r="2912" spans="2:7" x14ac:dyDescent="0.25">
      <c r="B2912">
        <f t="shared" si="233"/>
        <v>2909</v>
      </c>
      <c r="C2912" t="e">
        <f t="shared" si="232"/>
        <v>#DIV/0!</v>
      </c>
      <c r="D2912" s="38" t="e">
        <f t="shared" si="234"/>
        <v>#DIV/0!</v>
      </c>
      <c r="G2912" s="38">
        <f t="shared" si="235"/>
        <v>0</v>
      </c>
    </row>
    <row r="2913" spans="2:7" x14ac:dyDescent="0.25">
      <c r="B2913">
        <f t="shared" si="233"/>
        <v>2910</v>
      </c>
      <c r="C2913" t="e">
        <f t="shared" si="232"/>
        <v>#DIV/0!</v>
      </c>
      <c r="D2913" s="38" t="e">
        <f t="shared" si="234"/>
        <v>#DIV/0!</v>
      </c>
      <c r="G2913" s="38">
        <f t="shared" si="235"/>
        <v>0</v>
      </c>
    </row>
    <row r="2914" spans="2:7" x14ac:dyDescent="0.25">
      <c r="B2914">
        <f t="shared" si="233"/>
        <v>2911</v>
      </c>
      <c r="C2914" t="e">
        <f t="shared" si="232"/>
        <v>#DIV/0!</v>
      </c>
      <c r="D2914" s="38" t="e">
        <f t="shared" si="234"/>
        <v>#DIV/0!</v>
      </c>
      <c r="G2914" s="38">
        <f t="shared" si="235"/>
        <v>0</v>
      </c>
    </row>
    <row r="2915" spans="2:7" x14ac:dyDescent="0.25">
      <c r="B2915">
        <f t="shared" si="233"/>
        <v>2912</v>
      </c>
      <c r="C2915" t="e">
        <f t="shared" si="232"/>
        <v>#DIV/0!</v>
      </c>
      <c r="D2915" s="38" t="e">
        <f t="shared" si="234"/>
        <v>#DIV/0!</v>
      </c>
      <c r="G2915" s="38">
        <f t="shared" si="235"/>
        <v>0</v>
      </c>
    </row>
    <row r="2916" spans="2:7" x14ac:dyDescent="0.25">
      <c r="B2916">
        <f t="shared" si="233"/>
        <v>2913</v>
      </c>
      <c r="C2916" t="e">
        <f t="shared" si="232"/>
        <v>#DIV/0!</v>
      </c>
      <c r="D2916" s="38" t="e">
        <f t="shared" si="234"/>
        <v>#DIV/0!</v>
      </c>
      <c r="G2916" s="38">
        <f t="shared" si="235"/>
        <v>0</v>
      </c>
    </row>
    <row r="2917" spans="2:7" x14ac:dyDescent="0.25">
      <c r="B2917">
        <f t="shared" si="233"/>
        <v>2914</v>
      </c>
      <c r="C2917" t="e">
        <f t="shared" si="232"/>
        <v>#DIV/0!</v>
      </c>
      <c r="D2917" s="38" t="e">
        <f t="shared" si="234"/>
        <v>#DIV/0!</v>
      </c>
      <c r="G2917" s="38">
        <f t="shared" si="235"/>
        <v>0</v>
      </c>
    </row>
    <row r="2918" spans="2:7" x14ac:dyDescent="0.25">
      <c r="B2918">
        <f t="shared" si="233"/>
        <v>2915</v>
      </c>
      <c r="C2918" t="e">
        <f t="shared" si="232"/>
        <v>#DIV/0!</v>
      </c>
      <c r="D2918" s="38" t="e">
        <f t="shared" si="234"/>
        <v>#DIV/0!</v>
      </c>
      <c r="G2918" s="38">
        <f t="shared" si="235"/>
        <v>0</v>
      </c>
    </row>
    <row r="2919" spans="2:7" x14ac:dyDescent="0.25">
      <c r="B2919">
        <f t="shared" si="233"/>
        <v>2916</v>
      </c>
      <c r="C2919" t="e">
        <f t="shared" si="232"/>
        <v>#DIV/0!</v>
      </c>
      <c r="D2919" s="38" t="e">
        <f t="shared" si="234"/>
        <v>#DIV/0!</v>
      </c>
      <c r="G2919" s="38">
        <f t="shared" si="235"/>
        <v>0</v>
      </c>
    </row>
    <row r="2920" spans="2:7" x14ac:dyDescent="0.25">
      <c r="B2920">
        <f t="shared" si="233"/>
        <v>2917</v>
      </c>
      <c r="C2920" t="e">
        <f t="shared" si="232"/>
        <v>#DIV/0!</v>
      </c>
      <c r="D2920" s="38" t="e">
        <f t="shared" si="234"/>
        <v>#DIV/0!</v>
      </c>
      <c r="G2920" s="38">
        <f t="shared" si="235"/>
        <v>0</v>
      </c>
    </row>
    <row r="2921" spans="2:7" x14ac:dyDescent="0.25">
      <c r="B2921">
        <f t="shared" si="233"/>
        <v>2918</v>
      </c>
      <c r="C2921" t="e">
        <f t="shared" si="232"/>
        <v>#DIV/0!</v>
      </c>
      <c r="D2921" s="38" t="e">
        <f t="shared" si="234"/>
        <v>#DIV/0!</v>
      </c>
      <c r="G2921" s="38">
        <f t="shared" si="235"/>
        <v>0</v>
      </c>
    </row>
    <row r="2922" spans="2:7" x14ac:dyDescent="0.25">
      <c r="B2922">
        <f t="shared" si="233"/>
        <v>2919</v>
      </c>
      <c r="C2922" t="e">
        <f t="shared" si="232"/>
        <v>#DIV/0!</v>
      </c>
      <c r="D2922" s="38" t="e">
        <f t="shared" si="234"/>
        <v>#DIV/0!</v>
      </c>
      <c r="G2922" s="38">
        <f t="shared" si="235"/>
        <v>0</v>
      </c>
    </row>
    <row r="2923" spans="2:7" x14ac:dyDescent="0.25">
      <c r="B2923">
        <f t="shared" si="233"/>
        <v>2920</v>
      </c>
      <c r="C2923" t="e">
        <f t="shared" si="232"/>
        <v>#DIV/0!</v>
      </c>
      <c r="D2923" s="38" t="e">
        <f t="shared" si="234"/>
        <v>#DIV/0!</v>
      </c>
      <c r="G2923" s="38">
        <f t="shared" si="235"/>
        <v>0</v>
      </c>
    </row>
    <row r="2924" spans="2:7" x14ac:dyDescent="0.25">
      <c r="B2924">
        <f t="shared" si="233"/>
        <v>2921</v>
      </c>
      <c r="C2924" t="e">
        <f t="shared" si="232"/>
        <v>#DIV/0!</v>
      </c>
      <c r="D2924" s="38" t="e">
        <f t="shared" si="234"/>
        <v>#DIV/0!</v>
      </c>
      <c r="G2924" s="38">
        <f t="shared" si="235"/>
        <v>0</v>
      </c>
    </row>
    <row r="2925" spans="2:7" x14ac:dyDescent="0.25">
      <c r="B2925">
        <f t="shared" si="233"/>
        <v>2922</v>
      </c>
      <c r="C2925" t="e">
        <f t="shared" si="232"/>
        <v>#DIV/0!</v>
      </c>
      <c r="D2925" s="38" t="e">
        <f t="shared" si="234"/>
        <v>#DIV/0!</v>
      </c>
      <c r="G2925" s="38">
        <f t="shared" si="235"/>
        <v>0</v>
      </c>
    </row>
    <row r="2926" spans="2:7" x14ac:dyDescent="0.25">
      <c r="B2926">
        <f t="shared" si="233"/>
        <v>2923</v>
      </c>
      <c r="C2926" t="e">
        <f t="shared" si="232"/>
        <v>#DIV/0!</v>
      </c>
      <c r="D2926" s="38" t="e">
        <f t="shared" si="234"/>
        <v>#DIV/0!</v>
      </c>
      <c r="G2926" s="38">
        <f t="shared" si="235"/>
        <v>0</v>
      </c>
    </row>
    <row r="2927" spans="2:7" x14ac:dyDescent="0.25">
      <c r="B2927">
        <f t="shared" si="233"/>
        <v>2924</v>
      </c>
      <c r="C2927" t="e">
        <f t="shared" si="232"/>
        <v>#DIV/0!</v>
      </c>
      <c r="D2927" s="38" t="e">
        <f t="shared" si="234"/>
        <v>#DIV/0!</v>
      </c>
      <c r="G2927" s="38">
        <f t="shared" si="235"/>
        <v>0</v>
      </c>
    </row>
    <row r="2928" spans="2:7" x14ac:dyDescent="0.25">
      <c r="B2928">
        <f t="shared" si="233"/>
        <v>2925</v>
      </c>
      <c r="C2928" t="e">
        <f t="shared" si="232"/>
        <v>#DIV/0!</v>
      </c>
      <c r="D2928" s="38" t="e">
        <f t="shared" si="234"/>
        <v>#DIV/0!</v>
      </c>
      <c r="G2928" s="38">
        <f t="shared" si="235"/>
        <v>0</v>
      </c>
    </row>
    <row r="2929" spans="2:7" x14ac:dyDescent="0.25">
      <c r="B2929">
        <f t="shared" si="233"/>
        <v>2926</v>
      </c>
      <c r="C2929" t="e">
        <f t="shared" si="232"/>
        <v>#DIV/0!</v>
      </c>
      <c r="D2929" s="38" t="e">
        <f t="shared" si="234"/>
        <v>#DIV/0!</v>
      </c>
      <c r="G2929" s="38">
        <f t="shared" si="235"/>
        <v>0</v>
      </c>
    </row>
    <row r="2930" spans="2:7" x14ac:dyDescent="0.25">
      <c r="B2930">
        <f t="shared" si="233"/>
        <v>2927</v>
      </c>
      <c r="C2930" t="e">
        <f t="shared" si="232"/>
        <v>#DIV/0!</v>
      </c>
      <c r="D2930" s="38" t="e">
        <f t="shared" si="234"/>
        <v>#DIV/0!</v>
      </c>
      <c r="G2930" s="38">
        <f t="shared" si="235"/>
        <v>0</v>
      </c>
    </row>
    <row r="2931" spans="2:7" x14ac:dyDescent="0.25">
      <c r="B2931">
        <f t="shared" si="233"/>
        <v>2928</v>
      </c>
      <c r="C2931" t="e">
        <f t="shared" si="232"/>
        <v>#DIV/0!</v>
      </c>
      <c r="D2931" s="38" t="e">
        <f t="shared" si="234"/>
        <v>#DIV/0!</v>
      </c>
      <c r="G2931" s="38">
        <f t="shared" si="235"/>
        <v>0</v>
      </c>
    </row>
    <row r="2932" spans="2:7" x14ac:dyDescent="0.25">
      <c r="B2932">
        <f t="shared" si="233"/>
        <v>2929</v>
      </c>
      <c r="C2932" t="e">
        <f t="shared" si="232"/>
        <v>#DIV/0!</v>
      </c>
      <c r="D2932" s="38" t="e">
        <f t="shared" si="234"/>
        <v>#DIV/0!</v>
      </c>
      <c r="G2932" s="38">
        <f t="shared" si="235"/>
        <v>0</v>
      </c>
    </row>
    <row r="2933" spans="2:7" x14ac:dyDescent="0.25">
      <c r="B2933">
        <f t="shared" si="233"/>
        <v>2930</v>
      </c>
      <c r="C2933" t="e">
        <f t="shared" si="232"/>
        <v>#DIV/0!</v>
      </c>
      <c r="D2933" s="38" t="e">
        <f t="shared" si="234"/>
        <v>#DIV/0!</v>
      </c>
      <c r="G2933" s="38">
        <f t="shared" si="235"/>
        <v>0</v>
      </c>
    </row>
    <row r="2934" spans="2:7" x14ac:dyDescent="0.25">
      <c r="B2934">
        <f t="shared" si="233"/>
        <v>2931</v>
      </c>
      <c r="C2934" t="e">
        <f t="shared" si="232"/>
        <v>#DIV/0!</v>
      </c>
      <c r="D2934" s="38" t="e">
        <f t="shared" si="234"/>
        <v>#DIV/0!</v>
      </c>
      <c r="G2934" s="38">
        <f t="shared" si="235"/>
        <v>0</v>
      </c>
    </row>
    <row r="2935" spans="2:7" x14ac:dyDescent="0.25">
      <c r="B2935">
        <f t="shared" si="233"/>
        <v>2932</v>
      </c>
      <c r="C2935" t="e">
        <f t="shared" si="232"/>
        <v>#DIV/0!</v>
      </c>
      <c r="D2935" s="38" t="e">
        <f t="shared" si="234"/>
        <v>#DIV/0!</v>
      </c>
      <c r="G2935" s="38">
        <f t="shared" si="235"/>
        <v>0</v>
      </c>
    </row>
    <row r="2936" spans="2:7" x14ac:dyDescent="0.25">
      <c r="B2936">
        <f t="shared" si="233"/>
        <v>2933</v>
      </c>
      <c r="C2936" t="e">
        <f t="shared" si="232"/>
        <v>#DIV/0!</v>
      </c>
      <c r="D2936" s="38" t="e">
        <f t="shared" si="234"/>
        <v>#DIV/0!</v>
      </c>
      <c r="G2936" s="38">
        <f t="shared" si="235"/>
        <v>0</v>
      </c>
    </row>
    <row r="2937" spans="2:7" x14ac:dyDescent="0.25">
      <c r="B2937">
        <f t="shared" si="233"/>
        <v>2934</v>
      </c>
      <c r="C2937" t="e">
        <f t="shared" si="232"/>
        <v>#DIV/0!</v>
      </c>
      <c r="D2937" s="38" t="e">
        <f t="shared" si="234"/>
        <v>#DIV/0!</v>
      </c>
      <c r="G2937" s="38">
        <f t="shared" si="235"/>
        <v>0</v>
      </c>
    </row>
    <row r="2938" spans="2:7" x14ac:dyDescent="0.25">
      <c r="B2938">
        <f t="shared" si="233"/>
        <v>2935</v>
      </c>
      <c r="C2938" t="e">
        <f t="shared" si="232"/>
        <v>#DIV/0!</v>
      </c>
      <c r="D2938" s="38" t="e">
        <f t="shared" si="234"/>
        <v>#DIV/0!</v>
      </c>
      <c r="G2938" s="38">
        <f t="shared" si="235"/>
        <v>0</v>
      </c>
    </row>
    <row r="2939" spans="2:7" x14ac:dyDescent="0.25">
      <c r="B2939">
        <f t="shared" si="233"/>
        <v>2936</v>
      </c>
      <c r="C2939" t="e">
        <f t="shared" si="232"/>
        <v>#DIV/0!</v>
      </c>
      <c r="D2939" s="38" t="e">
        <f t="shared" si="234"/>
        <v>#DIV/0!</v>
      </c>
      <c r="G2939" s="38">
        <f t="shared" si="235"/>
        <v>0</v>
      </c>
    </row>
    <row r="2940" spans="2:7" x14ac:dyDescent="0.25">
      <c r="B2940">
        <f t="shared" si="233"/>
        <v>2937</v>
      </c>
      <c r="C2940" t="e">
        <f t="shared" si="232"/>
        <v>#DIV/0!</v>
      </c>
      <c r="D2940" s="38" t="e">
        <f t="shared" si="234"/>
        <v>#DIV/0!</v>
      </c>
      <c r="G2940" s="38">
        <f t="shared" si="235"/>
        <v>0</v>
      </c>
    </row>
    <row r="2941" spans="2:7" x14ac:dyDescent="0.25">
      <c r="B2941">
        <f t="shared" si="233"/>
        <v>2938</v>
      </c>
      <c r="C2941" t="e">
        <f t="shared" si="232"/>
        <v>#DIV/0!</v>
      </c>
      <c r="D2941" s="38" t="e">
        <f t="shared" si="234"/>
        <v>#DIV/0!</v>
      </c>
      <c r="G2941" s="38">
        <f t="shared" si="235"/>
        <v>0</v>
      </c>
    </row>
    <row r="2942" spans="2:7" x14ac:dyDescent="0.25">
      <c r="B2942">
        <f t="shared" si="233"/>
        <v>2939</v>
      </c>
      <c r="C2942" t="e">
        <f t="shared" si="232"/>
        <v>#DIV/0!</v>
      </c>
      <c r="D2942" s="38" t="e">
        <f t="shared" si="234"/>
        <v>#DIV/0!</v>
      </c>
      <c r="G2942" s="38">
        <f t="shared" si="235"/>
        <v>0</v>
      </c>
    </row>
    <row r="2943" spans="2:7" x14ac:dyDescent="0.25">
      <c r="B2943">
        <f t="shared" si="233"/>
        <v>2940</v>
      </c>
      <c r="C2943" t="e">
        <f t="shared" si="232"/>
        <v>#DIV/0!</v>
      </c>
      <c r="D2943" s="38" t="e">
        <f t="shared" si="234"/>
        <v>#DIV/0!</v>
      </c>
      <c r="G2943" s="38">
        <f t="shared" si="235"/>
        <v>0</v>
      </c>
    </row>
    <row r="2944" spans="2:7" x14ac:dyDescent="0.25">
      <c r="B2944">
        <f t="shared" si="233"/>
        <v>2941</v>
      </c>
      <c r="C2944" t="e">
        <f t="shared" si="232"/>
        <v>#DIV/0!</v>
      </c>
      <c r="D2944" s="38" t="e">
        <f t="shared" si="234"/>
        <v>#DIV/0!</v>
      </c>
      <c r="G2944" s="38">
        <f t="shared" si="235"/>
        <v>0</v>
      </c>
    </row>
    <row r="2945" spans="2:7" x14ac:dyDescent="0.25">
      <c r="B2945">
        <f t="shared" si="233"/>
        <v>2942</v>
      </c>
      <c r="C2945" t="e">
        <f t="shared" si="232"/>
        <v>#DIV/0!</v>
      </c>
      <c r="D2945" s="38" t="e">
        <f t="shared" si="234"/>
        <v>#DIV/0!</v>
      </c>
      <c r="G2945" s="38">
        <f t="shared" si="235"/>
        <v>0</v>
      </c>
    </row>
    <row r="2946" spans="2:7" x14ac:dyDescent="0.25">
      <c r="B2946">
        <f t="shared" si="233"/>
        <v>2943</v>
      </c>
      <c r="C2946" t="e">
        <f t="shared" si="232"/>
        <v>#DIV/0!</v>
      </c>
      <c r="D2946" s="38" t="e">
        <f t="shared" si="234"/>
        <v>#DIV/0!</v>
      </c>
      <c r="G2946" s="38">
        <f t="shared" si="235"/>
        <v>0</v>
      </c>
    </row>
    <row r="2947" spans="2:7" x14ac:dyDescent="0.25">
      <c r="B2947">
        <f t="shared" si="233"/>
        <v>2944</v>
      </c>
      <c r="C2947" t="e">
        <f t="shared" si="232"/>
        <v>#DIV/0!</v>
      </c>
      <c r="D2947" s="38" t="e">
        <f t="shared" si="234"/>
        <v>#DIV/0!</v>
      </c>
      <c r="G2947" s="38">
        <f t="shared" si="235"/>
        <v>0</v>
      </c>
    </row>
    <row r="2948" spans="2:7" x14ac:dyDescent="0.25">
      <c r="B2948">
        <f t="shared" si="233"/>
        <v>2945</v>
      </c>
      <c r="C2948" t="e">
        <f t="shared" si="232"/>
        <v>#DIV/0!</v>
      </c>
      <c r="D2948" s="38" t="e">
        <f t="shared" si="234"/>
        <v>#DIV/0!</v>
      </c>
      <c r="G2948" s="38">
        <f t="shared" si="235"/>
        <v>0</v>
      </c>
    </row>
    <row r="2949" spans="2:7" x14ac:dyDescent="0.25">
      <c r="B2949">
        <f t="shared" si="233"/>
        <v>2946</v>
      </c>
      <c r="C2949" t="e">
        <f t="shared" ref="C2949:C3012" si="236">1/H2949</f>
        <v>#DIV/0!</v>
      </c>
      <c r="D2949" s="38" t="e">
        <f t="shared" si="234"/>
        <v>#DIV/0!</v>
      </c>
      <c r="G2949" s="38">
        <f t="shared" si="235"/>
        <v>0</v>
      </c>
    </row>
    <row r="2950" spans="2:7" x14ac:dyDescent="0.25">
      <c r="B2950">
        <f t="shared" ref="B2950:B3013" si="237">B2949+1</f>
        <v>2947</v>
      </c>
      <c r="C2950" t="e">
        <f t="shared" si="236"/>
        <v>#DIV/0!</v>
      </c>
      <c r="D2950" s="38" t="e">
        <f t="shared" ref="D2950:D3013" si="238">D2949+C2950</f>
        <v>#DIV/0!</v>
      </c>
      <c r="G2950" s="38">
        <f t="shared" si="235"/>
        <v>0</v>
      </c>
    </row>
    <row r="2951" spans="2:7" x14ac:dyDescent="0.25">
      <c r="B2951">
        <f t="shared" si="237"/>
        <v>2948</v>
      </c>
      <c r="C2951" t="e">
        <f t="shared" si="236"/>
        <v>#DIV/0!</v>
      </c>
      <c r="D2951" s="38" t="e">
        <f t="shared" si="238"/>
        <v>#DIV/0!</v>
      </c>
      <c r="G2951" s="38">
        <f t="shared" ref="G2951:G3014" si="239">H2951/0.278</f>
        <v>0</v>
      </c>
    </row>
    <row r="2952" spans="2:7" x14ac:dyDescent="0.25">
      <c r="B2952">
        <f t="shared" si="237"/>
        <v>2949</v>
      </c>
      <c r="C2952" t="e">
        <f t="shared" si="236"/>
        <v>#DIV/0!</v>
      </c>
      <c r="D2952" s="38" t="e">
        <f t="shared" si="238"/>
        <v>#DIV/0!</v>
      </c>
      <c r="G2952" s="38">
        <f t="shared" si="239"/>
        <v>0</v>
      </c>
    </row>
    <row r="2953" spans="2:7" x14ac:dyDescent="0.25">
      <c r="B2953">
        <f t="shared" si="237"/>
        <v>2950</v>
      </c>
      <c r="C2953" t="e">
        <f t="shared" si="236"/>
        <v>#DIV/0!</v>
      </c>
      <c r="D2953" s="38" t="e">
        <f t="shared" si="238"/>
        <v>#DIV/0!</v>
      </c>
      <c r="G2953" s="38">
        <f t="shared" si="239"/>
        <v>0</v>
      </c>
    </row>
    <row r="2954" spans="2:7" x14ac:dyDescent="0.25">
      <c r="B2954">
        <f t="shared" si="237"/>
        <v>2951</v>
      </c>
      <c r="C2954" t="e">
        <f t="shared" si="236"/>
        <v>#DIV/0!</v>
      </c>
      <c r="D2954" s="38" t="e">
        <f t="shared" si="238"/>
        <v>#DIV/0!</v>
      </c>
      <c r="G2954" s="38">
        <f t="shared" si="239"/>
        <v>0</v>
      </c>
    </row>
    <row r="2955" spans="2:7" x14ac:dyDescent="0.25">
      <c r="B2955">
        <f t="shared" si="237"/>
        <v>2952</v>
      </c>
      <c r="C2955" t="e">
        <f t="shared" si="236"/>
        <v>#DIV/0!</v>
      </c>
      <c r="D2955" s="38" t="e">
        <f t="shared" si="238"/>
        <v>#DIV/0!</v>
      </c>
      <c r="G2955" s="38">
        <f t="shared" si="239"/>
        <v>0</v>
      </c>
    </row>
    <row r="2956" spans="2:7" x14ac:dyDescent="0.25">
      <c r="B2956">
        <f t="shared" si="237"/>
        <v>2953</v>
      </c>
      <c r="C2956" t="e">
        <f t="shared" si="236"/>
        <v>#DIV/0!</v>
      </c>
      <c r="D2956" s="38" t="e">
        <f t="shared" si="238"/>
        <v>#DIV/0!</v>
      </c>
      <c r="G2956" s="38">
        <f t="shared" si="239"/>
        <v>0</v>
      </c>
    </row>
    <row r="2957" spans="2:7" x14ac:dyDescent="0.25">
      <c r="B2957">
        <f t="shared" si="237"/>
        <v>2954</v>
      </c>
      <c r="C2957" t="e">
        <f t="shared" si="236"/>
        <v>#DIV/0!</v>
      </c>
      <c r="D2957" s="38" t="e">
        <f t="shared" si="238"/>
        <v>#DIV/0!</v>
      </c>
      <c r="G2957" s="38">
        <f t="shared" si="239"/>
        <v>0</v>
      </c>
    </row>
    <row r="2958" spans="2:7" x14ac:dyDescent="0.25">
      <c r="B2958">
        <f t="shared" si="237"/>
        <v>2955</v>
      </c>
      <c r="C2958" t="e">
        <f t="shared" si="236"/>
        <v>#DIV/0!</v>
      </c>
      <c r="D2958" s="38" t="e">
        <f t="shared" si="238"/>
        <v>#DIV/0!</v>
      </c>
      <c r="G2958" s="38">
        <f t="shared" si="239"/>
        <v>0</v>
      </c>
    </row>
    <row r="2959" spans="2:7" x14ac:dyDescent="0.25">
      <c r="B2959">
        <f t="shared" si="237"/>
        <v>2956</v>
      </c>
      <c r="C2959" t="e">
        <f t="shared" si="236"/>
        <v>#DIV/0!</v>
      </c>
      <c r="D2959" s="38" t="e">
        <f t="shared" si="238"/>
        <v>#DIV/0!</v>
      </c>
      <c r="G2959" s="38">
        <f t="shared" si="239"/>
        <v>0</v>
      </c>
    </row>
    <row r="2960" spans="2:7" x14ac:dyDescent="0.25">
      <c r="B2960">
        <f t="shared" si="237"/>
        <v>2957</v>
      </c>
      <c r="C2960" t="e">
        <f t="shared" si="236"/>
        <v>#DIV/0!</v>
      </c>
      <c r="D2960" s="38" t="e">
        <f t="shared" si="238"/>
        <v>#DIV/0!</v>
      </c>
      <c r="G2960" s="38">
        <f t="shared" si="239"/>
        <v>0</v>
      </c>
    </row>
    <row r="2961" spans="2:7" x14ac:dyDescent="0.25">
      <c r="B2961">
        <f t="shared" si="237"/>
        <v>2958</v>
      </c>
      <c r="C2961" t="e">
        <f t="shared" si="236"/>
        <v>#DIV/0!</v>
      </c>
      <c r="D2961" s="38" t="e">
        <f t="shared" si="238"/>
        <v>#DIV/0!</v>
      </c>
      <c r="G2961" s="38">
        <f t="shared" si="239"/>
        <v>0</v>
      </c>
    </row>
    <row r="2962" spans="2:7" x14ac:dyDescent="0.25">
      <c r="B2962">
        <f t="shared" si="237"/>
        <v>2959</v>
      </c>
      <c r="C2962" t="e">
        <f t="shared" si="236"/>
        <v>#DIV/0!</v>
      </c>
      <c r="D2962" s="38" t="e">
        <f t="shared" si="238"/>
        <v>#DIV/0!</v>
      </c>
      <c r="G2962" s="38">
        <f t="shared" si="239"/>
        <v>0</v>
      </c>
    </row>
    <row r="2963" spans="2:7" x14ac:dyDescent="0.25">
      <c r="B2963">
        <f t="shared" si="237"/>
        <v>2960</v>
      </c>
      <c r="C2963" t="e">
        <f t="shared" si="236"/>
        <v>#DIV/0!</v>
      </c>
      <c r="D2963" s="38" t="e">
        <f t="shared" si="238"/>
        <v>#DIV/0!</v>
      </c>
      <c r="G2963" s="38">
        <f t="shared" si="239"/>
        <v>0</v>
      </c>
    </row>
    <row r="2964" spans="2:7" x14ac:dyDescent="0.25">
      <c r="B2964">
        <f t="shared" si="237"/>
        <v>2961</v>
      </c>
      <c r="C2964" t="e">
        <f t="shared" si="236"/>
        <v>#DIV/0!</v>
      </c>
      <c r="D2964" s="38" t="e">
        <f t="shared" si="238"/>
        <v>#DIV/0!</v>
      </c>
      <c r="G2964" s="38">
        <f t="shared" si="239"/>
        <v>0</v>
      </c>
    </row>
    <row r="2965" spans="2:7" x14ac:dyDescent="0.25">
      <c r="B2965">
        <f t="shared" si="237"/>
        <v>2962</v>
      </c>
      <c r="C2965" t="e">
        <f t="shared" si="236"/>
        <v>#DIV/0!</v>
      </c>
      <c r="D2965" s="38" t="e">
        <f t="shared" si="238"/>
        <v>#DIV/0!</v>
      </c>
      <c r="G2965" s="38">
        <f t="shared" si="239"/>
        <v>0</v>
      </c>
    </row>
    <row r="2966" spans="2:7" x14ac:dyDescent="0.25">
      <c r="B2966">
        <f t="shared" si="237"/>
        <v>2963</v>
      </c>
      <c r="C2966" t="e">
        <f t="shared" si="236"/>
        <v>#DIV/0!</v>
      </c>
      <c r="D2966" s="38" t="e">
        <f t="shared" si="238"/>
        <v>#DIV/0!</v>
      </c>
      <c r="G2966" s="38">
        <f t="shared" si="239"/>
        <v>0</v>
      </c>
    </row>
    <row r="2967" spans="2:7" x14ac:dyDescent="0.25">
      <c r="B2967">
        <f t="shared" si="237"/>
        <v>2964</v>
      </c>
      <c r="C2967" t="e">
        <f t="shared" si="236"/>
        <v>#DIV/0!</v>
      </c>
      <c r="D2967" s="38" t="e">
        <f t="shared" si="238"/>
        <v>#DIV/0!</v>
      </c>
      <c r="G2967" s="38">
        <f t="shared" si="239"/>
        <v>0</v>
      </c>
    </row>
    <row r="2968" spans="2:7" x14ac:dyDescent="0.25">
      <c r="B2968">
        <f t="shared" si="237"/>
        <v>2965</v>
      </c>
      <c r="C2968" t="e">
        <f t="shared" si="236"/>
        <v>#DIV/0!</v>
      </c>
      <c r="D2968" s="38" t="e">
        <f t="shared" si="238"/>
        <v>#DIV/0!</v>
      </c>
      <c r="G2968" s="38">
        <f t="shared" si="239"/>
        <v>0</v>
      </c>
    </row>
    <row r="2969" spans="2:7" x14ac:dyDescent="0.25">
      <c r="B2969">
        <f t="shared" si="237"/>
        <v>2966</v>
      </c>
      <c r="C2969" t="e">
        <f t="shared" si="236"/>
        <v>#DIV/0!</v>
      </c>
      <c r="D2969" s="38" t="e">
        <f t="shared" si="238"/>
        <v>#DIV/0!</v>
      </c>
      <c r="G2969" s="38">
        <f t="shared" si="239"/>
        <v>0</v>
      </c>
    </row>
    <row r="2970" spans="2:7" x14ac:dyDescent="0.25">
      <c r="B2970">
        <f t="shared" si="237"/>
        <v>2967</v>
      </c>
      <c r="C2970" t="e">
        <f t="shared" si="236"/>
        <v>#DIV/0!</v>
      </c>
      <c r="D2970" s="38" t="e">
        <f t="shared" si="238"/>
        <v>#DIV/0!</v>
      </c>
      <c r="G2970" s="38">
        <f t="shared" si="239"/>
        <v>0</v>
      </c>
    </row>
    <row r="2971" spans="2:7" x14ac:dyDescent="0.25">
      <c r="B2971">
        <f t="shared" si="237"/>
        <v>2968</v>
      </c>
      <c r="C2971" t="e">
        <f t="shared" si="236"/>
        <v>#DIV/0!</v>
      </c>
      <c r="D2971" s="38" t="e">
        <f t="shared" si="238"/>
        <v>#DIV/0!</v>
      </c>
      <c r="G2971" s="38">
        <f t="shared" si="239"/>
        <v>0</v>
      </c>
    </row>
    <row r="2972" spans="2:7" x14ac:dyDescent="0.25">
      <c r="B2972">
        <f t="shared" si="237"/>
        <v>2969</v>
      </c>
      <c r="C2972" t="e">
        <f t="shared" si="236"/>
        <v>#DIV/0!</v>
      </c>
      <c r="D2972" s="38" t="e">
        <f t="shared" si="238"/>
        <v>#DIV/0!</v>
      </c>
      <c r="G2972" s="38">
        <f t="shared" si="239"/>
        <v>0</v>
      </c>
    </row>
    <row r="2973" spans="2:7" x14ac:dyDescent="0.25">
      <c r="B2973">
        <f t="shared" si="237"/>
        <v>2970</v>
      </c>
      <c r="C2973" t="e">
        <f t="shared" si="236"/>
        <v>#DIV/0!</v>
      </c>
      <c r="D2973" s="38" t="e">
        <f t="shared" si="238"/>
        <v>#DIV/0!</v>
      </c>
      <c r="G2973" s="38">
        <f t="shared" si="239"/>
        <v>0</v>
      </c>
    </row>
    <row r="2974" spans="2:7" x14ac:dyDescent="0.25">
      <c r="B2974">
        <f t="shared" si="237"/>
        <v>2971</v>
      </c>
      <c r="C2974" t="e">
        <f t="shared" si="236"/>
        <v>#DIV/0!</v>
      </c>
      <c r="D2974" s="38" t="e">
        <f t="shared" si="238"/>
        <v>#DIV/0!</v>
      </c>
      <c r="G2974" s="38">
        <f t="shared" si="239"/>
        <v>0</v>
      </c>
    </row>
    <row r="2975" spans="2:7" x14ac:dyDescent="0.25">
      <c r="B2975">
        <f t="shared" si="237"/>
        <v>2972</v>
      </c>
      <c r="C2975" t="e">
        <f t="shared" si="236"/>
        <v>#DIV/0!</v>
      </c>
      <c r="D2975" s="38" t="e">
        <f t="shared" si="238"/>
        <v>#DIV/0!</v>
      </c>
      <c r="G2975" s="38">
        <f t="shared" si="239"/>
        <v>0</v>
      </c>
    </row>
    <row r="2976" spans="2:7" x14ac:dyDescent="0.25">
      <c r="B2976">
        <f t="shared" si="237"/>
        <v>2973</v>
      </c>
      <c r="C2976" t="e">
        <f t="shared" si="236"/>
        <v>#DIV/0!</v>
      </c>
      <c r="D2976" s="38" t="e">
        <f t="shared" si="238"/>
        <v>#DIV/0!</v>
      </c>
      <c r="G2976" s="38">
        <f t="shared" si="239"/>
        <v>0</v>
      </c>
    </row>
    <row r="2977" spans="2:7" x14ac:dyDescent="0.25">
      <c r="B2977">
        <f t="shared" si="237"/>
        <v>2974</v>
      </c>
      <c r="C2977" t="e">
        <f t="shared" si="236"/>
        <v>#DIV/0!</v>
      </c>
      <c r="D2977" s="38" t="e">
        <f t="shared" si="238"/>
        <v>#DIV/0!</v>
      </c>
      <c r="G2977" s="38">
        <f t="shared" si="239"/>
        <v>0</v>
      </c>
    </row>
    <row r="2978" spans="2:7" x14ac:dyDescent="0.25">
      <c r="B2978">
        <f t="shared" si="237"/>
        <v>2975</v>
      </c>
      <c r="C2978" t="e">
        <f t="shared" si="236"/>
        <v>#DIV/0!</v>
      </c>
      <c r="D2978" s="38" t="e">
        <f t="shared" si="238"/>
        <v>#DIV/0!</v>
      </c>
      <c r="G2978" s="38">
        <f t="shared" si="239"/>
        <v>0</v>
      </c>
    </row>
    <row r="2979" spans="2:7" x14ac:dyDescent="0.25">
      <c r="B2979">
        <f t="shared" si="237"/>
        <v>2976</v>
      </c>
      <c r="C2979" t="e">
        <f t="shared" si="236"/>
        <v>#DIV/0!</v>
      </c>
      <c r="D2979" s="38" t="e">
        <f t="shared" si="238"/>
        <v>#DIV/0!</v>
      </c>
      <c r="G2979" s="38">
        <f t="shared" si="239"/>
        <v>0</v>
      </c>
    </row>
    <row r="2980" spans="2:7" x14ac:dyDescent="0.25">
      <c r="B2980">
        <f t="shared" si="237"/>
        <v>2977</v>
      </c>
      <c r="C2980" t="e">
        <f t="shared" si="236"/>
        <v>#DIV/0!</v>
      </c>
      <c r="D2980" s="38" t="e">
        <f t="shared" si="238"/>
        <v>#DIV/0!</v>
      </c>
      <c r="G2980" s="38">
        <f t="shared" si="239"/>
        <v>0</v>
      </c>
    </row>
    <row r="2981" spans="2:7" x14ac:dyDescent="0.25">
      <c r="B2981">
        <f t="shared" si="237"/>
        <v>2978</v>
      </c>
      <c r="C2981" t="e">
        <f t="shared" si="236"/>
        <v>#DIV/0!</v>
      </c>
      <c r="D2981" s="38" t="e">
        <f t="shared" si="238"/>
        <v>#DIV/0!</v>
      </c>
      <c r="G2981" s="38">
        <f t="shared" si="239"/>
        <v>0</v>
      </c>
    </row>
    <row r="2982" spans="2:7" x14ac:dyDescent="0.25">
      <c r="B2982">
        <f t="shared" si="237"/>
        <v>2979</v>
      </c>
      <c r="C2982" t="e">
        <f t="shared" si="236"/>
        <v>#DIV/0!</v>
      </c>
      <c r="D2982" s="38" t="e">
        <f t="shared" si="238"/>
        <v>#DIV/0!</v>
      </c>
      <c r="G2982" s="38">
        <f t="shared" si="239"/>
        <v>0</v>
      </c>
    </row>
    <row r="2983" spans="2:7" x14ac:dyDescent="0.25">
      <c r="B2983">
        <f t="shared" si="237"/>
        <v>2980</v>
      </c>
      <c r="C2983" t="e">
        <f t="shared" si="236"/>
        <v>#DIV/0!</v>
      </c>
      <c r="D2983" s="38" t="e">
        <f t="shared" si="238"/>
        <v>#DIV/0!</v>
      </c>
      <c r="G2983" s="38">
        <f t="shared" si="239"/>
        <v>0</v>
      </c>
    </row>
    <row r="2984" spans="2:7" x14ac:dyDescent="0.25">
      <c r="B2984">
        <f t="shared" si="237"/>
        <v>2981</v>
      </c>
      <c r="C2984" t="e">
        <f t="shared" si="236"/>
        <v>#DIV/0!</v>
      </c>
      <c r="D2984" s="38" t="e">
        <f t="shared" si="238"/>
        <v>#DIV/0!</v>
      </c>
      <c r="G2984" s="38">
        <f t="shared" si="239"/>
        <v>0</v>
      </c>
    </row>
    <row r="2985" spans="2:7" x14ac:dyDescent="0.25">
      <c r="B2985">
        <f t="shared" si="237"/>
        <v>2982</v>
      </c>
      <c r="C2985" t="e">
        <f t="shared" si="236"/>
        <v>#DIV/0!</v>
      </c>
      <c r="D2985" s="38" t="e">
        <f t="shared" si="238"/>
        <v>#DIV/0!</v>
      </c>
      <c r="G2985" s="38">
        <f t="shared" si="239"/>
        <v>0</v>
      </c>
    </row>
    <row r="2986" spans="2:7" x14ac:dyDescent="0.25">
      <c r="B2986">
        <f t="shared" si="237"/>
        <v>2983</v>
      </c>
      <c r="C2986" t="e">
        <f t="shared" si="236"/>
        <v>#DIV/0!</v>
      </c>
      <c r="D2986" s="38" t="e">
        <f t="shared" si="238"/>
        <v>#DIV/0!</v>
      </c>
      <c r="G2986" s="38">
        <f t="shared" si="239"/>
        <v>0</v>
      </c>
    </row>
    <row r="2987" spans="2:7" x14ac:dyDescent="0.25">
      <c r="B2987">
        <f t="shared" si="237"/>
        <v>2984</v>
      </c>
      <c r="C2987" t="e">
        <f t="shared" si="236"/>
        <v>#DIV/0!</v>
      </c>
      <c r="D2987" s="38" t="e">
        <f t="shared" si="238"/>
        <v>#DIV/0!</v>
      </c>
      <c r="G2987" s="38">
        <f t="shared" si="239"/>
        <v>0</v>
      </c>
    </row>
    <row r="2988" spans="2:7" x14ac:dyDescent="0.25">
      <c r="B2988">
        <f t="shared" si="237"/>
        <v>2985</v>
      </c>
      <c r="C2988" t="e">
        <f t="shared" si="236"/>
        <v>#DIV/0!</v>
      </c>
      <c r="D2988" s="38" t="e">
        <f t="shared" si="238"/>
        <v>#DIV/0!</v>
      </c>
      <c r="G2988" s="38">
        <f t="shared" si="239"/>
        <v>0</v>
      </c>
    </row>
    <row r="2989" spans="2:7" x14ac:dyDescent="0.25">
      <c r="B2989">
        <f t="shared" si="237"/>
        <v>2986</v>
      </c>
      <c r="C2989" t="e">
        <f t="shared" si="236"/>
        <v>#DIV/0!</v>
      </c>
      <c r="D2989" s="38" t="e">
        <f t="shared" si="238"/>
        <v>#DIV/0!</v>
      </c>
      <c r="G2989" s="38">
        <f t="shared" si="239"/>
        <v>0</v>
      </c>
    </row>
    <row r="2990" spans="2:7" x14ac:dyDescent="0.25">
      <c r="B2990">
        <f t="shared" si="237"/>
        <v>2987</v>
      </c>
      <c r="C2990" t="e">
        <f t="shared" si="236"/>
        <v>#DIV/0!</v>
      </c>
      <c r="D2990" s="38" t="e">
        <f t="shared" si="238"/>
        <v>#DIV/0!</v>
      </c>
      <c r="G2990" s="38">
        <f t="shared" si="239"/>
        <v>0</v>
      </c>
    </row>
    <row r="2991" spans="2:7" x14ac:dyDescent="0.25">
      <c r="B2991">
        <f t="shared" si="237"/>
        <v>2988</v>
      </c>
      <c r="C2991" t="e">
        <f t="shared" si="236"/>
        <v>#DIV/0!</v>
      </c>
      <c r="D2991" s="38" t="e">
        <f t="shared" si="238"/>
        <v>#DIV/0!</v>
      </c>
      <c r="G2991" s="38">
        <f t="shared" si="239"/>
        <v>0</v>
      </c>
    </row>
    <row r="2992" spans="2:7" x14ac:dyDescent="0.25">
      <c r="B2992">
        <f t="shared" si="237"/>
        <v>2989</v>
      </c>
      <c r="C2992" t="e">
        <f t="shared" si="236"/>
        <v>#DIV/0!</v>
      </c>
      <c r="D2992" s="38" t="e">
        <f t="shared" si="238"/>
        <v>#DIV/0!</v>
      </c>
      <c r="G2992" s="38">
        <f t="shared" si="239"/>
        <v>0</v>
      </c>
    </row>
    <row r="2993" spans="2:7" x14ac:dyDescent="0.25">
      <c r="B2993">
        <f t="shared" si="237"/>
        <v>2990</v>
      </c>
      <c r="C2993" t="e">
        <f t="shared" si="236"/>
        <v>#DIV/0!</v>
      </c>
      <c r="D2993" s="38" t="e">
        <f t="shared" si="238"/>
        <v>#DIV/0!</v>
      </c>
      <c r="G2993" s="38">
        <f t="shared" si="239"/>
        <v>0</v>
      </c>
    </row>
    <row r="2994" spans="2:7" x14ac:dyDescent="0.25">
      <c r="B2994">
        <f t="shared" si="237"/>
        <v>2991</v>
      </c>
      <c r="C2994" t="e">
        <f t="shared" si="236"/>
        <v>#DIV/0!</v>
      </c>
      <c r="D2994" s="38" t="e">
        <f t="shared" si="238"/>
        <v>#DIV/0!</v>
      </c>
      <c r="G2994" s="38">
        <f t="shared" si="239"/>
        <v>0</v>
      </c>
    </row>
    <row r="2995" spans="2:7" x14ac:dyDescent="0.25">
      <c r="B2995">
        <f t="shared" si="237"/>
        <v>2992</v>
      </c>
      <c r="C2995" t="e">
        <f t="shared" si="236"/>
        <v>#DIV/0!</v>
      </c>
      <c r="D2995" s="38" t="e">
        <f t="shared" si="238"/>
        <v>#DIV/0!</v>
      </c>
      <c r="G2995" s="38">
        <f t="shared" si="239"/>
        <v>0</v>
      </c>
    </row>
    <row r="2996" spans="2:7" x14ac:dyDescent="0.25">
      <c r="B2996">
        <f t="shared" si="237"/>
        <v>2993</v>
      </c>
      <c r="C2996" t="e">
        <f t="shared" si="236"/>
        <v>#DIV/0!</v>
      </c>
      <c r="D2996" s="38" t="e">
        <f t="shared" si="238"/>
        <v>#DIV/0!</v>
      </c>
      <c r="G2996" s="38">
        <f t="shared" si="239"/>
        <v>0</v>
      </c>
    </row>
    <row r="2997" spans="2:7" x14ac:dyDescent="0.25">
      <c r="B2997">
        <f t="shared" si="237"/>
        <v>2994</v>
      </c>
      <c r="C2997" t="e">
        <f t="shared" si="236"/>
        <v>#DIV/0!</v>
      </c>
      <c r="D2997" s="38" t="e">
        <f t="shared" si="238"/>
        <v>#DIV/0!</v>
      </c>
      <c r="G2997" s="38">
        <f t="shared" si="239"/>
        <v>0</v>
      </c>
    </row>
    <row r="2998" spans="2:7" x14ac:dyDescent="0.25">
      <c r="B2998">
        <f t="shared" si="237"/>
        <v>2995</v>
      </c>
      <c r="C2998" t="e">
        <f t="shared" si="236"/>
        <v>#DIV/0!</v>
      </c>
      <c r="D2998" s="38" t="e">
        <f t="shared" si="238"/>
        <v>#DIV/0!</v>
      </c>
      <c r="G2998" s="38">
        <f t="shared" si="239"/>
        <v>0</v>
      </c>
    </row>
    <row r="2999" spans="2:7" x14ac:dyDescent="0.25">
      <c r="B2999">
        <f t="shared" si="237"/>
        <v>2996</v>
      </c>
      <c r="C2999" t="e">
        <f t="shared" si="236"/>
        <v>#DIV/0!</v>
      </c>
      <c r="D2999" s="38" t="e">
        <f t="shared" si="238"/>
        <v>#DIV/0!</v>
      </c>
      <c r="G2999" s="38">
        <f t="shared" si="239"/>
        <v>0</v>
      </c>
    </row>
    <row r="3000" spans="2:7" x14ac:dyDescent="0.25">
      <c r="B3000">
        <f t="shared" si="237"/>
        <v>2997</v>
      </c>
      <c r="C3000" t="e">
        <f t="shared" si="236"/>
        <v>#DIV/0!</v>
      </c>
      <c r="D3000" s="38" t="e">
        <f t="shared" si="238"/>
        <v>#DIV/0!</v>
      </c>
      <c r="G3000" s="38">
        <f t="shared" si="239"/>
        <v>0</v>
      </c>
    </row>
    <row r="3001" spans="2:7" x14ac:dyDescent="0.25">
      <c r="B3001">
        <f t="shared" si="237"/>
        <v>2998</v>
      </c>
      <c r="C3001" t="e">
        <f t="shared" si="236"/>
        <v>#DIV/0!</v>
      </c>
      <c r="D3001" s="38" t="e">
        <f t="shared" si="238"/>
        <v>#DIV/0!</v>
      </c>
      <c r="G3001" s="38">
        <f t="shared" si="239"/>
        <v>0</v>
      </c>
    </row>
    <row r="3002" spans="2:7" x14ac:dyDescent="0.25">
      <c r="B3002">
        <f t="shared" si="237"/>
        <v>2999</v>
      </c>
      <c r="C3002" t="e">
        <f t="shared" si="236"/>
        <v>#DIV/0!</v>
      </c>
      <c r="D3002" s="38" t="e">
        <f t="shared" si="238"/>
        <v>#DIV/0!</v>
      </c>
      <c r="G3002" s="38">
        <f t="shared" si="239"/>
        <v>0</v>
      </c>
    </row>
    <row r="3003" spans="2:7" x14ac:dyDescent="0.25">
      <c r="B3003">
        <f t="shared" si="237"/>
        <v>3000</v>
      </c>
      <c r="C3003" t="e">
        <f t="shared" si="236"/>
        <v>#DIV/0!</v>
      </c>
      <c r="D3003" s="38" t="e">
        <f t="shared" si="238"/>
        <v>#DIV/0!</v>
      </c>
      <c r="G3003" s="38">
        <f t="shared" si="239"/>
        <v>0</v>
      </c>
    </row>
    <row r="3004" spans="2:7" x14ac:dyDescent="0.25">
      <c r="B3004">
        <f t="shared" si="237"/>
        <v>3001</v>
      </c>
      <c r="C3004" t="e">
        <f t="shared" si="236"/>
        <v>#DIV/0!</v>
      </c>
      <c r="D3004" s="38" t="e">
        <f t="shared" si="238"/>
        <v>#DIV/0!</v>
      </c>
      <c r="G3004" s="38">
        <f t="shared" si="239"/>
        <v>0</v>
      </c>
    </row>
    <row r="3005" spans="2:7" x14ac:dyDescent="0.25">
      <c r="B3005">
        <f t="shared" si="237"/>
        <v>3002</v>
      </c>
      <c r="C3005" t="e">
        <f t="shared" si="236"/>
        <v>#DIV/0!</v>
      </c>
      <c r="D3005" s="38" t="e">
        <f t="shared" si="238"/>
        <v>#DIV/0!</v>
      </c>
      <c r="G3005" s="38">
        <f t="shared" si="239"/>
        <v>0</v>
      </c>
    </row>
    <row r="3006" spans="2:7" x14ac:dyDescent="0.25">
      <c r="B3006">
        <f t="shared" si="237"/>
        <v>3003</v>
      </c>
      <c r="C3006" t="e">
        <f t="shared" si="236"/>
        <v>#DIV/0!</v>
      </c>
      <c r="D3006" s="38" t="e">
        <f t="shared" si="238"/>
        <v>#DIV/0!</v>
      </c>
      <c r="G3006" s="38">
        <f t="shared" si="239"/>
        <v>0</v>
      </c>
    </row>
    <row r="3007" spans="2:7" x14ac:dyDescent="0.25">
      <c r="B3007">
        <f t="shared" si="237"/>
        <v>3004</v>
      </c>
      <c r="C3007" t="e">
        <f t="shared" si="236"/>
        <v>#DIV/0!</v>
      </c>
      <c r="D3007" s="38" t="e">
        <f t="shared" si="238"/>
        <v>#DIV/0!</v>
      </c>
      <c r="G3007" s="38">
        <f t="shared" si="239"/>
        <v>0</v>
      </c>
    </row>
    <row r="3008" spans="2:7" x14ac:dyDescent="0.25">
      <c r="B3008">
        <f t="shared" si="237"/>
        <v>3005</v>
      </c>
      <c r="C3008" t="e">
        <f t="shared" si="236"/>
        <v>#DIV/0!</v>
      </c>
      <c r="D3008" s="38" t="e">
        <f t="shared" si="238"/>
        <v>#DIV/0!</v>
      </c>
      <c r="G3008" s="38">
        <f t="shared" si="239"/>
        <v>0</v>
      </c>
    </row>
    <row r="3009" spans="2:7" x14ac:dyDescent="0.25">
      <c r="B3009">
        <f t="shared" si="237"/>
        <v>3006</v>
      </c>
      <c r="C3009" t="e">
        <f t="shared" si="236"/>
        <v>#DIV/0!</v>
      </c>
      <c r="D3009" s="38" t="e">
        <f t="shared" si="238"/>
        <v>#DIV/0!</v>
      </c>
      <c r="G3009" s="38">
        <f t="shared" si="239"/>
        <v>0</v>
      </c>
    </row>
    <row r="3010" spans="2:7" x14ac:dyDescent="0.25">
      <c r="B3010">
        <f t="shared" si="237"/>
        <v>3007</v>
      </c>
      <c r="C3010" t="e">
        <f t="shared" si="236"/>
        <v>#DIV/0!</v>
      </c>
      <c r="D3010" s="38" t="e">
        <f t="shared" si="238"/>
        <v>#DIV/0!</v>
      </c>
      <c r="G3010" s="38">
        <f t="shared" si="239"/>
        <v>0</v>
      </c>
    </row>
    <row r="3011" spans="2:7" x14ac:dyDescent="0.25">
      <c r="B3011">
        <f t="shared" si="237"/>
        <v>3008</v>
      </c>
      <c r="C3011" t="e">
        <f t="shared" si="236"/>
        <v>#DIV/0!</v>
      </c>
      <c r="D3011" s="38" t="e">
        <f t="shared" si="238"/>
        <v>#DIV/0!</v>
      </c>
      <c r="G3011" s="38">
        <f t="shared" si="239"/>
        <v>0</v>
      </c>
    </row>
    <row r="3012" spans="2:7" x14ac:dyDescent="0.25">
      <c r="B3012">
        <f t="shared" si="237"/>
        <v>3009</v>
      </c>
      <c r="C3012" t="e">
        <f t="shared" si="236"/>
        <v>#DIV/0!</v>
      </c>
      <c r="D3012" s="38" t="e">
        <f t="shared" si="238"/>
        <v>#DIV/0!</v>
      </c>
      <c r="G3012" s="38">
        <f t="shared" si="239"/>
        <v>0</v>
      </c>
    </row>
    <row r="3013" spans="2:7" x14ac:dyDescent="0.25">
      <c r="B3013">
        <f t="shared" si="237"/>
        <v>3010</v>
      </c>
      <c r="C3013" t="e">
        <f t="shared" ref="C3013:C3076" si="240">1/H3013</f>
        <v>#DIV/0!</v>
      </c>
      <c r="D3013" s="38" t="e">
        <f t="shared" si="238"/>
        <v>#DIV/0!</v>
      </c>
      <c r="G3013" s="38">
        <f t="shared" si="239"/>
        <v>0</v>
      </c>
    </row>
    <row r="3014" spans="2:7" x14ac:dyDescent="0.25">
      <c r="B3014">
        <f t="shared" ref="B3014:B3077" si="241">B3013+1</f>
        <v>3011</v>
      </c>
      <c r="C3014" t="e">
        <f t="shared" si="240"/>
        <v>#DIV/0!</v>
      </c>
      <c r="D3014" s="38" t="e">
        <f t="shared" ref="D3014:D3077" si="242">D3013+C3014</f>
        <v>#DIV/0!</v>
      </c>
      <c r="G3014" s="38">
        <f t="shared" si="239"/>
        <v>0</v>
      </c>
    </row>
    <row r="3015" spans="2:7" x14ac:dyDescent="0.25">
      <c r="B3015">
        <f t="shared" si="241"/>
        <v>3012</v>
      </c>
      <c r="C3015" t="e">
        <f t="shared" si="240"/>
        <v>#DIV/0!</v>
      </c>
      <c r="D3015" s="38" t="e">
        <f t="shared" si="242"/>
        <v>#DIV/0!</v>
      </c>
      <c r="G3015" s="38">
        <f t="shared" ref="G3015:G3078" si="243">H3015/0.278</f>
        <v>0</v>
      </c>
    </row>
    <row r="3016" spans="2:7" x14ac:dyDescent="0.25">
      <c r="B3016">
        <f t="shared" si="241"/>
        <v>3013</v>
      </c>
      <c r="C3016" t="e">
        <f t="shared" si="240"/>
        <v>#DIV/0!</v>
      </c>
      <c r="D3016" s="38" t="e">
        <f t="shared" si="242"/>
        <v>#DIV/0!</v>
      </c>
      <c r="G3016" s="38">
        <f t="shared" si="243"/>
        <v>0</v>
      </c>
    </row>
    <row r="3017" spans="2:7" x14ac:dyDescent="0.25">
      <c r="B3017">
        <f t="shared" si="241"/>
        <v>3014</v>
      </c>
      <c r="C3017" t="e">
        <f t="shared" si="240"/>
        <v>#DIV/0!</v>
      </c>
      <c r="D3017" s="38" t="e">
        <f t="shared" si="242"/>
        <v>#DIV/0!</v>
      </c>
      <c r="G3017" s="38">
        <f t="shared" si="243"/>
        <v>0</v>
      </c>
    </row>
    <row r="3018" spans="2:7" x14ac:dyDescent="0.25">
      <c r="B3018">
        <f t="shared" si="241"/>
        <v>3015</v>
      </c>
      <c r="C3018" t="e">
        <f t="shared" si="240"/>
        <v>#DIV/0!</v>
      </c>
      <c r="D3018" s="38" t="e">
        <f t="shared" si="242"/>
        <v>#DIV/0!</v>
      </c>
      <c r="G3018" s="38">
        <f t="shared" si="243"/>
        <v>0</v>
      </c>
    </row>
    <row r="3019" spans="2:7" x14ac:dyDescent="0.25">
      <c r="B3019">
        <f t="shared" si="241"/>
        <v>3016</v>
      </c>
      <c r="C3019" t="e">
        <f t="shared" si="240"/>
        <v>#DIV/0!</v>
      </c>
      <c r="D3019" s="38" t="e">
        <f t="shared" si="242"/>
        <v>#DIV/0!</v>
      </c>
      <c r="G3019" s="38">
        <f t="shared" si="243"/>
        <v>0</v>
      </c>
    </row>
    <row r="3020" spans="2:7" x14ac:dyDescent="0.25">
      <c r="B3020">
        <f t="shared" si="241"/>
        <v>3017</v>
      </c>
      <c r="C3020" t="e">
        <f t="shared" si="240"/>
        <v>#DIV/0!</v>
      </c>
      <c r="D3020" s="38" t="e">
        <f t="shared" si="242"/>
        <v>#DIV/0!</v>
      </c>
      <c r="G3020" s="38">
        <f t="shared" si="243"/>
        <v>0</v>
      </c>
    </row>
    <row r="3021" spans="2:7" x14ac:dyDescent="0.25">
      <c r="B3021">
        <f t="shared" si="241"/>
        <v>3018</v>
      </c>
      <c r="C3021" t="e">
        <f t="shared" si="240"/>
        <v>#DIV/0!</v>
      </c>
      <c r="D3021" s="38" t="e">
        <f t="shared" si="242"/>
        <v>#DIV/0!</v>
      </c>
      <c r="G3021" s="38">
        <f t="shared" si="243"/>
        <v>0</v>
      </c>
    </row>
    <row r="3022" spans="2:7" x14ac:dyDescent="0.25">
      <c r="B3022">
        <f t="shared" si="241"/>
        <v>3019</v>
      </c>
      <c r="C3022" t="e">
        <f t="shared" si="240"/>
        <v>#DIV/0!</v>
      </c>
      <c r="D3022" s="38" t="e">
        <f t="shared" si="242"/>
        <v>#DIV/0!</v>
      </c>
      <c r="G3022" s="38">
        <f t="shared" si="243"/>
        <v>0</v>
      </c>
    </row>
    <row r="3023" spans="2:7" x14ac:dyDescent="0.25">
      <c r="B3023">
        <f t="shared" si="241"/>
        <v>3020</v>
      </c>
      <c r="C3023" t="e">
        <f t="shared" si="240"/>
        <v>#DIV/0!</v>
      </c>
      <c r="D3023" s="38" t="e">
        <f t="shared" si="242"/>
        <v>#DIV/0!</v>
      </c>
      <c r="G3023" s="38">
        <f t="shared" si="243"/>
        <v>0</v>
      </c>
    </row>
    <row r="3024" spans="2:7" x14ac:dyDescent="0.25">
      <c r="B3024">
        <f t="shared" si="241"/>
        <v>3021</v>
      </c>
      <c r="C3024" t="e">
        <f t="shared" si="240"/>
        <v>#DIV/0!</v>
      </c>
      <c r="D3024" s="38" t="e">
        <f t="shared" si="242"/>
        <v>#DIV/0!</v>
      </c>
      <c r="G3024" s="38">
        <f t="shared" si="243"/>
        <v>0</v>
      </c>
    </row>
    <row r="3025" spans="2:7" x14ac:dyDescent="0.25">
      <c r="B3025">
        <f t="shared" si="241"/>
        <v>3022</v>
      </c>
      <c r="C3025" t="e">
        <f t="shared" si="240"/>
        <v>#DIV/0!</v>
      </c>
      <c r="D3025" s="38" t="e">
        <f t="shared" si="242"/>
        <v>#DIV/0!</v>
      </c>
      <c r="G3025" s="38">
        <f t="shared" si="243"/>
        <v>0</v>
      </c>
    </row>
    <row r="3026" spans="2:7" x14ac:dyDescent="0.25">
      <c r="B3026">
        <f t="shared" si="241"/>
        <v>3023</v>
      </c>
      <c r="C3026" t="e">
        <f t="shared" si="240"/>
        <v>#DIV/0!</v>
      </c>
      <c r="D3026" s="38" t="e">
        <f t="shared" si="242"/>
        <v>#DIV/0!</v>
      </c>
      <c r="G3026" s="38">
        <f t="shared" si="243"/>
        <v>0</v>
      </c>
    </row>
    <row r="3027" spans="2:7" x14ac:dyDescent="0.25">
      <c r="B3027">
        <f t="shared" si="241"/>
        <v>3024</v>
      </c>
      <c r="C3027" t="e">
        <f t="shared" si="240"/>
        <v>#DIV/0!</v>
      </c>
      <c r="D3027" s="38" t="e">
        <f t="shared" si="242"/>
        <v>#DIV/0!</v>
      </c>
      <c r="G3027" s="38">
        <f t="shared" si="243"/>
        <v>0</v>
      </c>
    </row>
    <row r="3028" spans="2:7" x14ac:dyDescent="0.25">
      <c r="B3028">
        <f t="shared" si="241"/>
        <v>3025</v>
      </c>
      <c r="C3028" t="e">
        <f t="shared" si="240"/>
        <v>#DIV/0!</v>
      </c>
      <c r="D3028" s="38" t="e">
        <f t="shared" si="242"/>
        <v>#DIV/0!</v>
      </c>
      <c r="G3028" s="38">
        <f t="shared" si="243"/>
        <v>0</v>
      </c>
    </row>
    <row r="3029" spans="2:7" x14ac:dyDescent="0.25">
      <c r="B3029">
        <f t="shared" si="241"/>
        <v>3026</v>
      </c>
      <c r="C3029" t="e">
        <f t="shared" si="240"/>
        <v>#DIV/0!</v>
      </c>
      <c r="D3029" s="38" t="e">
        <f t="shared" si="242"/>
        <v>#DIV/0!</v>
      </c>
      <c r="G3029" s="38">
        <f t="shared" si="243"/>
        <v>0</v>
      </c>
    </row>
    <row r="3030" spans="2:7" x14ac:dyDescent="0.25">
      <c r="B3030">
        <f t="shared" si="241"/>
        <v>3027</v>
      </c>
      <c r="C3030" t="e">
        <f t="shared" si="240"/>
        <v>#DIV/0!</v>
      </c>
      <c r="D3030" s="38" t="e">
        <f t="shared" si="242"/>
        <v>#DIV/0!</v>
      </c>
      <c r="G3030" s="38">
        <f t="shared" si="243"/>
        <v>0</v>
      </c>
    </row>
    <row r="3031" spans="2:7" x14ac:dyDescent="0.25">
      <c r="B3031">
        <f t="shared" si="241"/>
        <v>3028</v>
      </c>
      <c r="C3031" t="e">
        <f t="shared" si="240"/>
        <v>#DIV/0!</v>
      </c>
      <c r="D3031" s="38" t="e">
        <f t="shared" si="242"/>
        <v>#DIV/0!</v>
      </c>
      <c r="G3031" s="38">
        <f t="shared" si="243"/>
        <v>0</v>
      </c>
    </row>
    <row r="3032" spans="2:7" x14ac:dyDescent="0.25">
      <c r="B3032">
        <f t="shared" si="241"/>
        <v>3029</v>
      </c>
      <c r="C3032" t="e">
        <f t="shared" si="240"/>
        <v>#DIV/0!</v>
      </c>
      <c r="D3032" s="38" t="e">
        <f t="shared" si="242"/>
        <v>#DIV/0!</v>
      </c>
      <c r="G3032" s="38">
        <f t="shared" si="243"/>
        <v>0</v>
      </c>
    </row>
    <row r="3033" spans="2:7" x14ac:dyDescent="0.25">
      <c r="B3033">
        <f t="shared" si="241"/>
        <v>3030</v>
      </c>
      <c r="C3033" t="e">
        <f t="shared" si="240"/>
        <v>#DIV/0!</v>
      </c>
      <c r="D3033" s="38" t="e">
        <f t="shared" si="242"/>
        <v>#DIV/0!</v>
      </c>
      <c r="G3033" s="38">
        <f t="shared" si="243"/>
        <v>0</v>
      </c>
    </row>
    <row r="3034" spans="2:7" x14ac:dyDescent="0.25">
      <c r="B3034">
        <f t="shared" si="241"/>
        <v>3031</v>
      </c>
      <c r="C3034" t="e">
        <f t="shared" si="240"/>
        <v>#DIV/0!</v>
      </c>
      <c r="D3034" s="38" t="e">
        <f t="shared" si="242"/>
        <v>#DIV/0!</v>
      </c>
      <c r="G3034" s="38">
        <f t="shared" si="243"/>
        <v>0</v>
      </c>
    </row>
    <row r="3035" spans="2:7" x14ac:dyDescent="0.25">
      <c r="B3035">
        <f t="shared" si="241"/>
        <v>3032</v>
      </c>
      <c r="C3035" t="e">
        <f t="shared" si="240"/>
        <v>#DIV/0!</v>
      </c>
      <c r="D3035" s="38" t="e">
        <f t="shared" si="242"/>
        <v>#DIV/0!</v>
      </c>
      <c r="G3035" s="38">
        <f t="shared" si="243"/>
        <v>0</v>
      </c>
    </row>
    <row r="3036" spans="2:7" x14ac:dyDescent="0.25">
      <c r="B3036">
        <f t="shared" si="241"/>
        <v>3033</v>
      </c>
      <c r="C3036" t="e">
        <f t="shared" si="240"/>
        <v>#DIV/0!</v>
      </c>
      <c r="D3036" s="38" t="e">
        <f t="shared" si="242"/>
        <v>#DIV/0!</v>
      </c>
      <c r="G3036" s="38">
        <f t="shared" si="243"/>
        <v>0</v>
      </c>
    </row>
    <row r="3037" spans="2:7" x14ac:dyDescent="0.25">
      <c r="B3037">
        <f t="shared" si="241"/>
        <v>3034</v>
      </c>
      <c r="C3037" t="e">
        <f t="shared" si="240"/>
        <v>#DIV/0!</v>
      </c>
      <c r="D3037" s="38" t="e">
        <f t="shared" si="242"/>
        <v>#DIV/0!</v>
      </c>
      <c r="G3037" s="38">
        <f t="shared" si="243"/>
        <v>0</v>
      </c>
    </row>
    <row r="3038" spans="2:7" x14ac:dyDescent="0.25">
      <c r="B3038">
        <f t="shared" si="241"/>
        <v>3035</v>
      </c>
      <c r="C3038" t="e">
        <f t="shared" si="240"/>
        <v>#DIV/0!</v>
      </c>
      <c r="D3038" s="38" t="e">
        <f t="shared" si="242"/>
        <v>#DIV/0!</v>
      </c>
      <c r="G3038" s="38">
        <f t="shared" si="243"/>
        <v>0</v>
      </c>
    </row>
    <row r="3039" spans="2:7" x14ac:dyDescent="0.25">
      <c r="B3039">
        <f t="shared" si="241"/>
        <v>3036</v>
      </c>
      <c r="C3039" t="e">
        <f t="shared" si="240"/>
        <v>#DIV/0!</v>
      </c>
      <c r="D3039" s="38" t="e">
        <f t="shared" si="242"/>
        <v>#DIV/0!</v>
      </c>
      <c r="G3039" s="38">
        <f t="shared" si="243"/>
        <v>0</v>
      </c>
    </row>
    <row r="3040" spans="2:7" x14ac:dyDescent="0.25">
      <c r="B3040">
        <f t="shared" si="241"/>
        <v>3037</v>
      </c>
      <c r="C3040" t="e">
        <f t="shared" si="240"/>
        <v>#DIV/0!</v>
      </c>
      <c r="D3040" s="38" t="e">
        <f t="shared" si="242"/>
        <v>#DIV/0!</v>
      </c>
      <c r="G3040" s="38">
        <f t="shared" si="243"/>
        <v>0</v>
      </c>
    </row>
    <row r="3041" spans="2:7" x14ac:dyDescent="0.25">
      <c r="B3041">
        <f t="shared" si="241"/>
        <v>3038</v>
      </c>
      <c r="C3041" t="e">
        <f t="shared" si="240"/>
        <v>#DIV/0!</v>
      </c>
      <c r="D3041" s="38" t="e">
        <f t="shared" si="242"/>
        <v>#DIV/0!</v>
      </c>
      <c r="G3041" s="38">
        <f t="shared" si="243"/>
        <v>0</v>
      </c>
    </row>
    <row r="3042" spans="2:7" x14ac:dyDescent="0.25">
      <c r="B3042">
        <f t="shared" si="241"/>
        <v>3039</v>
      </c>
      <c r="C3042" t="e">
        <f t="shared" si="240"/>
        <v>#DIV/0!</v>
      </c>
      <c r="D3042" s="38" t="e">
        <f t="shared" si="242"/>
        <v>#DIV/0!</v>
      </c>
      <c r="G3042" s="38">
        <f t="shared" si="243"/>
        <v>0</v>
      </c>
    </row>
    <row r="3043" spans="2:7" x14ac:dyDescent="0.25">
      <c r="B3043">
        <f t="shared" si="241"/>
        <v>3040</v>
      </c>
      <c r="C3043" t="e">
        <f t="shared" si="240"/>
        <v>#DIV/0!</v>
      </c>
      <c r="D3043" s="38" t="e">
        <f t="shared" si="242"/>
        <v>#DIV/0!</v>
      </c>
      <c r="G3043" s="38">
        <f t="shared" si="243"/>
        <v>0</v>
      </c>
    </row>
    <row r="3044" spans="2:7" x14ac:dyDescent="0.25">
      <c r="B3044">
        <f t="shared" si="241"/>
        <v>3041</v>
      </c>
      <c r="C3044" t="e">
        <f t="shared" si="240"/>
        <v>#DIV/0!</v>
      </c>
      <c r="D3044" s="38" t="e">
        <f t="shared" si="242"/>
        <v>#DIV/0!</v>
      </c>
      <c r="G3044" s="38">
        <f t="shared" si="243"/>
        <v>0</v>
      </c>
    </row>
    <row r="3045" spans="2:7" x14ac:dyDescent="0.25">
      <c r="B3045">
        <f t="shared" si="241"/>
        <v>3042</v>
      </c>
      <c r="C3045" t="e">
        <f t="shared" si="240"/>
        <v>#DIV/0!</v>
      </c>
      <c r="D3045" s="38" t="e">
        <f t="shared" si="242"/>
        <v>#DIV/0!</v>
      </c>
      <c r="G3045" s="38">
        <f t="shared" si="243"/>
        <v>0</v>
      </c>
    </row>
    <row r="3046" spans="2:7" x14ac:dyDescent="0.25">
      <c r="B3046">
        <f t="shared" si="241"/>
        <v>3043</v>
      </c>
      <c r="C3046" t="e">
        <f t="shared" si="240"/>
        <v>#DIV/0!</v>
      </c>
      <c r="D3046" s="38" t="e">
        <f t="shared" si="242"/>
        <v>#DIV/0!</v>
      </c>
      <c r="G3046" s="38">
        <f t="shared" si="243"/>
        <v>0</v>
      </c>
    </row>
    <row r="3047" spans="2:7" x14ac:dyDescent="0.25">
      <c r="B3047">
        <f t="shared" si="241"/>
        <v>3044</v>
      </c>
      <c r="C3047" t="e">
        <f t="shared" si="240"/>
        <v>#DIV/0!</v>
      </c>
      <c r="D3047" s="38" t="e">
        <f t="shared" si="242"/>
        <v>#DIV/0!</v>
      </c>
      <c r="G3047" s="38">
        <f t="shared" si="243"/>
        <v>0</v>
      </c>
    </row>
    <row r="3048" spans="2:7" x14ac:dyDescent="0.25">
      <c r="B3048">
        <f t="shared" si="241"/>
        <v>3045</v>
      </c>
      <c r="C3048" t="e">
        <f t="shared" si="240"/>
        <v>#DIV/0!</v>
      </c>
      <c r="D3048" s="38" t="e">
        <f t="shared" si="242"/>
        <v>#DIV/0!</v>
      </c>
      <c r="G3048" s="38">
        <f t="shared" si="243"/>
        <v>0</v>
      </c>
    </row>
    <row r="3049" spans="2:7" x14ac:dyDescent="0.25">
      <c r="B3049">
        <f t="shared" si="241"/>
        <v>3046</v>
      </c>
      <c r="C3049" t="e">
        <f t="shared" si="240"/>
        <v>#DIV/0!</v>
      </c>
      <c r="D3049" s="38" t="e">
        <f t="shared" si="242"/>
        <v>#DIV/0!</v>
      </c>
      <c r="G3049" s="38">
        <f t="shared" si="243"/>
        <v>0</v>
      </c>
    </row>
    <row r="3050" spans="2:7" x14ac:dyDescent="0.25">
      <c r="B3050">
        <f t="shared" si="241"/>
        <v>3047</v>
      </c>
      <c r="C3050" t="e">
        <f t="shared" si="240"/>
        <v>#DIV/0!</v>
      </c>
      <c r="D3050" s="38" t="e">
        <f t="shared" si="242"/>
        <v>#DIV/0!</v>
      </c>
      <c r="G3050" s="38">
        <f t="shared" si="243"/>
        <v>0</v>
      </c>
    </row>
    <row r="3051" spans="2:7" x14ac:dyDescent="0.25">
      <c r="B3051">
        <f t="shared" si="241"/>
        <v>3048</v>
      </c>
      <c r="C3051" t="e">
        <f t="shared" si="240"/>
        <v>#DIV/0!</v>
      </c>
      <c r="D3051" s="38" t="e">
        <f t="shared" si="242"/>
        <v>#DIV/0!</v>
      </c>
      <c r="G3051" s="38">
        <f t="shared" si="243"/>
        <v>0</v>
      </c>
    </row>
    <row r="3052" spans="2:7" x14ac:dyDescent="0.25">
      <c r="B3052">
        <f t="shared" si="241"/>
        <v>3049</v>
      </c>
      <c r="C3052" t="e">
        <f t="shared" si="240"/>
        <v>#DIV/0!</v>
      </c>
      <c r="D3052" s="38" t="e">
        <f t="shared" si="242"/>
        <v>#DIV/0!</v>
      </c>
      <c r="G3052" s="38">
        <f t="shared" si="243"/>
        <v>0</v>
      </c>
    </row>
    <row r="3053" spans="2:7" x14ac:dyDescent="0.25">
      <c r="B3053">
        <f t="shared" si="241"/>
        <v>3050</v>
      </c>
      <c r="C3053" t="e">
        <f t="shared" si="240"/>
        <v>#DIV/0!</v>
      </c>
      <c r="D3053" s="38" t="e">
        <f t="shared" si="242"/>
        <v>#DIV/0!</v>
      </c>
      <c r="G3053" s="38">
        <f t="shared" si="243"/>
        <v>0</v>
      </c>
    </row>
    <row r="3054" spans="2:7" x14ac:dyDescent="0.25">
      <c r="B3054">
        <f t="shared" si="241"/>
        <v>3051</v>
      </c>
      <c r="C3054" t="e">
        <f t="shared" si="240"/>
        <v>#DIV/0!</v>
      </c>
      <c r="D3054" s="38" t="e">
        <f t="shared" si="242"/>
        <v>#DIV/0!</v>
      </c>
      <c r="G3054" s="38">
        <f t="shared" si="243"/>
        <v>0</v>
      </c>
    </row>
    <row r="3055" spans="2:7" x14ac:dyDescent="0.25">
      <c r="B3055">
        <f t="shared" si="241"/>
        <v>3052</v>
      </c>
      <c r="C3055" t="e">
        <f t="shared" si="240"/>
        <v>#DIV/0!</v>
      </c>
      <c r="D3055" s="38" t="e">
        <f t="shared" si="242"/>
        <v>#DIV/0!</v>
      </c>
      <c r="G3055" s="38">
        <f t="shared" si="243"/>
        <v>0</v>
      </c>
    </row>
    <row r="3056" spans="2:7" x14ac:dyDescent="0.25">
      <c r="B3056">
        <f t="shared" si="241"/>
        <v>3053</v>
      </c>
      <c r="C3056" t="e">
        <f t="shared" si="240"/>
        <v>#DIV/0!</v>
      </c>
      <c r="D3056" s="38" t="e">
        <f t="shared" si="242"/>
        <v>#DIV/0!</v>
      </c>
      <c r="G3056" s="38">
        <f t="shared" si="243"/>
        <v>0</v>
      </c>
    </row>
    <row r="3057" spans="2:7" x14ac:dyDescent="0.25">
      <c r="B3057">
        <f t="shared" si="241"/>
        <v>3054</v>
      </c>
      <c r="C3057" t="e">
        <f t="shared" si="240"/>
        <v>#DIV/0!</v>
      </c>
      <c r="D3057" s="38" t="e">
        <f t="shared" si="242"/>
        <v>#DIV/0!</v>
      </c>
      <c r="G3057" s="38">
        <f t="shared" si="243"/>
        <v>0</v>
      </c>
    </row>
    <row r="3058" spans="2:7" x14ac:dyDescent="0.25">
      <c r="B3058">
        <f t="shared" si="241"/>
        <v>3055</v>
      </c>
      <c r="C3058" t="e">
        <f t="shared" si="240"/>
        <v>#DIV/0!</v>
      </c>
      <c r="D3058" s="38" t="e">
        <f t="shared" si="242"/>
        <v>#DIV/0!</v>
      </c>
      <c r="G3058" s="38">
        <f t="shared" si="243"/>
        <v>0</v>
      </c>
    </row>
    <row r="3059" spans="2:7" x14ac:dyDescent="0.25">
      <c r="B3059">
        <f t="shared" si="241"/>
        <v>3056</v>
      </c>
      <c r="C3059" t="e">
        <f t="shared" si="240"/>
        <v>#DIV/0!</v>
      </c>
      <c r="D3059" s="38" t="e">
        <f t="shared" si="242"/>
        <v>#DIV/0!</v>
      </c>
      <c r="G3059" s="38">
        <f t="shared" si="243"/>
        <v>0</v>
      </c>
    </row>
    <row r="3060" spans="2:7" x14ac:dyDescent="0.25">
      <c r="B3060">
        <f t="shared" si="241"/>
        <v>3057</v>
      </c>
      <c r="C3060" t="e">
        <f t="shared" si="240"/>
        <v>#DIV/0!</v>
      </c>
      <c r="D3060" s="38" t="e">
        <f t="shared" si="242"/>
        <v>#DIV/0!</v>
      </c>
      <c r="G3060" s="38">
        <f t="shared" si="243"/>
        <v>0</v>
      </c>
    </row>
    <row r="3061" spans="2:7" x14ac:dyDescent="0.25">
      <c r="B3061">
        <f t="shared" si="241"/>
        <v>3058</v>
      </c>
      <c r="C3061" t="e">
        <f t="shared" si="240"/>
        <v>#DIV/0!</v>
      </c>
      <c r="D3061" s="38" t="e">
        <f t="shared" si="242"/>
        <v>#DIV/0!</v>
      </c>
      <c r="G3061" s="38">
        <f t="shared" si="243"/>
        <v>0</v>
      </c>
    </row>
    <row r="3062" spans="2:7" x14ac:dyDescent="0.25">
      <c r="B3062">
        <f t="shared" si="241"/>
        <v>3059</v>
      </c>
      <c r="C3062" t="e">
        <f t="shared" si="240"/>
        <v>#DIV/0!</v>
      </c>
      <c r="D3062" s="38" t="e">
        <f t="shared" si="242"/>
        <v>#DIV/0!</v>
      </c>
      <c r="G3062" s="38">
        <f t="shared" si="243"/>
        <v>0</v>
      </c>
    </row>
    <row r="3063" spans="2:7" x14ac:dyDescent="0.25">
      <c r="B3063">
        <f t="shared" si="241"/>
        <v>3060</v>
      </c>
      <c r="C3063" t="e">
        <f t="shared" si="240"/>
        <v>#DIV/0!</v>
      </c>
      <c r="D3063" s="38" t="e">
        <f t="shared" si="242"/>
        <v>#DIV/0!</v>
      </c>
      <c r="G3063" s="38">
        <f t="shared" si="243"/>
        <v>0</v>
      </c>
    </row>
    <row r="3064" spans="2:7" x14ac:dyDescent="0.25">
      <c r="B3064">
        <f t="shared" si="241"/>
        <v>3061</v>
      </c>
      <c r="C3064" t="e">
        <f t="shared" si="240"/>
        <v>#DIV/0!</v>
      </c>
      <c r="D3064" s="38" t="e">
        <f t="shared" si="242"/>
        <v>#DIV/0!</v>
      </c>
      <c r="G3064" s="38">
        <f t="shared" si="243"/>
        <v>0</v>
      </c>
    </row>
    <row r="3065" spans="2:7" x14ac:dyDescent="0.25">
      <c r="B3065">
        <f t="shared" si="241"/>
        <v>3062</v>
      </c>
      <c r="C3065" t="e">
        <f t="shared" si="240"/>
        <v>#DIV/0!</v>
      </c>
      <c r="D3065" s="38" t="e">
        <f t="shared" si="242"/>
        <v>#DIV/0!</v>
      </c>
      <c r="G3065" s="38">
        <f t="shared" si="243"/>
        <v>0</v>
      </c>
    </row>
    <row r="3066" spans="2:7" x14ac:dyDescent="0.25">
      <c r="B3066">
        <f t="shared" si="241"/>
        <v>3063</v>
      </c>
      <c r="C3066" t="e">
        <f t="shared" si="240"/>
        <v>#DIV/0!</v>
      </c>
      <c r="D3066" s="38" t="e">
        <f t="shared" si="242"/>
        <v>#DIV/0!</v>
      </c>
      <c r="G3066" s="38">
        <f t="shared" si="243"/>
        <v>0</v>
      </c>
    </row>
    <row r="3067" spans="2:7" x14ac:dyDescent="0.25">
      <c r="B3067">
        <f t="shared" si="241"/>
        <v>3064</v>
      </c>
      <c r="C3067" t="e">
        <f t="shared" si="240"/>
        <v>#DIV/0!</v>
      </c>
      <c r="D3067" s="38" t="e">
        <f t="shared" si="242"/>
        <v>#DIV/0!</v>
      </c>
      <c r="G3067" s="38">
        <f t="shared" si="243"/>
        <v>0</v>
      </c>
    </row>
    <row r="3068" spans="2:7" x14ac:dyDescent="0.25">
      <c r="B3068">
        <f t="shared" si="241"/>
        <v>3065</v>
      </c>
      <c r="C3068" t="e">
        <f t="shared" si="240"/>
        <v>#DIV/0!</v>
      </c>
      <c r="D3068" s="38" t="e">
        <f t="shared" si="242"/>
        <v>#DIV/0!</v>
      </c>
      <c r="G3068" s="38">
        <f t="shared" si="243"/>
        <v>0</v>
      </c>
    </row>
    <row r="3069" spans="2:7" x14ac:dyDescent="0.25">
      <c r="B3069">
        <f t="shared" si="241"/>
        <v>3066</v>
      </c>
      <c r="C3069" t="e">
        <f t="shared" si="240"/>
        <v>#DIV/0!</v>
      </c>
      <c r="D3069" s="38" t="e">
        <f t="shared" si="242"/>
        <v>#DIV/0!</v>
      </c>
      <c r="G3069" s="38">
        <f t="shared" si="243"/>
        <v>0</v>
      </c>
    </row>
    <row r="3070" spans="2:7" x14ac:dyDescent="0.25">
      <c r="B3070">
        <f t="shared" si="241"/>
        <v>3067</v>
      </c>
      <c r="C3070" t="e">
        <f t="shared" si="240"/>
        <v>#DIV/0!</v>
      </c>
      <c r="D3070" s="38" t="e">
        <f t="shared" si="242"/>
        <v>#DIV/0!</v>
      </c>
      <c r="G3070" s="38">
        <f t="shared" si="243"/>
        <v>0</v>
      </c>
    </row>
    <row r="3071" spans="2:7" x14ac:dyDescent="0.25">
      <c r="B3071">
        <f t="shared" si="241"/>
        <v>3068</v>
      </c>
      <c r="C3071" t="e">
        <f t="shared" si="240"/>
        <v>#DIV/0!</v>
      </c>
      <c r="D3071" s="38" t="e">
        <f t="shared" si="242"/>
        <v>#DIV/0!</v>
      </c>
      <c r="G3071" s="38">
        <f t="shared" si="243"/>
        <v>0</v>
      </c>
    </row>
    <row r="3072" spans="2:7" x14ac:dyDescent="0.25">
      <c r="B3072">
        <f t="shared" si="241"/>
        <v>3069</v>
      </c>
      <c r="C3072" t="e">
        <f t="shared" si="240"/>
        <v>#DIV/0!</v>
      </c>
      <c r="D3072" s="38" t="e">
        <f t="shared" si="242"/>
        <v>#DIV/0!</v>
      </c>
      <c r="G3072" s="38">
        <f t="shared" si="243"/>
        <v>0</v>
      </c>
    </row>
    <row r="3073" spans="2:7" x14ac:dyDescent="0.25">
      <c r="B3073">
        <f t="shared" si="241"/>
        <v>3070</v>
      </c>
      <c r="C3073" t="e">
        <f t="shared" si="240"/>
        <v>#DIV/0!</v>
      </c>
      <c r="D3073" s="38" t="e">
        <f t="shared" si="242"/>
        <v>#DIV/0!</v>
      </c>
      <c r="G3073" s="38">
        <f t="shared" si="243"/>
        <v>0</v>
      </c>
    </row>
    <row r="3074" spans="2:7" x14ac:dyDescent="0.25">
      <c r="B3074">
        <f t="shared" si="241"/>
        <v>3071</v>
      </c>
      <c r="C3074" t="e">
        <f t="shared" si="240"/>
        <v>#DIV/0!</v>
      </c>
      <c r="D3074" s="38" t="e">
        <f t="shared" si="242"/>
        <v>#DIV/0!</v>
      </c>
      <c r="G3074" s="38">
        <f t="shared" si="243"/>
        <v>0</v>
      </c>
    </row>
    <row r="3075" spans="2:7" x14ac:dyDescent="0.25">
      <c r="B3075">
        <f t="shared" si="241"/>
        <v>3072</v>
      </c>
      <c r="C3075" t="e">
        <f t="shared" si="240"/>
        <v>#DIV/0!</v>
      </c>
      <c r="D3075" s="38" t="e">
        <f t="shared" si="242"/>
        <v>#DIV/0!</v>
      </c>
      <c r="G3075" s="38">
        <f t="shared" si="243"/>
        <v>0</v>
      </c>
    </row>
    <row r="3076" spans="2:7" x14ac:dyDescent="0.25">
      <c r="B3076">
        <f t="shared" si="241"/>
        <v>3073</v>
      </c>
      <c r="C3076" t="e">
        <f t="shared" si="240"/>
        <v>#DIV/0!</v>
      </c>
      <c r="D3076" s="38" t="e">
        <f t="shared" si="242"/>
        <v>#DIV/0!</v>
      </c>
      <c r="G3076" s="38">
        <f t="shared" si="243"/>
        <v>0</v>
      </c>
    </row>
    <row r="3077" spans="2:7" x14ac:dyDescent="0.25">
      <c r="B3077">
        <f t="shared" si="241"/>
        <v>3074</v>
      </c>
      <c r="C3077" t="e">
        <f t="shared" ref="C3077:C3140" si="244">1/H3077</f>
        <v>#DIV/0!</v>
      </c>
      <c r="D3077" s="38" t="e">
        <f t="shared" si="242"/>
        <v>#DIV/0!</v>
      </c>
      <c r="G3077" s="38">
        <f t="shared" si="243"/>
        <v>0</v>
      </c>
    </row>
    <row r="3078" spans="2:7" x14ac:dyDescent="0.25">
      <c r="B3078">
        <f t="shared" ref="B3078:B3141" si="245">B3077+1</f>
        <v>3075</v>
      </c>
      <c r="C3078" t="e">
        <f t="shared" si="244"/>
        <v>#DIV/0!</v>
      </c>
      <c r="D3078" s="38" t="e">
        <f t="shared" ref="D3078:D3141" si="246">D3077+C3078</f>
        <v>#DIV/0!</v>
      </c>
      <c r="G3078" s="38">
        <f t="shared" si="243"/>
        <v>0</v>
      </c>
    </row>
    <row r="3079" spans="2:7" x14ac:dyDescent="0.25">
      <c r="B3079">
        <f t="shared" si="245"/>
        <v>3076</v>
      </c>
      <c r="C3079" t="e">
        <f t="shared" si="244"/>
        <v>#DIV/0!</v>
      </c>
      <c r="D3079" s="38" t="e">
        <f t="shared" si="246"/>
        <v>#DIV/0!</v>
      </c>
      <c r="G3079" s="38">
        <f t="shared" ref="G3079:G3142" si="247">H3079/0.278</f>
        <v>0</v>
      </c>
    </row>
    <row r="3080" spans="2:7" x14ac:dyDescent="0.25">
      <c r="B3080">
        <f t="shared" si="245"/>
        <v>3077</v>
      </c>
      <c r="C3080" t="e">
        <f t="shared" si="244"/>
        <v>#DIV/0!</v>
      </c>
      <c r="D3080" s="38" t="e">
        <f t="shared" si="246"/>
        <v>#DIV/0!</v>
      </c>
      <c r="G3080" s="38">
        <f t="shared" si="247"/>
        <v>0</v>
      </c>
    </row>
    <row r="3081" spans="2:7" x14ac:dyDescent="0.25">
      <c r="B3081">
        <f t="shared" si="245"/>
        <v>3078</v>
      </c>
      <c r="C3081" t="e">
        <f t="shared" si="244"/>
        <v>#DIV/0!</v>
      </c>
      <c r="D3081" s="38" t="e">
        <f t="shared" si="246"/>
        <v>#DIV/0!</v>
      </c>
      <c r="G3081" s="38">
        <f t="shared" si="247"/>
        <v>0</v>
      </c>
    </row>
    <row r="3082" spans="2:7" x14ac:dyDescent="0.25">
      <c r="B3082">
        <f t="shared" si="245"/>
        <v>3079</v>
      </c>
      <c r="C3082" t="e">
        <f t="shared" si="244"/>
        <v>#DIV/0!</v>
      </c>
      <c r="D3082" s="38" t="e">
        <f t="shared" si="246"/>
        <v>#DIV/0!</v>
      </c>
      <c r="G3082" s="38">
        <f t="shared" si="247"/>
        <v>0</v>
      </c>
    </row>
    <row r="3083" spans="2:7" x14ac:dyDescent="0.25">
      <c r="B3083">
        <f t="shared" si="245"/>
        <v>3080</v>
      </c>
      <c r="C3083" t="e">
        <f t="shared" si="244"/>
        <v>#DIV/0!</v>
      </c>
      <c r="D3083" s="38" t="e">
        <f t="shared" si="246"/>
        <v>#DIV/0!</v>
      </c>
      <c r="G3083" s="38">
        <f t="shared" si="247"/>
        <v>0</v>
      </c>
    </row>
    <row r="3084" spans="2:7" x14ac:dyDescent="0.25">
      <c r="B3084">
        <f t="shared" si="245"/>
        <v>3081</v>
      </c>
      <c r="C3084" t="e">
        <f t="shared" si="244"/>
        <v>#DIV/0!</v>
      </c>
      <c r="D3084" s="38" t="e">
        <f t="shared" si="246"/>
        <v>#DIV/0!</v>
      </c>
      <c r="G3084" s="38">
        <f t="shared" si="247"/>
        <v>0</v>
      </c>
    </row>
    <row r="3085" spans="2:7" x14ac:dyDescent="0.25">
      <c r="B3085">
        <f t="shared" si="245"/>
        <v>3082</v>
      </c>
      <c r="C3085" t="e">
        <f t="shared" si="244"/>
        <v>#DIV/0!</v>
      </c>
      <c r="D3085" s="38" t="e">
        <f t="shared" si="246"/>
        <v>#DIV/0!</v>
      </c>
      <c r="G3085" s="38">
        <f t="shared" si="247"/>
        <v>0</v>
      </c>
    </row>
    <row r="3086" spans="2:7" x14ac:dyDescent="0.25">
      <c r="B3086">
        <f t="shared" si="245"/>
        <v>3083</v>
      </c>
      <c r="C3086" t="e">
        <f t="shared" si="244"/>
        <v>#DIV/0!</v>
      </c>
      <c r="D3086" s="38" t="e">
        <f t="shared" si="246"/>
        <v>#DIV/0!</v>
      </c>
      <c r="G3086" s="38">
        <f t="shared" si="247"/>
        <v>0</v>
      </c>
    </row>
    <row r="3087" spans="2:7" x14ac:dyDescent="0.25">
      <c r="B3087">
        <f t="shared" si="245"/>
        <v>3084</v>
      </c>
      <c r="C3087" t="e">
        <f t="shared" si="244"/>
        <v>#DIV/0!</v>
      </c>
      <c r="D3087" s="38" t="e">
        <f t="shared" si="246"/>
        <v>#DIV/0!</v>
      </c>
      <c r="G3087" s="38">
        <f t="shared" si="247"/>
        <v>0</v>
      </c>
    </row>
    <row r="3088" spans="2:7" x14ac:dyDescent="0.25">
      <c r="B3088">
        <f t="shared" si="245"/>
        <v>3085</v>
      </c>
      <c r="C3088" t="e">
        <f t="shared" si="244"/>
        <v>#DIV/0!</v>
      </c>
      <c r="D3088" s="38" t="e">
        <f t="shared" si="246"/>
        <v>#DIV/0!</v>
      </c>
      <c r="G3088" s="38">
        <f t="shared" si="247"/>
        <v>0</v>
      </c>
    </row>
    <row r="3089" spans="2:7" x14ac:dyDescent="0.25">
      <c r="B3089">
        <f t="shared" si="245"/>
        <v>3086</v>
      </c>
      <c r="C3089" t="e">
        <f t="shared" si="244"/>
        <v>#DIV/0!</v>
      </c>
      <c r="D3089" s="38" t="e">
        <f t="shared" si="246"/>
        <v>#DIV/0!</v>
      </c>
      <c r="G3089" s="38">
        <f t="shared" si="247"/>
        <v>0</v>
      </c>
    </row>
    <row r="3090" spans="2:7" x14ac:dyDescent="0.25">
      <c r="B3090">
        <f t="shared" si="245"/>
        <v>3087</v>
      </c>
      <c r="C3090" t="e">
        <f t="shared" si="244"/>
        <v>#DIV/0!</v>
      </c>
      <c r="D3090" s="38" t="e">
        <f t="shared" si="246"/>
        <v>#DIV/0!</v>
      </c>
      <c r="G3090" s="38">
        <f t="shared" si="247"/>
        <v>0</v>
      </c>
    </row>
    <row r="3091" spans="2:7" x14ac:dyDescent="0.25">
      <c r="B3091">
        <f t="shared" si="245"/>
        <v>3088</v>
      </c>
      <c r="C3091" t="e">
        <f t="shared" si="244"/>
        <v>#DIV/0!</v>
      </c>
      <c r="D3091" s="38" t="e">
        <f t="shared" si="246"/>
        <v>#DIV/0!</v>
      </c>
      <c r="G3091" s="38">
        <f t="shared" si="247"/>
        <v>0</v>
      </c>
    </row>
    <row r="3092" spans="2:7" x14ac:dyDescent="0.25">
      <c r="B3092">
        <f t="shared" si="245"/>
        <v>3089</v>
      </c>
      <c r="C3092" t="e">
        <f t="shared" si="244"/>
        <v>#DIV/0!</v>
      </c>
      <c r="D3092" s="38" t="e">
        <f t="shared" si="246"/>
        <v>#DIV/0!</v>
      </c>
      <c r="G3092" s="38">
        <f t="shared" si="247"/>
        <v>0</v>
      </c>
    </row>
    <row r="3093" spans="2:7" x14ac:dyDescent="0.25">
      <c r="B3093">
        <f t="shared" si="245"/>
        <v>3090</v>
      </c>
      <c r="C3093" t="e">
        <f t="shared" si="244"/>
        <v>#DIV/0!</v>
      </c>
      <c r="D3093" s="38" t="e">
        <f t="shared" si="246"/>
        <v>#DIV/0!</v>
      </c>
      <c r="G3093" s="38">
        <f t="shared" si="247"/>
        <v>0</v>
      </c>
    </row>
    <row r="3094" spans="2:7" x14ac:dyDescent="0.25">
      <c r="B3094">
        <f t="shared" si="245"/>
        <v>3091</v>
      </c>
      <c r="C3094" t="e">
        <f t="shared" si="244"/>
        <v>#DIV/0!</v>
      </c>
      <c r="D3094" s="38" t="e">
        <f t="shared" si="246"/>
        <v>#DIV/0!</v>
      </c>
      <c r="G3094" s="38">
        <f t="shared" si="247"/>
        <v>0</v>
      </c>
    </row>
    <row r="3095" spans="2:7" x14ac:dyDescent="0.25">
      <c r="B3095">
        <f t="shared" si="245"/>
        <v>3092</v>
      </c>
      <c r="C3095" t="e">
        <f t="shared" si="244"/>
        <v>#DIV/0!</v>
      </c>
      <c r="D3095" s="38" t="e">
        <f t="shared" si="246"/>
        <v>#DIV/0!</v>
      </c>
      <c r="G3095" s="38">
        <f t="shared" si="247"/>
        <v>0</v>
      </c>
    </row>
    <row r="3096" spans="2:7" x14ac:dyDescent="0.25">
      <c r="B3096">
        <f t="shared" si="245"/>
        <v>3093</v>
      </c>
      <c r="C3096" t="e">
        <f t="shared" si="244"/>
        <v>#DIV/0!</v>
      </c>
      <c r="D3096" s="38" t="e">
        <f t="shared" si="246"/>
        <v>#DIV/0!</v>
      </c>
      <c r="G3096" s="38">
        <f t="shared" si="247"/>
        <v>0</v>
      </c>
    </row>
    <row r="3097" spans="2:7" x14ac:dyDescent="0.25">
      <c r="B3097">
        <f t="shared" si="245"/>
        <v>3094</v>
      </c>
      <c r="C3097" t="e">
        <f t="shared" si="244"/>
        <v>#DIV/0!</v>
      </c>
      <c r="D3097" s="38" t="e">
        <f t="shared" si="246"/>
        <v>#DIV/0!</v>
      </c>
      <c r="G3097" s="38">
        <f t="shared" si="247"/>
        <v>0</v>
      </c>
    </row>
    <row r="3098" spans="2:7" x14ac:dyDescent="0.25">
      <c r="B3098">
        <f t="shared" si="245"/>
        <v>3095</v>
      </c>
      <c r="C3098" t="e">
        <f t="shared" si="244"/>
        <v>#DIV/0!</v>
      </c>
      <c r="D3098" s="38" t="e">
        <f t="shared" si="246"/>
        <v>#DIV/0!</v>
      </c>
      <c r="G3098" s="38">
        <f t="shared" si="247"/>
        <v>0</v>
      </c>
    </row>
    <row r="3099" spans="2:7" x14ac:dyDescent="0.25">
      <c r="B3099">
        <f t="shared" si="245"/>
        <v>3096</v>
      </c>
      <c r="C3099" t="e">
        <f t="shared" si="244"/>
        <v>#DIV/0!</v>
      </c>
      <c r="D3099" s="38" t="e">
        <f t="shared" si="246"/>
        <v>#DIV/0!</v>
      </c>
      <c r="G3099" s="38">
        <f t="shared" si="247"/>
        <v>0</v>
      </c>
    </row>
    <row r="3100" spans="2:7" x14ac:dyDescent="0.25">
      <c r="B3100">
        <f t="shared" si="245"/>
        <v>3097</v>
      </c>
      <c r="C3100" t="e">
        <f t="shared" si="244"/>
        <v>#DIV/0!</v>
      </c>
      <c r="D3100" s="38" t="e">
        <f t="shared" si="246"/>
        <v>#DIV/0!</v>
      </c>
      <c r="G3100" s="38">
        <f t="shared" si="247"/>
        <v>0</v>
      </c>
    </row>
    <row r="3101" spans="2:7" x14ac:dyDescent="0.25">
      <c r="B3101">
        <f t="shared" si="245"/>
        <v>3098</v>
      </c>
      <c r="C3101" t="e">
        <f t="shared" si="244"/>
        <v>#DIV/0!</v>
      </c>
      <c r="D3101" s="38" t="e">
        <f t="shared" si="246"/>
        <v>#DIV/0!</v>
      </c>
      <c r="G3101" s="38">
        <f t="shared" si="247"/>
        <v>0</v>
      </c>
    </row>
    <row r="3102" spans="2:7" x14ac:dyDescent="0.25">
      <c r="B3102">
        <f t="shared" si="245"/>
        <v>3099</v>
      </c>
      <c r="C3102" t="e">
        <f t="shared" si="244"/>
        <v>#DIV/0!</v>
      </c>
      <c r="D3102" s="38" t="e">
        <f t="shared" si="246"/>
        <v>#DIV/0!</v>
      </c>
      <c r="G3102" s="38">
        <f t="shared" si="247"/>
        <v>0</v>
      </c>
    </row>
    <row r="3103" spans="2:7" x14ac:dyDescent="0.25">
      <c r="B3103">
        <f t="shared" si="245"/>
        <v>3100</v>
      </c>
      <c r="C3103" t="e">
        <f t="shared" si="244"/>
        <v>#DIV/0!</v>
      </c>
      <c r="D3103" s="38" t="e">
        <f t="shared" si="246"/>
        <v>#DIV/0!</v>
      </c>
      <c r="G3103" s="38">
        <f t="shared" si="247"/>
        <v>0</v>
      </c>
    </row>
    <row r="3104" spans="2:7" x14ac:dyDescent="0.25">
      <c r="B3104">
        <f t="shared" si="245"/>
        <v>3101</v>
      </c>
      <c r="C3104" t="e">
        <f t="shared" si="244"/>
        <v>#DIV/0!</v>
      </c>
      <c r="D3104" s="38" t="e">
        <f t="shared" si="246"/>
        <v>#DIV/0!</v>
      </c>
      <c r="G3104" s="38">
        <f t="shared" si="247"/>
        <v>0</v>
      </c>
    </row>
    <row r="3105" spans="2:7" x14ac:dyDescent="0.25">
      <c r="B3105">
        <f t="shared" si="245"/>
        <v>3102</v>
      </c>
      <c r="C3105" t="e">
        <f t="shared" si="244"/>
        <v>#DIV/0!</v>
      </c>
      <c r="D3105" s="38" t="e">
        <f t="shared" si="246"/>
        <v>#DIV/0!</v>
      </c>
      <c r="G3105" s="38">
        <f t="shared" si="247"/>
        <v>0</v>
      </c>
    </row>
    <row r="3106" spans="2:7" x14ac:dyDescent="0.25">
      <c r="B3106">
        <f t="shared" si="245"/>
        <v>3103</v>
      </c>
      <c r="C3106" t="e">
        <f t="shared" si="244"/>
        <v>#DIV/0!</v>
      </c>
      <c r="D3106" s="38" t="e">
        <f t="shared" si="246"/>
        <v>#DIV/0!</v>
      </c>
      <c r="G3106" s="38">
        <f t="shared" si="247"/>
        <v>0</v>
      </c>
    </row>
    <row r="3107" spans="2:7" x14ac:dyDescent="0.25">
      <c r="B3107">
        <f t="shared" si="245"/>
        <v>3104</v>
      </c>
      <c r="C3107" t="e">
        <f t="shared" si="244"/>
        <v>#DIV/0!</v>
      </c>
      <c r="D3107" s="38" t="e">
        <f t="shared" si="246"/>
        <v>#DIV/0!</v>
      </c>
      <c r="G3107" s="38">
        <f t="shared" si="247"/>
        <v>0</v>
      </c>
    </row>
    <row r="3108" spans="2:7" x14ac:dyDescent="0.25">
      <c r="B3108">
        <f t="shared" si="245"/>
        <v>3105</v>
      </c>
      <c r="C3108" t="e">
        <f t="shared" si="244"/>
        <v>#DIV/0!</v>
      </c>
      <c r="D3108" s="38" t="e">
        <f t="shared" si="246"/>
        <v>#DIV/0!</v>
      </c>
      <c r="G3108" s="38">
        <f t="shared" si="247"/>
        <v>0</v>
      </c>
    </row>
    <row r="3109" spans="2:7" x14ac:dyDescent="0.25">
      <c r="B3109">
        <f t="shared" si="245"/>
        <v>3106</v>
      </c>
      <c r="C3109" t="e">
        <f t="shared" si="244"/>
        <v>#DIV/0!</v>
      </c>
      <c r="D3109" s="38" t="e">
        <f t="shared" si="246"/>
        <v>#DIV/0!</v>
      </c>
      <c r="G3109" s="38">
        <f t="shared" si="247"/>
        <v>0</v>
      </c>
    </row>
    <row r="3110" spans="2:7" x14ac:dyDescent="0.25">
      <c r="B3110">
        <f t="shared" si="245"/>
        <v>3107</v>
      </c>
      <c r="C3110" t="e">
        <f t="shared" si="244"/>
        <v>#DIV/0!</v>
      </c>
      <c r="D3110" s="38" t="e">
        <f t="shared" si="246"/>
        <v>#DIV/0!</v>
      </c>
      <c r="G3110" s="38">
        <f t="shared" si="247"/>
        <v>0</v>
      </c>
    </row>
    <row r="3111" spans="2:7" x14ac:dyDescent="0.25">
      <c r="B3111">
        <f t="shared" si="245"/>
        <v>3108</v>
      </c>
      <c r="C3111" t="e">
        <f t="shared" si="244"/>
        <v>#DIV/0!</v>
      </c>
      <c r="D3111" s="38" t="e">
        <f t="shared" si="246"/>
        <v>#DIV/0!</v>
      </c>
      <c r="G3111" s="38">
        <f t="shared" si="247"/>
        <v>0</v>
      </c>
    </row>
    <row r="3112" spans="2:7" x14ac:dyDescent="0.25">
      <c r="B3112">
        <f t="shared" si="245"/>
        <v>3109</v>
      </c>
      <c r="C3112" t="e">
        <f t="shared" si="244"/>
        <v>#DIV/0!</v>
      </c>
      <c r="D3112" s="38" t="e">
        <f t="shared" si="246"/>
        <v>#DIV/0!</v>
      </c>
      <c r="G3112" s="38">
        <f t="shared" si="247"/>
        <v>0</v>
      </c>
    </row>
    <row r="3113" spans="2:7" x14ac:dyDescent="0.25">
      <c r="B3113">
        <f t="shared" si="245"/>
        <v>3110</v>
      </c>
      <c r="C3113" t="e">
        <f t="shared" si="244"/>
        <v>#DIV/0!</v>
      </c>
      <c r="D3113" s="38" t="e">
        <f t="shared" si="246"/>
        <v>#DIV/0!</v>
      </c>
      <c r="G3113" s="38">
        <f t="shared" si="247"/>
        <v>0</v>
      </c>
    </row>
    <row r="3114" spans="2:7" x14ac:dyDescent="0.25">
      <c r="B3114">
        <f t="shared" si="245"/>
        <v>3111</v>
      </c>
      <c r="C3114" t="e">
        <f t="shared" si="244"/>
        <v>#DIV/0!</v>
      </c>
      <c r="D3114" s="38" t="e">
        <f t="shared" si="246"/>
        <v>#DIV/0!</v>
      </c>
      <c r="G3114" s="38">
        <f t="shared" si="247"/>
        <v>0</v>
      </c>
    </row>
    <row r="3115" spans="2:7" x14ac:dyDescent="0.25">
      <c r="B3115">
        <f t="shared" si="245"/>
        <v>3112</v>
      </c>
      <c r="C3115" t="e">
        <f t="shared" si="244"/>
        <v>#DIV/0!</v>
      </c>
      <c r="D3115" s="38" t="e">
        <f t="shared" si="246"/>
        <v>#DIV/0!</v>
      </c>
      <c r="G3115" s="38">
        <f t="shared" si="247"/>
        <v>0</v>
      </c>
    </row>
    <row r="3116" spans="2:7" x14ac:dyDescent="0.25">
      <c r="B3116">
        <f t="shared" si="245"/>
        <v>3113</v>
      </c>
      <c r="C3116" t="e">
        <f t="shared" si="244"/>
        <v>#DIV/0!</v>
      </c>
      <c r="D3116" s="38" t="e">
        <f t="shared" si="246"/>
        <v>#DIV/0!</v>
      </c>
      <c r="G3116" s="38">
        <f t="shared" si="247"/>
        <v>0</v>
      </c>
    </row>
    <row r="3117" spans="2:7" x14ac:dyDescent="0.25">
      <c r="B3117">
        <f t="shared" si="245"/>
        <v>3114</v>
      </c>
      <c r="C3117" t="e">
        <f t="shared" si="244"/>
        <v>#DIV/0!</v>
      </c>
      <c r="D3117" s="38" t="e">
        <f t="shared" si="246"/>
        <v>#DIV/0!</v>
      </c>
      <c r="G3117" s="38">
        <f t="shared" si="247"/>
        <v>0</v>
      </c>
    </row>
    <row r="3118" spans="2:7" x14ac:dyDescent="0.25">
      <c r="B3118">
        <f t="shared" si="245"/>
        <v>3115</v>
      </c>
      <c r="C3118" t="e">
        <f t="shared" si="244"/>
        <v>#DIV/0!</v>
      </c>
      <c r="D3118" s="38" t="e">
        <f t="shared" si="246"/>
        <v>#DIV/0!</v>
      </c>
      <c r="G3118" s="38">
        <f t="shared" si="247"/>
        <v>0</v>
      </c>
    </row>
    <row r="3119" spans="2:7" x14ac:dyDescent="0.25">
      <c r="B3119">
        <f t="shared" si="245"/>
        <v>3116</v>
      </c>
      <c r="C3119" t="e">
        <f t="shared" si="244"/>
        <v>#DIV/0!</v>
      </c>
      <c r="D3119" s="38" t="e">
        <f t="shared" si="246"/>
        <v>#DIV/0!</v>
      </c>
      <c r="G3119" s="38">
        <f t="shared" si="247"/>
        <v>0</v>
      </c>
    </row>
    <row r="3120" spans="2:7" x14ac:dyDescent="0.25">
      <c r="B3120">
        <f t="shared" si="245"/>
        <v>3117</v>
      </c>
      <c r="C3120" t="e">
        <f t="shared" si="244"/>
        <v>#DIV/0!</v>
      </c>
      <c r="D3120" s="38" t="e">
        <f t="shared" si="246"/>
        <v>#DIV/0!</v>
      </c>
      <c r="G3120" s="38">
        <f t="shared" si="247"/>
        <v>0</v>
      </c>
    </row>
    <row r="3121" spans="2:7" x14ac:dyDescent="0.25">
      <c r="B3121">
        <f t="shared" si="245"/>
        <v>3118</v>
      </c>
      <c r="C3121" t="e">
        <f t="shared" si="244"/>
        <v>#DIV/0!</v>
      </c>
      <c r="D3121" s="38" t="e">
        <f t="shared" si="246"/>
        <v>#DIV/0!</v>
      </c>
      <c r="G3121" s="38">
        <f t="shared" si="247"/>
        <v>0</v>
      </c>
    </row>
    <row r="3122" spans="2:7" x14ac:dyDescent="0.25">
      <c r="B3122">
        <f t="shared" si="245"/>
        <v>3119</v>
      </c>
      <c r="C3122" t="e">
        <f t="shared" si="244"/>
        <v>#DIV/0!</v>
      </c>
      <c r="D3122" s="38" t="e">
        <f t="shared" si="246"/>
        <v>#DIV/0!</v>
      </c>
      <c r="G3122" s="38">
        <f t="shared" si="247"/>
        <v>0</v>
      </c>
    </row>
    <row r="3123" spans="2:7" x14ac:dyDescent="0.25">
      <c r="B3123">
        <f t="shared" si="245"/>
        <v>3120</v>
      </c>
      <c r="C3123" t="e">
        <f t="shared" si="244"/>
        <v>#DIV/0!</v>
      </c>
      <c r="D3123" s="38" t="e">
        <f t="shared" si="246"/>
        <v>#DIV/0!</v>
      </c>
      <c r="G3123" s="38">
        <f t="shared" si="247"/>
        <v>0</v>
      </c>
    </row>
    <row r="3124" spans="2:7" x14ac:dyDescent="0.25">
      <c r="B3124">
        <f t="shared" si="245"/>
        <v>3121</v>
      </c>
      <c r="C3124" t="e">
        <f t="shared" si="244"/>
        <v>#DIV/0!</v>
      </c>
      <c r="D3124" s="38" t="e">
        <f t="shared" si="246"/>
        <v>#DIV/0!</v>
      </c>
      <c r="G3124" s="38">
        <f t="shared" si="247"/>
        <v>0</v>
      </c>
    </row>
    <row r="3125" spans="2:7" x14ac:dyDescent="0.25">
      <c r="B3125">
        <f t="shared" si="245"/>
        <v>3122</v>
      </c>
      <c r="C3125" t="e">
        <f t="shared" si="244"/>
        <v>#DIV/0!</v>
      </c>
      <c r="D3125" s="38" t="e">
        <f t="shared" si="246"/>
        <v>#DIV/0!</v>
      </c>
      <c r="G3125" s="38">
        <f t="shared" si="247"/>
        <v>0</v>
      </c>
    </row>
    <row r="3126" spans="2:7" x14ac:dyDescent="0.25">
      <c r="B3126">
        <f t="shared" si="245"/>
        <v>3123</v>
      </c>
      <c r="C3126" t="e">
        <f t="shared" si="244"/>
        <v>#DIV/0!</v>
      </c>
      <c r="D3126" s="38" t="e">
        <f t="shared" si="246"/>
        <v>#DIV/0!</v>
      </c>
      <c r="G3126" s="38">
        <f t="shared" si="247"/>
        <v>0</v>
      </c>
    </row>
    <row r="3127" spans="2:7" x14ac:dyDescent="0.25">
      <c r="B3127">
        <f t="shared" si="245"/>
        <v>3124</v>
      </c>
      <c r="C3127" t="e">
        <f t="shared" si="244"/>
        <v>#DIV/0!</v>
      </c>
      <c r="D3127" s="38" t="e">
        <f t="shared" si="246"/>
        <v>#DIV/0!</v>
      </c>
      <c r="G3127" s="38">
        <f t="shared" si="247"/>
        <v>0</v>
      </c>
    </row>
    <row r="3128" spans="2:7" x14ac:dyDescent="0.25">
      <c r="B3128">
        <f t="shared" si="245"/>
        <v>3125</v>
      </c>
      <c r="C3128" t="e">
        <f t="shared" si="244"/>
        <v>#DIV/0!</v>
      </c>
      <c r="D3128" s="38" t="e">
        <f t="shared" si="246"/>
        <v>#DIV/0!</v>
      </c>
      <c r="G3128" s="38">
        <f t="shared" si="247"/>
        <v>0</v>
      </c>
    </row>
    <row r="3129" spans="2:7" x14ac:dyDescent="0.25">
      <c r="B3129">
        <f t="shared" si="245"/>
        <v>3126</v>
      </c>
      <c r="C3129" t="e">
        <f t="shared" si="244"/>
        <v>#DIV/0!</v>
      </c>
      <c r="D3129" s="38" t="e">
        <f t="shared" si="246"/>
        <v>#DIV/0!</v>
      </c>
      <c r="G3129" s="38">
        <f t="shared" si="247"/>
        <v>0</v>
      </c>
    </row>
    <row r="3130" spans="2:7" x14ac:dyDescent="0.25">
      <c r="B3130">
        <f t="shared" si="245"/>
        <v>3127</v>
      </c>
      <c r="C3130" t="e">
        <f t="shared" si="244"/>
        <v>#DIV/0!</v>
      </c>
      <c r="D3130" s="38" t="e">
        <f t="shared" si="246"/>
        <v>#DIV/0!</v>
      </c>
      <c r="G3130" s="38">
        <f t="shared" si="247"/>
        <v>0</v>
      </c>
    </row>
    <row r="3131" spans="2:7" x14ac:dyDescent="0.25">
      <c r="B3131">
        <f t="shared" si="245"/>
        <v>3128</v>
      </c>
      <c r="C3131" t="e">
        <f t="shared" si="244"/>
        <v>#DIV/0!</v>
      </c>
      <c r="D3131" s="38" t="e">
        <f t="shared" si="246"/>
        <v>#DIV/0!</v>
      </c>
      <c r="G3131" s="38">
        <f t="shared" si="247"/>
        <v>0</v>
      </c>
    </row>
    <row r="3132" spans="2:7" x14ac:dyDescent="0.25">
      <c r="B3132">
        <f t="shared" si="245"/>
        <v>3129</v>
      </c>
      <c r="C3132" t="e">
        <f t="shared" si="244"/>
        <v>#DIV/0!</v>
      </c>
      <c r="D3132" s="38" t="e">
        <f t="shared" si="246"/>
        <v>#DIV/0!</v>
      </c>
      <c r="G3132" s="38">
        <f t="shared" si="247"/>
        <v>0</v>
      </c>
    </row>
    <row r="3133" spans="2:7" x14ac:dyDescent="0.25">
      <c r="B3133">
        <f t="shared" si="245"/>
        <v>3130</v>
      </c>
      <c r="C3133" t="e">
        <f t="shared" si="244"/>
        <v>#DIV/0!</v>
      </c>
      <c r="D3133" s="38" t="e">
        <f t="shared" si="246"/>
        <v>#DIV/0!</v>
      </c>
      <c r="G3133" s="38">
        <f t="shared" si="247"/>
        <v>0</v>
      </c>
    </row>
    <row r="3134" spans="2:7" x14ac:dyDescent="0.25">
      <c r="B3134">
        <f t="shared" si="245"/>
        <v>3131</v>
      </c>
      <c r="C3134" t="e">
        <f t="shared" si="244"/>
        <v>#DIV/0!</v>
      </c>
      <c r="D3134" s="38" t="e">
        <f t="shared" si="246"/>
        <v>#DIV/0!</v>
      </c>
      <c r="G3134" s="38">
        <f t="shared" si="247"/>
        <v>0</v>
      </c>
    </row>
    <row r="3135" spans="2:7" x14ac:dyDescent="0.25">
      <c r="B3135">
        <f t="shared" si="245"/>
        <v>3132</v>
      </c>
      <c r="C3135" t="e">
        <f t="shared" si="244"/>
        <v>#DIV/0!</v>
      </c>
      <c r="D3135" s="38" t="e">
        <f t="shared" si="246"/>
        <v>#DIV/0!</v>
      </c>
      <c r="G3135" s="38">
        <f t="shared" si="247"/>
        <v>0</v>
      </c>
    </row>
    <row r="3136" spans="2:7" x14ac:dyDescent="0.25">
      <c r="B3136">
        <f t="shared" si="245"/>
        <v>3133</v>
      </c>
      <c r="C3136" t="e">
        <f t="shared" si="244"/>
        <v>#DIV/0!</v>
      </c>
      <c r="D3136" s="38" t="e">
        <f t="shared" si="246"/>
        <v>#DIV/0!</v>
      </c>
      <c r="G3136" s="38">
        <f t="shared" si="247"/>
        <v>0</v>
      </c>
    </row>
    <row r="3137" spans="2:7" x14ac:dyDescent="0.25">
      <c r="B3137">
        <f t="shared" si="245"/>
        <v>3134</v>
      </c>
      <c r="C3137" t="e">
        <f t="shared" si="244"/>
        <v>#DIV/0!</v>
      </c>
      <c r="D3137" s="38" t="e">
        <f t="shared" si="246"/>
        <v>#DIV/0!</v>
      </c>
      <c r="G3137" s="38">
        <f t="shared" si="247"/>
        <v>0</v>
      </c>
    </row>
    <row r="3138" spans="2:7" x14ac:dyDescent="0.25">
      <c r="B3138">
        <f t="shared" si="245"/>
        <v>3135</v>
      </c>
      <c r="C3138" t="e">
        <f t="shared" si="244"/>
        <v>#DIV/0!</v>
      </c>
      <c r="D3138" s="38" t="e">
        <f t="shared" si="246"/>
        <v>#DIV/0!</v>
      </c>
      <c r="G3138" s="38">
        <f t="shared" si="247"/>
        <v>0</v>
      </c>
    </row>
    <row r="3139" spans="2:7" x14ac:dyDescent="0.25">
      <c r="B3139">
        <f t="shared" si="245"/>
        <v>3136</v>
      </c>
      <c r="C3139" t="e">
        <f t="shared" si="244"/>
        <v>#DIV/0!</v>
      </c>
      <c r="D3139" s="38" t="e">
        <f t="shared" si="246"/>
        <v>#DIV/0!</v>
      </c>
      <c r="G3139" s="38">
        <f t="shared" si="247"/>
        <v>0</v>
      </c>
    </row>
    <row r="3140" spans="2:7" x14ac:dyDescent="0.25">
      <c r="B3140">
        <f t="shared" si="245"/>
        <v>3137</v>
      </c>
      <c r="C3140" t="e">
        <f t="shared" si="244"/>
        <v>#DIV/0!</v>
      </c>
      <c r="D3140" s="38" t="e">
        <f t="shared" si="246"/>
        <v>#DIV/0!</v>
      </c>
      <c r="G3140" s="38">
        <f t="shared" si="247"/>
        <v>0</v>
      </c>
    </row>
    <row r="3141" spans="2:7" x14ac:dyDescent="0.25">
      <c r="B3141">
        <f t="shared" si="245"/>
        <v>3138</v>
      </c>
      <c r="C3141" t="e">
        <f t="shared" ref="C3141:C3204" si="248">1/H3141</f>
        <v>#DIV/0!</v>
      </c>
      <c r="D3141" s="38" t="e">
        <f t="shared" si="246"/>
        <v>#DIV/0!</v>
      </c>
      <c r="G3141" s="38">
        <f t="shared" si="247"/>
        <v>0</v>
      </c>
    </row>
    <row r="3142" spans="2:7" x14ac:dyDescent="0.25">
      <c r="B3142">
        <f t="shared" ref="B3142:B3205" si="249">B3141+1</f>
        <v>3139</v>
      </c>
      <c r="C3142" t="e">
        <f t="shared" si="248"/>
        <v>#DIV/0!</v>
      </c>
      <c r="D3142" s="38" t="e">
        <f t="shared" ref="D3142:D3205" si="250">D3141+C3142</f>
        <v>#DIV/0!</v>
      </c>
      <c r="G3142" s="38">
        <f t="shared" si="247"/>
        <v>0</v>
      </c>
    </row>
    <row r="3143" spans="2:7" x14ac:dyDescent="0.25">
      <c r="B3143">
        <f t="shared" si="249"/>
        <v>3140</v>
      </c>
      <c r="C3143" t="e">
        <f t="shared" si="248"/>
        <v>#DIV/0!</v>
      </c>
      <c r="D3143" s="38" t="e">
        <f t="shared" si="250"/>
        <v>#DIV/0!</v>
      </c>
      <c r="G3143" s="38">
        <f t="shared" ref="G3143:G3206" si="251">H3143/0.278</f>
        <v>0</v>
      </c>
    </row>
    <row r="3144" spans="2:7" x14ac:dyDescent="0.25">
      <c r="B3144">
        <f t="shared" si="249"/>
        <v>3141</v>
      </c>
      <c r="C3144" t="e">
        <f t="shared" si="248"/>
        <v>#DIV/0!</v>
      </c>
      <c r="D3144" s="38" t="e">
        <f t="shared" si="250"/>
        <v>#DIV/0!</v>
      </c>
      <c r="G3144" s="38">
        <f t="shared" si="251"/>
        <v>0</v>
      </c>
    </row>
    <row r="3145" spans="2:7" x14ac:dyDescent="0.25">
      <c r="B3145">
        <f t="shared" si="249"/>
        <v>3142</v>
      </c>
      <c r="C3145" t="e">
        <f t="shared" si="248"/>
        <v>#DIV/0!</v>
      </c>
      <c r="D3145" s="38" t="e">
        <f t="shared" si="250"/>
        <v>#DIV/0!</v>
      </c>
      <c r="G3145" s="38">
        <f t="shared" si="251"/>
        <v>0</v>
      </c>
    </row>
    <row r="3146" spans="2:7" x14ac:dyDescent="0.25">
      <c r="B3146">
        <f t="shared" si="249"/>
        <v>3143</v>
      </c>
      <c r="C3146" t="e">
        <f t="shared" si="248"/>
        <v>#DIV/0!</v>
      </c>
      <c r="D3146" s="38" t="e">
        <f t="shared" si="250"/>
        <v>#DIV/0!</v>
      </c>
      <c r="G3146" s="38">
        <f t="shared" si="251"/>
        <v>0</v>
      </c>
    </row>
    <row r="3147" spans="2:7" x14ac:dyDescent="0.25">
      <c r="B3147">
        <f t="shared" si="249"/>
        <v>3144</v>
      </c>
      <c r="C3147" t="e">
        <f t="shared" si="248"/>
        <v>#DIV/0!</v>
      </c>
      <c r="D3147" s="38" t="e">
        <f t="shared" si="250"/>
        <v>#DIV/0!</v>
      </c>
      <c r="G3147" s="38">
        <f t="shared" si="251"/>
        <v>0</v>
      </c>
    </row>
    <row r="3148" spans="2:7" x14ac:dyDescent="0.25">
      <c r="B3148">
        <f t="shared" si="249"/>
        <v>3145</v>
      </c>
      <c r="C3148" t="e">
        <f t="shared" si="248"/>
        <v>#DIV/0!</v>
      </c>
      <c r="D3148" s="38" t="e">
        <f t="shared" si="250"/>
        <v>#DIV/0!</v>
      </c>
      <c r="G3148" s="38">
        <f t="shared" si="251"/>
        <v>0</v>
      </c>
    </row>
    <row r="3149" spans="2:7" x14ac:dyDescent="0.25">
      <c r="B3149">
        <f t="shared" si="249"/>
        <v>3146</v>
      </c>
      <c r="C3149" t="e">
        <f t="shared" si="248"/>
        <v>#DIV/0!</v>
      </c>
      <c r="D3149" s="38" t="e">
        <f t="shared" si="250"/>
        <v>#DIV/0!</v>
      </c>
      <c r="G3149" s="38">
        <f t="shared" si="251"/>
        <v>0</v>
      </c>
    </row>
    <row r="3150" spans="2:7" x14ac:dyDescent="0.25">
      <c r="B3150">
        <f t="shared" si="249"/>
        <v>3147</v>
      </c>
      <c r="C3150" t="e">
        <f t="shared" si="248"/>
        <v>#DIV/0!</v>
      </c>
      <c r="D3150" s="38" t="e">
        <f t="shared" si="250"/>
        <v>#DIV/0!</v>
      </c>
      <c r="G3150" s="38">
        <f t="shared" si="251"/>
        <v>0</v>
      </c>
    </row>
    <row r="3151" spans="2:7" x14ac:dyDescent="0.25">
      <c r="B3151">
        <f t="shared" si="249"/>
        <v>3148</v>
      </c>
      <c r="C3151" t="e">
        <f t="shared" si="248"/>
        <v>#DIV/0!</v>
      </c>
      <c r="D3151" s="38" t="e">
        <f t="shared" si="250"/>
        <v>#DIV/0!</v>
      </c>
      <c r="G3151" s="38">
        <f t="shared" si="251"/>
        <v>0</v>
      </c>
    </row>
    <row r="3152" spans="2:7" x14ac:dyDescent="0.25">
      <c r="B3152">
        <f t="shared" si="249"/>
        <v>3149</v>
      </c>
      <c r="C3152" t="e">
        <f t="shared" si="248"/>
        <v>#DIV/0!</v>
      </c>
      <c r="D3152" s="38" t="e">
        <f t="shared" si="250"/>
        <v>#DIV/0!</v>
      </c>
      <c r="G3152" s="38">
        <f t="shared" si="251"/>
        <v>0</v>
      </c>
    </row>
    <row r="3153" spans="2:7" x14ac:dyDescent="0.25">
      <c r="B3153">
        <f t="shared" si="249"/>
        <v>3150</v>
      </c>
      <c r="C3153" t="e">
        <f t="shared" si="248"/>
        <v>#DIV/0!</v>
      </c>
      <c r="D3153" s="38" t="e">
        <f t="shared" si="250"/>
        <v>#DIV/0!</v>
      </c>
      <c r="G3153" s="38">
        <f t="shared" si="251"/>
        <v>0</v>
      </c>
    </row>
    <row r="3154" spans="2:7" x14ac:dyDescent="0.25">
      <c r="B3154">
        <f t="shared" si="249"/>
        <v>3151</v>
      </c>
      <c r="C3154" t="e">
        <f t="shared" si="248"/>
        <v>#DIV/0!</v>
      </c>
      <c r="D3154" s="38" t="e">
        <f t="shared" si="250"/>
        <v>#DIV/0!</v>
      </c>
      <c r="G3154" s="38">
        <f t="shared" si="251"/>
        <v>0</v>
      </c>
    </row>
    <row r="3155" spans="2:7" x14ac:dyDescent="0.25">
      <c r="B3155">
        <f t="shared" si="249"/>
        <v>3152</v>
      </c>
      <c r="C3155" t="e">
        <f t="shared" si="248"/>
        <v>#DIV/0!</v>
      </c>
      <c r="D3155" s="38" t="e">
        <f t="shared" si="250"/>
        <v>#DIV/0!</v>
      </c>
      <c r="G3155" s="38">
        <f t="shared" si="251"/>
        <v>0</v>
      </c>
    </row>
    <row r="3156" spans="2:7" x14ac:dyDescent="0.25">
      <c r="B3156">
        <f t="shared" si="249"/>
        <v>3153</v>
      </c>
      <c r="C3156" t="e">
        <f t="shared" si="248"/>
        <v>#DIV/0!</v>
      </c>
      <c r="D3156" s="38" t="e">
        <f t="shared" si="250"/>
        <v>#DIV/0!</v>
      </c>
      <c r="G3156" s="38">
        <f t="shared" si="251"/>
        <v>0</v>
      </c>
    </row>
    <row r="3157" spans="2:7" x14ac:dyDescent="0.25">
      <c r="B3157">
        <f t="shared" si="249"/>
        <v>3154</v>
      </c>
      <c r="C3157" t="e">
        <f t="shared" si="248"/>
        <v>#DIV/0!</v>
      </c>
      <c r="D3157" s="38" t="e">
        <f t="shared" si="250"/>
        <v>#DIV/0!</v>
      </c>
      <c r="G3157" s="38">
        <f t="shared" si="251"/>
        <v>0</v>
      </c>
    </row>
    <row r="3158" spans="2:7" x14ac:dyDescent="0.25">
      <c r="B3158">
        <f t="shared" si="249"/>
        <v>3155</v>
      </c>
      <c r="C3158" t="e">
        <f t="shared" si="248"/>
        <v>#DIV/0!</v>
      </c>
      <c r="D3158" s="38" t="e">
        <f t="shared" si="250"/>
        <v>#DIV/0!</v>
      </c>
      <c r="G3158" s="38">
        <f t="shared" si="251"/>
        <v>0</v>
      </c>
    </row>
    <row r="3159" spans="2:7" x14ac:dyDescent="0.25">
      <c r="B3159">
        <f t="shared" si="249"/>
        <v>3156</v>
      </c>
      <c r="C3159" t="e">
        <f t="shared" si="248"/>
        <v>#DIV/0!</v>
      </c>
      <c r="D3159" s="38" t="e">
        <f t="shared" si="250"/>
        <v>#DIV/0!</v>
      </c>
      <c r="G3159" s="38">
        <f t="shared" si="251"/>
        <v>0</v>
      </c>
    </row>
    <row r="3160" spans="2:7" x14ac:dyDescent="0.25">
      <c r="B3160">
        <f t="shared" si="249"/>
        <v>3157</v>
      </c>
      <c r="C3160" t="e">
        <f t="shared" si="248"/>
        <v>#DIV/0!</v>
      </c>
      <c r="D3160" s="38" t="e">
        <f t="shared" si="250"/>
        <v>#DIV/0!</v>
      </c>
      <c r="G3160" s="38">
        <f t="shared" si="251"/>
        <v>0</v>
      </c>
    </row>
    <row r="3161" spans="2:7" x14ac:dyDescent="0.25">
      <c r="B3161">
        <f t="shared" si="249"/>
        <v>3158</v>
      </c>
      <c r="C3161" t="e">
        <f t="shared" si="248"/>
        <v>#DIV/0!</v>
      </c>
      <c r="D3161" s="38" t="e">
        <f t="shared" si="250"/>
        <v>#DIV/0!</v>
      </c>
      <c r="G3161" s="38">
        <f t="shared" si="251"/>
        <v>0</v>
      </c>
    </row>
    <row r="3162" spans="2:7" x14ac:dyDescent="0.25">
      <c r="B3162">
        <f t="shared" si="249"/>
        <v>3159</v>
      </c>
      <c r="C3162" t="e">
        <f t="shared" si="248"/>
        <v>#DIV/0!</v>
      </c>
      <c r="D3162" s="38" t="e">
        <f t="shared" si="250"/>
        <v>#DIV/0!</v>
      </c>
      <c r="G3162" s="38">
        <f t="shared" si="251"/>
        <v>0</v>
      </c>
    </row>
    <row r="3163" spans="2:7" x14ac:dyDescent="0.25">
      <c r="B3163">
        <f t="shared" si="249"/>
        <v>3160</v>
      </c>
      <c r="C3163" t="e">
        <f t="shared" si="248"/>
        <v>#DIV/0!</v>
      </c>
      <c r="D3163" s="38" t="e">
        <f t="shared" si="250"/>
        <v>#DIV/0!</v>
      </c>
      <c r="G3163" s="38">
        <f t="shared" si="251"/>
        <v>0</v>
      </c>
    </row>
    <row r="3164" spans="2:7" x14ac:dyDescent="0.25">
      <c r="B3164">
        <f t="shared" si="249"/>
        <v>3161</v>
      </c>
      <c r="C3164" t="e">
        <f t="shared" si="248"/>
        <v>#DIV/0!</v>
      </c>
      <c r="D3164" s="38" t="e">
        <f t="shared" si="250"/>
        <v>#DIV/0!</v>
      </c>
      <c r="G3164" s="38">
        <f t="shared" si="251"/>
        <v>0</v>
      </c>
    </row>
    <row r="3165" spans="2:7" x14ac:dyDescent="0.25">
      <c r="B3165">
        <f t="shared" si="249"/>
        <v>3162</v>
      </c>
      <c r="C3165" t="e">
        <f t="shared" si="248"/>
        <v>#DIV/0!</v>
      </c>
      <c r="D3165" s="38" t="e">
        <f t="shared" si="250"/>
        <v>#DIV/0!</v>
      </c>
      <c r="G3165" s="38">
        <f t="shared" si="251"/>
        <v>0</v>
      </c>
    </row>
    <row r="3166" spans="2:7" x14ac:dyDescent="0.25">
      <c r="B3166">
        <f t="shared" si="249"/>
        <v>3163</v>
      </c>
      <c r="C3166" t="e">
        <f t="shared" si="248"/>
        <v>#DIV/0!</v>
      </c>
      <c r="D3166" s="38" t="e">
        <f t="shared" si="250"/>
        <v>#DIV/0!</v>
      </c>
      <c r="G3166" s="38">
        <f t="shared" si="251"/>
        <v>0</v>
      </c>
    </row>
    <row r="3167" spans="2:7" x14ac:dyDescent="0.25">
      <c r="B3167">
        <f t="shared" si="249"/>
        <v>3164</v>
      </c>
      <c r="C3167" t="e">
        <f t="shared" si="248"/>
        <v>#DIV/0!</v>
      </c>
      <c r="D3167" s="38" t="e">
        <f t="shared" si="250"/>
        <v>#DIV/0!</v>
      </c>
      <c r="G3167" s="38">
        <f t="shared" si="251"/>
        <v>0</v>
      </c>
    </row>
    <row r="3168" spans="2:7" x14ac:dyDescent="0.25">
      <c r="B3168">
        <f t="shared" si="249"/>
        <v>3165</v>
      </c>
      <c r="C3168" t="e">
        <f t="shared" si="248"/>
        <v>#DIV/0!</v>
      </c>
      <c r="D3168" s="38" t="e">
        <f t="shared" si="250"/>
        <v>#DIV/0!</v>
      </c>
      <c r="G3168" s="38">
        <f t="shared" si="251"/>
        <v>0</v>
      </c>
    </row>
    <row r="3169" spans="2:7" x14ac:dyDescent="0.25">
      <c r="B3169">
        <f t="shared" si="249"/>
        <v>3166</v>
      </c>
      <c r="C3169" t="e">
        <f t="shared" si="248"/>
        <v>#DIV/0!</v>
      </c>
      <c r="D3169" s="38" t="e">
        <f t="shared" si="250"/>
        <v>#DIV/0!</v>
      </c>
      <c r="G3169" s="38">
        <f t="shared" si="251"/>
        <v>0</v>
      </c>
    </row>
    <row r="3170" spans="2:7" x14ac:dyDescent="0.25">
      <c r="B3170">
        <f t="shared" si="249"/>
        <v>3167</v>
      </c>
      <c r="C3170" t="e">
        <f t="shared" si="248"/>
        <v>#DIV/0!</v>
      </c>
      <c r="D3170" s="38" t="e">
        <f t="shared" si="250"/>
        <v>#DIV/0!</v>
      </c>
      <c r="G3170" s="38">
        <f t="shared" si="251"/>
        <v>0</v>
      </c>
    </row>
    <row r="3171" spans="2:7" x14ac:dyDescent="0.25">
      <c r="B3171">
        <f t="shared" si="249"/>
        <v>3168</v>
      </c>
      <c r="C3171" t="e">
        <f t="shared" si="248"/>
        <v>#DIV/0!</v>
      </c>
      <c r="D3171" s="38" t="e">
        <f t="shared" si="250"/>
        <v>#DIV/0!</v>
      </c>
      <c r="G3171" s="38">
        <f t="shared" si="251"/>
        <v>0</v>
      </c>
    </row>
    <row r="3172" spans="2:7" x14ac:dyDescent="0.25">
      <c r="B3172">
        <f t="shared" si="249"/>
        <v>3169</v>
      </c>
      <c r="C3172" t="e">
        <f t="shared" si="248"/>
        <v>#DIV/0!</v>
      </c>
      <c r="D3172" s="38" t="e">
        <f t="shared" si="250"/>
        <v>#DIV/0!</v>
      </c>
      <c r="G3172" s="38">
        <f t="shared" si="251"/>
        <v>0</v>
      </c>
    </row>
    <row r="3173" spans="2:7" x14ac:dyDescent="0.25">
      <c r="B3173">
        <f t="shared" si="249"/>
        <v>3170</v>
      </c>
      <c r="C3173" t="e">
        <f t="shared" si="248"/>
        <v>#DIV/0!</v>
      </c>
      <c r="D3173" s="38" t="e">
        <f t="shared" si="250"/>
        <v>#DIV/0!</v>
      </c>
      <c r="G3173" s="38">
        <f t="shared" si="251"/>
        <v>0</v>
      </c>
    </row>
    <row r="3174" spans="2:7" x14ac:dyDescent="0.25">
      <c r="B3174">
        <f t="shared" si="249"/>
        <v>3171</v>
      </c>
      <c r="C3174" t="e">
        <f t="shared" si="248"/>
        <v>#DIV/0!</v>
      </c>
      <c r="D3174" s="38" t="e">
        <f t="shared" si="250"/>
        <v>#DIV/0!</v>
      </c>
      <c r="G3174" s="38">
        <f t="shared" si="251"/>
        <v>0</v>
      </c>
    </row>
    <row r="3175" spans="2:7" x14ac:dyDescent="0.25">
      <c r="B3175">
        <f t="shared" si="249"/>
        <v>3172</v>
      </c>
      <c r="C3175" t="e">
        <f t="shared" si="248"/>
        <v>#DIV/0!</v>
      </c>
      <c r="D3175" s="38" t="e">
        <f t="shared" si="250"/>
        <v>#DIV/0!</v>
      </c>
      <c r="G3175" s="38">
        <f t="shared" si="251"/>
        <v>0</v>
      </c>
    </row>
    <row r="3176" spans="2:7" x14ac:dyDescent="0.25">
      <c r="B3176">
        <f t="shared" si="249"/>
        <v>3173</v>
      </c>
      <c r="C3176" t="e">
        <f t="shared" si="248"/>
        <v>#DIV/0!</v>
      </c>
      <c r="D3176" s="38" t="e">
        <f t="shared" si="250"/>
        <v>#DIV/0!</v>
      </c>
      <c r="G3176" s="38">
        <f t="shared" si="251"/>
        <v>0</v>
      </c>
    </row>
    <row r="3177" spans="2:7" x14ac:dyDescent="0.25">
      <c r="B3177">
        <f t="shared" si="249"/>
        <v>3174</v>
      </c>
      <c r="C3177" t="e">
        <f t="shared" si="248"/>
        <v>#DIV/0!</v>
      </c>
      <c r="D3177" s="38" t="e">
        <f t="shared" si="250"/>
        <v>#DIV/0!</v>
      </c>
      <c r="G3177" s="38">
        <f t="shared" si="251"/>
        <v>0</v>
      </c>
    </row>
    <row r="3178" spans="2:7" x14ac:dyDescent="0.25">
      <c r="B3178">
        <f t="shared" si="249"/>
        <v>3175</v>
      </c>
      <c r="C3178" t="e">
        <f t="shared" si="248"/>
        <v>#DIV/0!</v>
      </c>
      <c r="D3178" s="38" t="e">
        <f t="shared" si="250"/>
        <v>#DIV/0!</v>
      </c>
      <c r="G3178" s="38">
        <f t="shared" si="251"/>
        <v>0</v>
      </c>
    </row>
    <row r="3179" spans="2:7" x14ac:dyDescent="0.25">
      <c r="B3179">
        <f t="shared" si="249"/>
        <v>3176</v>
      </c>
      <c r="C3179" t="e">
        <f t="shared" si="248"/>
        <v>#DIV/0!</v>
      </c>
      <c r="D3179" s="38" t="e">
        <f t="shared" si="250"/>
        <v>#DIV/0!</v>
      </c>
      <c r="G3179" s="38">
        <f t="shared" si="251"/>
        <v>0</v>
      </c>
    </row>
    <row r="3180" spans="2:7" x14ac:dyDescent="0.25">
      <c r="B3180">
        <f t="shared" si="249"/>
        <v>3177</v>
      </c>
      <c r="C3180" t="e">
        <f t="shared" si="248"/>
        <v>#DIV/0!</v>
      </c>
      <c r="D3180" s="38" t="e">
        <f t="shared" si="250"/>
        <v>#DIV/0!</v>
      </c>
      <c r="G3180" s="38">
        <f t="shared" si="251"/>
        <v>0</v>
      </c>
    </row>
    <row r="3181" spans="2:7" x14ac:dyDescent="0.25">
      <c r="B3181">
        <f t="shared" si="249"/>
        <v>3178</v>
      </c>
      <c r="C3181" t="e">
        <f t="shared" si="248"/>
        <v>#DIV/0!</v>
      </c>
      <c r="D3181" s="38" t="e">
        <f t="shared" si="250"/>
        <v>#DIV/0!</v>
      </c>
      <c r="G3181" s="38">
        <f t="shared" si="251"/>
        <v>0</v>
      </c>
    </row>
    <row r="3182" spans="2:7" x14ac:dyDescent="0.25">
      <c r="B3182">
        <f t="shared" si="249"/>
        <v>3179</v>
      </c>
      <c r="C3182" t="e">
        <f t="shared" si="248"/>
        <v>#DIV/0!</v>
      </c>
      <c r="D3182" s="38" t="e">
        <f t="shared" si="250"/>
        <v>#DIV/0!</v>
      </c>
      <c r="G3182" s="38">
        <f t="shared" si="251"/>
        <v>0</v>
      </c>
    </row>
    <row r="3183" spans="2:7" x14ac:dyDescent="0.25">
      <c r="B3183">
        <f t="shared" si="249"/>
        <v>3180</v>
      </c>
      <c r="C3183" t="e">
        <f t="shared" si="248"/>
        <v>#DIV/0!</v>
      </c>
      <c r="D3183" s="38" t="e">
        <f t="shared" si="250"/>
        <v>#DIV/0!</v>
      </c>
      <c r="G3183" s="38">
        <f t="shared" si="251"/>
        <v>0</v>
      </c>
    </row>
    <row r="3184" spans="2:7" x14ac:dyDescent="0.25">
      <c r="B3184">
        <f t="shared" si="249"/>
        <v>3181</v>
      </c>
      <c r="C3184" t="e">
        <f t="shared" si="248"/>
        <v>#DIV/0!</v>
      </c>
      <c r="D3184" s="38" t="e">
        <f t="shared" si="250"/>
        <v>#DIV/0!</v>
      </c>
      <c r="G3184" s="38">
        <f t="shared" si="251"/>
        <v>0</v>
      </c>
    </row>
    <row r="3185" spans="2:7" x14ac:dyDescent="0.25">
      <c r="B3185">
        <f t="shared" si="249"/>
        <v>3182</v>
      </c>
      <c r="C3185" t="e">
        <f t="shared" si="248"/>
        <v>#DIV/0!</v>
      </c>
      <c r="D3185" s="38" t="e">
        <f t="shared" si="250"/>
        <v>#DIV/0!</v>
      </c>
      <c r="G3185" s="38">
        <f t="shared" si="251"/>
        <v>0</v>
      </c>
    </row>
    <row r="3186" spans="2:7" x14ac:dyDescent="0.25">
      <c r="B3186">
        <f t="shared" si="249"/>
        <v>3183</v>
      </c>
      <c r="C3186" t="e">
        <f t="shared" si="248"/>
        <v>#DIV/0!</v>
      </c>
      <c r="D3186" s="38" t="e">
        <f t="shared" si="250"/>
        <v>#DIV/0!</v>
      </c>
      <c r="G3186" s="38">
        <f t="shared" si="251"/>
        <v>0</v>
      </c>
    </row>
    <row r="3187" spans="2:7" x14ac:dyDescent="0.25">
      <c r="B3187">
        <f t="shared" si="249"/>
        <v>3184</v>
      </c>
      <c r="C3187" t="e">
        <f t="shared" si="248"/>
        <v>#DIV/0!</v>
      </c>
      <c r="D3187" s="38" t="e">
        <f t="shared" si="250"/>
        <v>#DIV/0!</v>
      </c>
      <c r="G3187" s="38">
        <f t="shared" si="251"/>
        <v>0</v>
      </c>
    </row>
    <row r="3188" spans="2:7" x14ac:dyDescent="0.25">
      <c r="B3188">
        <f t="shared" si="249"/>
        <v>3185</v>
      </c>
      <c r="C3188" t="e">
        <f t="shared" si="248"/>
        <v>#DIV/0!</v>
      </c>
      <c r="D3188" s="38" t="e">
        <f t="shared" si="250"/>
        <v>#DIV/0!</v>
      </c>
      <c r="G3188" s="38">
        <f t="shared" si="251"/>
        <v>0</v>
      </c>
    </row>
    <row r="3189" spans="2:7" x14ac:dyDescent="0.25">
      <c r="B3189">
        <f t="shared" si="249"/>
        <v>3186</v>
      </c>
      <c r="C3189" t="e">
        <f t="shared" si="248"/>
        <v>#DIV/0!</v>
      </c>
      <c r="D3189" s="38" t="e">
        <f t="shared" si="250"/>
        <v>#DIV/0!</v>
      </c>
      <c r="G3189" s="38">
        <f t="shared" si="251"/>
        <v>0</v>
      </c>
    </row>
    <row r="3190" spans="2:7" x14ac:dyDescent="0.25">
      <c r="B3190">
        <f t="shared" si="249"/>
        <v>3187</v>
      </c>
      <c r="C3190" t="e">
        <f t="shared" si="248"/>
        <v>#DIV/0!</v>
      </c>
      <c r="D3190" s="38" t="e">
        <f t="shared" si="250"/>
        <v>#DIV/0!</v>
      </c>
      <c r="G3190" s="38">
        <f t="shared" si="251"/>
        <v>0</v>
      </c>
    </row>
    <row r="3191" spans="2:7" x14ac:dyDescent="0.25">
      <c r="B3191">
        <f t="shared" si="249"/>
        <v>3188</v>
      </c>
      <c r="C3191" t="e">
        <f t="shared" si="248"/>
        <v>#DIV/0!</v>
      </c>
      <c r="D3191" s="38" t="e">
        <f t="shared" si="250"/>
        <v>#DIV/0!</v>
      </c>
      <c r="G3191" s="38">
        <f t="shared" si="251"/>
        <v>0</v>
      </c>
    </row>
    <row r="3192" spans="2:7" x14ac:dyDescent="0.25">
      <c r="B3192">
        <f t="shared" si="249"/>
        <v>3189</v>
      </c>
      <c r="C3192" t="e">
        <f t="shared" si="248"/>
        <v>#DIV/0!</v>
      </c>
      <c r="D3192" s="38" t="e">
        <f t="shared" si="250"/>
        <v>#DIV/0!</v>
      </c>
      <c r="G3192" s="38">
        <f t="shared" si="251"/>
        <v>0</v>
      </c>
    </row>
    <row r="3193" spans="2:7" x14ac:dyDescent="0.25">
      <c r="B3193">
        <f t="shared" si="249"/>
        <v>3190</v>
      </c>
      <c r="C3193" t="e">
        <f t="shared" si="248"/>
        <v>#DIV/0!</v>
      </c>
      <c r="D3193" s="38" t="e">
        <f t="shared" si="250"/>
        <v>#DIV/0!</v>
      </c>
      <c r="G3193" s="38">
        <f t="shared" si="251"/>
        <v>0</v>
      </c>
    </row>
    <row r="3194" spans="2:7" x14ac:dyDescent="0.25">
      <c r="B3194">
        <f t="shared" si="249"/>
        <v>3191</v>
      </c>
      <c r="C3194" t="e">
        <f t="shared" si="248"/>
        <v>#DIV/0!</v>
      </c>
      <c r="D3194" s="38" t="e">
        <f t="shared" si="250"/>
        <v>#DIV/0!</v>
      </c>
      <c r="G3194" s="38">
        <f t="shared" si="251"/>
        <v>0</v>
      </c>
    </row>
    <row r="3195" spans="2:7" x14ac:dyDescent="0.25">
      <c r="B3195">
        <f t="shared" si="249"/>
        <v>3192</v>
      </c>
      <c r="C3195" t="e">
        <f t="shared" si="248"/>
        <v>#DIV/0!</v>
      </c>
      <c r="D3195" s="38" t="e">
        <f t="shared" si="250"/>
        <v>#DIV/0!</v>
      </c>
      <c r="G3195" s="38">
        <f t="shared" si="251"/>
        <v>0</v>
      </c>
    </row>
    <row r="3196" spans="2:7" x14ac:dyDescent="0.25">
      <c r="B3196">
        <f t="shared" si="249"/>
        <v>3193</v>
      </c>
      <c r="C3196" t="e">
        <f t="shared" si="248"/>
        <v>#DIV/0!</v>
      </c>
      <c r="D3196" s="38" t="e">
        <f t="shared" si="250"/>
        <v>#DIV/0!</v>
      </c>
      <c r="G3196" s="38">
        <f t="shared" si="251"/>
        <v>0</v>
      </c>
    </row>
    <row r="3197" spans="2:7" x14ac:dyDescent="0.25">
      <c r="B3197">
        <f t="shared" si="249"/>
        <v>3194</v>
      </c>
      <c r="C3197" t="e">
        <f t="shared" si="248"/>
        <v>#DIV/0!</v>
      </c>
      <c r="D3197" s="38" t="e">
        <f t="shared" si="250"/>
        <v>#DIV/0!</v>
      </c>
      <c r="G3197" s="38">
        <f t="shared" si="251"/>
        <v>0</v>
      </c>
    </row>
    <row r="3198" spans="2:7" x14ac:dyDescent="0.25">
      <c r="B3198">
        <f t="shared" si="249"/>
        <v>3195</v>
      </c>
      <c r="C3198" t="e">
        <f t="shared" si="248"/>
        <v>#DIV/0!</v>
      </c>
      <c r="D3198" s="38" t="e">
        <f t="shared" si="250"/>
        <v>#DIV/0!</v>
      </c>
      <c r="G3198" s="38">
        <f t="shared" si="251"/>
        <v>0</v>
      </c>
    </row>
    <row r="3199" spans="2:7" x14ac:dyDescent="0.25">
      <c r="B3199">
        <f t="shared" si="249"/>
        <v>3196</v>
      </c>
      <c r="C3199" t="e">
        <f t="shared" si="248"/>
        <v>#DIV/0!</v>
      </c>
      <c r="D3199" s="38" t="e">
        <f t="shared" si="250"/>
        <v>#DIV/0!</v>
      </c>
      <c r="G3199" s="38">
        <f t="shared" si="251"/>
        <v>0</v>
      </c>
    </row>
    <row r="3200" spans="2:7" x14ac:dyDescent="0.25">
      <c r="B3200">
        <f t="shared" si="249"/>
        <v>3197</v>
      </c>
      <c r="C3200" t="e">
        <f t="shared" si="248"/>
        <v>#DIV/0!</v>
      </c>
      <c r="D3200" s="38" t="e">
        <f t="shared" si="250"/>
        <v>#DIV/0!</v>
      </c>
      <c r="G3200" s="38">
        <f t="shared" si="251"/>
        <v>0</v>
      </c>
    </row>
    <row r="3201" spans="2:7" x14ac:dyDescent="0.25">
      <c r="B3201">
        <f t="shared" si="249"/>
        <v>3198</v>
      </c>
      <c r="C3201" t="e">
        <f t="shared" si="248"/>
        <v>#DIV/0!</v>
      </c>
      <c r="D3201" s="38" t="e">
        <f t="shared" si="250"/>
        <v>#DIV/0!</v>
      </c>
      <c r="G3201" s="38">
        <f t="shared" si="251"/>
        <v>0</v>
      </c>
    </row>
    <row r="3202" spans="2:7" x14ac:dyDescent="0.25">
      <c r="B3202">
        <f t="shared" si="249"/>
        <v>3199</v>
      </c>
      <c r="C3202" t="e">
        <f t="shared" si="248"/>
        <v>#DIV/0!</v>
      </c>
      <c r="D3202" s="38" t="e">
        <f t="shared" si="250"/>
        <v>#DIV/0!</v>
      </c>
      <c r="G3202" s="38">
        <f t="shared" si="251"/>
        <v>0</v>
      </c>
    </row>
    <row r="3203" spans="2:7" x14ac:dyDescent="0.25">
      <c r="B3203">
        <f t="shared" si="249"/>
        <v>3200</v>
      </c>
      <c r="C3203" t="e">
        <f t="shared" si="248"/>
        <v>#DIV/0!</v>
      </c>
      <c r="D3203" s="38" t="e">
        <f t="shared" si="250"/>
        <v>#DIV/0!</v>
      </c>
      <c r="G3203" s="38">
        <f t="shared" si="251"/>
        <v>0</v>
      </c>
    </row>
    <row r="3204" spans="2:7" x14ac:dyDescent="0.25">
      <c r="B3204">
        <f t="shared" si="249"/>
        <v>3201</v>
      </c>
      <c r="C3204" t="e">
        <f t="shared" si="248"/>
        <v>#DIV/0!</v>
      </c>
      <c r="D3204" s="38" t="e">
        <f t="shared" si="250"/>
        <v>#DIV/0!</v>
      </c>
      <c r="G3204" s="38">
        <f t="shared" si="251"/>
        <v>0</v>
      </c>
    </row>
    <row r="3205" spans="2:7" x14ac:dyDescent="0.25">
      <c r="B3205">
        <f t="shared" si="249"/>
        <v>3202</v>
      </c>
      <c r="C3205" t="e">
        <f t="shared" ref="C3205:C3268" si="252">1/H3205</f>
        <v>#DIV/0!</v>
      </c>
      <c r="D3205" s="38" t="e">
        <f t="shared" si="250"/>
        <v>#DIV/0!</v>
      </c>
      <c r="G3205" s="38">
        <f t="shared" si="251"/>
        <v>0</v>
      </c>
    </row>
    <row r="3206" spans="2:7" x14ac:dyDescent="0.25">
      <c r="B3206">
        <f t="shared" ref="B3206:B3269" si="253">B3205+1</f>
        <v>3203</v>
      </c>
      <c r="C3206" t="e">
        <f t="shared" si="252"/>
        <v>#DIV/0!</v>
      </c>
      <c r="D3206" s="38" t="e">
        <f t="shared" ref="D3206:D3269" si="254">D3205+C3206</f>
        <v>#DIV/0!</v>
      </c>
      <c r="G3206" s="38">
        <f t="shared" si="251"/>
        <v>0</v>
      </c>
    </row>
    <row r="3207" spans="2:7" x14ac:dyDescent="0.25">
      <c r="B3207">
        <f t="shared" si="253"/>
        <v>3204</v>
      </c>
      <c r="C3207" t="e">
        <f t="shared" si="252"/>
        <v>#DIV/0!</v>
      </c>
      <c r="D3207" s="38" t="e">
        <f t="shared" si="254"/>
        <v>#DIV/0!</v>
      </c>
      <c r="G3207" s="38">
        <f t="shared" ref="G3207:G3270" si="255">H3207/0.278</f>
        <v>0</v>
      </c>
    </row>
    <row r="3208" spans="2:7" x14ac:dyDescent="0.25">
      <c r="B3208">
        <f t="shared" si="253"/>
        <v>3205</v>
      </c>
      <c r="C3208" t="e">
        <f t="shared" si="252"/>
        <v>#DIV/0!</v>
      </c>
      <c r="D3208" s="38" t="e">
        <f t="shared" si="254"/>
        <v>#DIV/0!</v>
      </c>
      <c r="G3208" s="38">
        <f t="shared" si="255"/>
        <v>0</v>
      </c>
    </row>
    <row r="3209" spans="2:7" x14ac:dyDescent="0.25">
      <c r="B3209">
        <f t="shared" si="253"/>
        <v>3206</v>
      </c>
      <c r="C3209" t="e">
        <f t="shared" si="252"/>
        <v>#DIV/0!</v>
      </c>
      <c r="D3209" s="38" t="e">
        <f t="shared" si="254"/>
        <v>#DIV/0!</v>
      </c>
      <c r="G3209" s="38">
        <f t="shared" si="255"/>
        <v>0</v>
      </c>
    </row>
    <row r="3210" spans="2:7" x14ac:dyDescent="0.25">
      <c r="B3210">
        <f t="shared" si="253"/>
        <v>3207</v>
      </c>
      <c r="C3210" t="e">
        <f t="shared" si="252"/>
        <v>#DIV/0!</v>
      </c>
      <c r="D3210" s="38" t="e">
        <f t="shared" si="254"/>
        <v>#DIV/0!</v>
      </c>
      <c r="G3210" s="38">
        <f t="shared" si="255"/>
        <v>0</v>
      </c>
    </row>
    <row r="3211" spans="2:7" x14ac:dyDescent="0.25">
      <c r="B3211">
        <f t="shared" si="253"/>
        <v>3208</v>
      </c>
      <c r="C3211" t="e">
        <f t="shared" si="252"/>
        <v>#DIV/0!</v>
      </c>
      <c r="D3211" s="38" t="e">
        <f t="shared" si="254"/>
        <v>#DIV/0!</v>
      </c>
      <c r="G3211" s="38">
        <f t="shared" si="255"/>
        <v>0</v>
      </c>
    </row>
    <row r="3212" spans="2:7" x14ac:dyDescent="0.25">
      <c r="B3212">
        <f t="shared" si="253"/>
        <v>3209</v>
      </c>
      <c r="C3212" t="e">
        <f t="shared" si="252"/>
        <v>#DIV/0!</v>
      </c>
      <c r="D3212" s="38" t="e">
        <f t="shared" si="254"/>
        <v>#DIV/0!</v>
      </c>
      <c r="G3212" s="38">
        <f t="shared" si="255"/>
        <v>0</v>
      </c>
    </row>
    <row r="3213" spans="2:7" x14ac:dyDescent="0.25">
      <c r="B3213">
        <f t="shared" si="253"/>
        <v>3210</v>
      </c>
      <c r="C3213" t="e">
        <f t="shared" si="252"/>
        <v>#DIV/0!</v>
      </c>
      <c r="D3213" s="38" t="e">
        <f t="shared" si="254"/>
        <v>#DIV/0!</v>
      </c>
      <c r="G3213" s="38">
        <f t="shared" si="255"/>
        <v>0</v>
      </c>
    </row>
    <row r="3214" spans="2:7" x14ac:dyDescent="0.25">
      <c r="B3214">
        <f t="shared" si="253"/>
        <v>3211</v>
      </c>
      <c r="C3214" t="e">
        <f t="shared" si="252"/>
        <v>#DIV/0!</v>
      </c>
      <c r="D3214" s="38" t="e">
        <f t="shared" si="254"/>
        <v>#DIV/0!</v>
      </c>
      <c r="G3214" s="38">
        <f t="shared" si="255"/>
        <v>0</v>
      </c>
    </row>
    <row r="3215" spans="2:7" x14ac:dyDescent="0.25">
      <c r="B3215">
        <f t="shared" si="253"/>
        <v>3212</v>
      </c>
      <c r="C3215" t="e">
        <f t="shared" si="252"/>
        <v>#DIV/0!</v>
      </c>
      <c r="D3215" s="38" t="e">
        <f t="shared" si="254"/>
        <v>#DIV/0!</v>
      </c>
      <c r="G3215" s="38">
        <f t="shared" si="255"/>
        <v>0</v>
      </c>
    </row>
    <row r="3216" spans="2:7" x14ac:dyDescent="0.25">
      <c r="B3216">
        <f t="shared" si="253"/>
        <v>3213</v>
      </c>
      <c r="C3216" t="e">
        <f t="shared" si="252"/>
        <v>#DIV/0!</v>
      </c>
      <c r="D3216" s="38" t="e">
        <f t="shared" si="254"/>
        <v>#DIV/0!</v>
      </c>
      <c r="G3216" s="38">
        <f t="shared" si="255"/>
        <v>0</v>
      </c>
    </row>
    <row r="3217" spans="2:7" x14ac:dyDescent="0.25">
      <c r="B3217">
        <f t="shared" si="253"/>
        <v>3214</v>
      </c>
      <c r="C3217" t="e">
        <f t="shared" si="252"/>
        <v>#DIV/0!</v>
      </c>
      <c r="D3217" s="38" t="e">
        <f t="shared" si="254"/>
        <v>#DIV/0!</v>
      </c>
      <c r="G3217" s="38">
        <f t="shared" si="255"/>
        <v>0</v>
      </c>
    </row>
    <row r="3218" spans="2:7" x14ac:dyDescent="0.25">
      <c r="B3218">
        <f t="shared" si="253"/>
        <v>3215</v>
      </c>
      <c r="C3218" t="e">
        <f t="shared" si="252"/>
        <v>#DIV/0!</v>
      </c>
      <c r="D3218" s="38" t="e">
        <f t="shared" si="254"/>
        <v>#DIV/0!</v>
      </c>
      <c r="G3218" s="38">
        <f t="shared" si="255"/>
        <v>0</v>
      </c>
    </row>
    <row r="3219" spans="2:7" x14ac:dyDescent="0.25">
      <c r="B3219">
        <f t="shared" si="253"/>
        <v>3216</v>
      </c>
      <c r="C3219" t="e">
        <f t="shared" si="252"/>
        <v>#DIV/0!</v>
      </c>
      <c r="D3219" s="38" t="e">
        <f t="shared" si="254"/>
        <v>#DIV/0!</v>
      </c>
      <c r="G3219" s="38">
        <f t="shared" si="255"/>
        <v>0</v>
      </c>
    </row>
    <row r="3220" spans="2:7" x14ac:dyDescent="0.25">
      <c r="B3220">
        <f t="shared" si="253"/>
        <v>3217</v>
      </c>
      <c r="C3220" t="e">
        <f t="shared" si="252"/>
        <v>#DIV/0!</v>
      </c>
      <c r="D3220" s="38" t="e">
        <f t="shared" si="254"/>
        <v>#DIV/0!</v>
      </c>
      <c r="G3220" s="38">
        <f t="shared" si="255"/>
        <v>0</v>
      </c>
    </row>
    <row r="3221" spans="2:7" x14ac:dyDescent="0.25">
      <c r="B3221">
        <f t="shared" si="253"/>
        <v>3218</v>
      </c>
      <c r="C3221" t="e">
        <f t="shared" si="252"/>
        <v>#DIV/0!</v>
      </c>
      <c r="D3221" s="38" t="e">
        <f t="shared" si="254"/>
        <v>#DIV/0!</v>
      </c>
      <c r="G3221" s="38">
        <f t="shared" si="255"/>
        <v>0</v>
      </c>
    </row>
    <row r="3222" spans="2:7" x14ac:dyDescent="0.25">
      <c r="B3222">
        <f t="shared" si="253"/>
        <v>3219</v>
      </c>
      <c r="C3222" t="e">
        <f t="shared" si="252"/>
        <v>#DIV/0!</v>
      </c>
      <c r="D3222" s="38" t="e">
        <f t="shared" si="254"/>
        <v>#DIV/0!</v>
      </c>
      <c r="G3222" s="38">
        <f t="shared" si="255"/>
        <v>0</v>
      </c>
    </row>
    <row r="3223" spans="2:7" x14ac:dyDescent="0.25">
      <c r="B3223">
        <f t="shared" si="253"/>
        <v>3220</v>
      </c>
      <c r="C3223" t="e">
        <f t="shared" si="252"/>
        <v>#DIV/0!</v>
      </c>
      <c r="D3223" s="38" t="e">
        <f t="shared" si="254"/>
        <v>#DIV/0!</v>
      </c>
      <c r="G3223" s="38">
        <f t="shared" si="255"/>
        <v>0</v>
      </c>
    </row>
    <row r="3224" spans="2:7" x14ac:dyDescent="0.25">
      <c r="B3224">
        <f t="shared" si="253"/>
        <v>3221</v>
      </c>
      <c r="C3224" t="e">
        <f t="shared" si="252"/>
        <v>#DIV/0!</v>
      </c>
      <c r="D3224" s="38" t="e">
        <f t="shared" si="254"/>
        <v>#DIV/0!</v>
      </c>
      <c r="G3224" s="38">
        <f t="shared" si="255"/>
        <v>0</v>
      </c>
    </row>
    <row r="3225" spans="2:7" x14ac:dyDescent="0.25">
      <c r="B3225">
        <f t="shared" si="253"/>
        <v>3222</v>
      </c>
      <c r="C3225" t="e">
        <f t="shared" si="252"/>
        <v>#DIV/0!</v>
      </c>
      <c r="D3225" s="38" t="e">
        <f t="shared" si="254"/>
        <v>#DIV/0!</v>
      </c>
      <c r="G3225" s="38">
        <f t="shared" si="255"/>
        <v>0</v>
      </c>
    </row>
    <row r="3226" spans="2:7" x14ac:dyDescent="0.25">
      <c r="B3226">
        <f t="shared" si="253"/>
        <v>3223</v>
      </c>
      <c r="C3226" t="e">
        <f t="shared" si="252"/>
        <v>#DIV/0!</v>
      </c>
      <c r="D3226" s="38" t="e">
        <f t="shared" si="254"/>
        <v>#DIV/0!</v>
      </c>
      <c r="G3226" s="38">
        <f t="shared" si="255"/>
        <v>0</v>
      </c>
    </row>
    <row r="3227" spans="2:7" x14ac:dyDescent="0.25">
      <c r="B3227">
        <f t="shared" si="253"/>
        <v>3224</v>
      </c>
      <c r="C3227" t="e">
        <f t="shared" si="252"/>
        <v>#DIV/0!</v>
      </c>
      <c r="D3227" s="38" t="e">
        <f t="shared" si="254"/>
        <v>#DIV/0!</v>
      </c>
      <c r="G3227" s="38">
        <f t="shared" si="255"/>
        <v>0</v>
      </c>
    </row>
    <row r="3228" spans="2:7" x14ac:dyDescent="0.25">
      <c r="B3228">
        <f t="shared" si="253"/>
        <v>3225</v>
      </c>
      <c r="C3228" t="e">
        <f t="shared" si="252"/>
        <v>#DIV/0!</v>
      </c>
      <c r="D3228" s="38" t="e">
        <f t="shared" si="254"/>
        <v>#DIV/0!</v>
      </c>
      <c r="G3228" s="38">
        <f t="shared" si="255"/>
        <v>0</v>
      </c>
    </row>
    <row r="3229" spans="2:7" x14ac:dyDescent="0.25">
      <c r="B3229">
        <f t="shared" si="253"/>
        <v>3226</v>
      </c>
      <c r="C3229" t="e">
        <f t="shared" si="252"/>
        <v>#DIV/0!</v>
      </c>
      <c r="D3229" s="38" t="e">
        <f t="shared" si="254"/>
        <v>#DIV/0!</v>
      </c>
      <c r="G3229" s="38">
        <f t="shared" si="255"/>
        <v>0</v>
      </c>
    </row>
    <row r="3230" spans="2:7" x14ac:dyDescent="0.25">
      <c r="B3230">
        <f t="shared" si="253"/>
        <v>3227</v>
      </c>
      <c r="C3230" t="e">
        <f t="shared" si="252"/>
        <v>#DIV/0!</v>
      </c>
      <c r="D3230" s="38" t="e">
        <f t="shared" si="254"/>
        <v>#DIV/0!</v>
      </c>
      <c r="G3230" s="38">
        <f t="shared" si="255"/>
        <v>0</v>
      </c>
    </row>
    <row r="3231" spans="2:7" x14ac:dyDescent="0.25">
      <c r="B3231">
        <f t="shared" si="253"/>
        <v>3228</v>
      </c>
      <c r="C3231" t="e">
        <f t="shared" si="252"/>
        <v>#DIV/0!</v>
      </c>
      <c r="D3231" s="38" t="e">
        <f t="shared" si="254"/>
        <v>#DIV/0!</v>
      </c>
      <c r="G3231" s="38">
        <f t="shared" si="255"/>
        <v>0</v>
      </c>
    </row>
    <row r="3232" spans="2:7" x14ac:dyDescent="0.25">
      <c r="B3232">
        <f t="shared" si="253"/>
        <v>3229</v>
      </c>
      <c r="C3232" t="e">
        <f t="shared" si="252"/>
        <v>#DIV/0!</v>
      </c>
      <c r="D3232" s="38" t="e">
        <f t="shared" si="254"/>
        <v>#DIV/0!</v>
      </c>
      <c r="G3232" s="38">
        <f t="shared" si="255"/>
        <v>0</v>
      </c>
    </row>
    <row r="3233" spans="2:7" x14ac:dyDescent="0.25">
      <c r="B3233">
        <f t="shared" si="253"/>
        <v>3230</v>
      </c>
      <c r="C3233" t="e">
        <f t="shared" si="252"/>
        <v>#DIV/0!</v>
      </c>
      <c r="D3233" s="38" t="e">
        <f t="shared" si="254"/>
        <v>#DIV/0!</v>
      </c>
      <c r="G3233" s="38">
        <f t="shared" si="255"/>
        <v>0</v>
      </c>
    </row>
    <row r="3234" spans="2:7" x14ac:dyDescent="0.25">
      <c r="B3234">
        <f t="shared" si="253"/>
        <v>3231</v>
      </c>
      <c r="C3234" t="e">
        <f t="shared" si="252"/>
        <v>#DIV/0!</v>
      </c>
      <c r="D3234" s="38" t="e">
        <f t="shared" si="254"/>
        <v>#DIV/0!</v>
      </c>
      <c r="G3234" s="38">
        <f t="shared" si="255"/>
        <v>0</v>
      </c>
    </row>
    <row r="3235" spans="2:7" x14ac:dyDescent="0.25">
      <c r="B3235">
        <f t="shared" si="253"/>
        <v>3232</v>
      </c>
      <c r="C3235" t="e">
        <f t="shared" si="252"/>
        <v>#DIV/0!</v>
      </c>
      <c r="D3235" s="38" t="e">
        <f t="shared" si="254"/>
        <v>#DIV/0!</v>
      </c>
      <c r="G3235" s="38">
        <f t="shared" si="255"/>
        <v>0</v>
      </c>
    </row>
    <row r="3236" spans="2:7" x14ac:dyDescent="0.25">
      <c r="B3236">
        <f t="shared" si="253"/>
        <v>3233</v>
      </c>
      <c r="C3236" t="e">
        <f t="shared" si="252"/>
        <v>#DIV/0!</v>
      </c>
      <c r="D3236" s="38" t="e">
        <f t="shared" si="254"/>
        <v>#DIV/0!</v>
      </c>
      <c r="G3236" s="38">
        <f t="shared" si="255"/>
        <v>0</v>
      </c>
    </row>
    <row r="3237" spans="2:7" x14ac:dyDescent="0.25">
      <c r="B3237">
        <f t="shared" si="253"/>
        <v>3234</v>
      </c>
      <c r="C3237" t="e">
        <f t="shared" si="252"/>
        <v>#DIV/0!</v>
      </c>
      <c r="D3237" s="38" t="e">
        <f t="shared" si="254"/>
        <v>#DIV/0!</v>
      </c>
      <c r="G3237" s="38">
        <f t="shared" si="255"/>
        <v>0</v>
      </c>
    </row>
    <row r="3238" spans="2:7" x14ac:dyDescent="0.25">
      <c r="B3238">
        <f t="shared" si="253"/>
        <v>3235</v>
      </c>
      <c r="C3238" t="e">
        <f t="shared" si="252"/>
        <v>#DIV/0!</v>
      </c>
      <c r="D3238" s="38" t="e">
        <f t="shared" si="254"/>
        <v>#DIV/0!</v>
      </c>
      <c r="G3238" s="38">
        <f t="shared" si="255"/>
        <v>0</v>
      </c>
    </row>
    <row r="3239" spans="2:7" x14ac:dyDescent="0.25">
      <c r="B3239">
        <f t="shared" si="253"/>
        <v>3236</v>
      </c>
      <c r="C3239" t="e">
        <f t="shared" si="252"/>
        <v>#DIV/0!</v>
      </c>
      <c r="D3239" s="38" t="e">
        <f t="shared" si="254"/>
        <v>#DIV/0!</v>
      </c>
      <c r="G3239" s="38">
        <f t="shared" si="255"/>
        <v>0</v>
      </c>
    </row>
    <row r="3240" spans="2:7" x14ac:dyDescent="0.25">
      <c r="B3240">
        <f t="shared" si="253"/>
        <v>3237</v>
      </c>
      <c r="C3240" t="e">
        <f t="shared" si="252"/>
        <v>#DIV/0!</v>
      </c>
      <c r="D3240" s="38" t="e">
        <f t="shared" si="254"/>
        <v>#DIV/0!</v>
      </c>
      <c r="G3240" s="38">
        <f t="shared" si="255"/>
        <v>0</v>
      </c>
    </row>
    <row r="3241" spans="2:7" x14ac:dyDescent="0.25">
      <c r="B3241">
        <f t="shared" si="253"/>
        <v>3238</v>
      </c>
      <c r="C3241" t="e">
        <f t="shared" si="252"/>
        <v>#DIV/0!</v>
      </c>
      <c r="D3241" s="38" t="e">
        <f t="shared" si="254"/>
        <v>#DIV/0!</v>
      </c>
      <c r="G3241" s="38">
        <f t="shared" si="255"/>
        <v>0</v>
      </c>
    </row>
    <row r="3242" spans="2:7" x14ac:dyDescent="0.25">
      <c r="B3242">
        <f t="shared" si="253"/>
        <v>3239</v>
      </c>
      <c r="C3242" t="e">
        <f t="shared" si="252"/>
        <v>#DIV/0!</v>
      </c>
      <c r="D3242" s="38" t="e">
        <f t="shared" si="254"/>
        <v>#DIV/0!</v>
      </c>
      <c r="G3242" s="38">
        <f t="shared" si="255"/>
        <v>0</v>
      </c>
    </row>
    <row r="3243" spans="2:7" x14ac:dyDescent="0.25">
      <c r="B3243">
        <f t="shared" si="253"/>
        <v>3240</v>
      </c>
      <c r="C3243" t="e">
        <f t="shared" si="252"/>
        <v>#DIV/0!</v>
      </c>
      <c r="D3243" s="38" t="e">
        <f t="shared" si="254"/>
        <v>#DIV/0!</v>
      </c>
      <c r="G3243" s="38">
        <f t="shared" si="255"/>
        <v>0</v>
      </c>
    </row>
    <row r="3244" spans="2:7" x14ac:dyDescent="0.25">
      <c r="B3244">
        <f t="shared" si="253"/>
        <v>3241</v>
      </c>
      <c r="C3244" t="e">
        <f t="shared" si="252"/>
        <v>#DIV/0!</v>
      </c>
      <c r="D3244" s="38" t="e">
        <f t="shared" si="254"/>
        <v>#DIV/0!</v>
      </c>
      <c r="G3244" s="38">
        <f t="shared" si="255"/>
        <v>0</v>
      </c>
    </row>
    <row r="3245" spans="2:7" x14ac:dyDescent="0.25">
      <c r="B3245">
        <f t="shared" si="253"/>
        <v>3242</v>
      </c>
      <c r="C3245" t="e">
        <f t="shared" si="252"/>
        <v>#DIV/0!</v>
      </c>
      <c r="D3245" s="38" t="e">
        <f t="shared" si="254"/>
        <v>#DIV/0!</v>
      </c>
      <c r="G3245" s="38">
        <f t="shared" si="255"/>
        <v>0</v>
      </c>
    </row>
    <row r="3246" spans="2:7" x14ac:dyDescent="0.25">
      <c r="B3246">
        <f t="shared" si="253"/>
        <v>3243</v>
      </c>
      <c r="C3246" t="e">
        <f t="shared" si="252"/>
        <v>#DIV/0!</v>
      </c>
      <c r="D3246" s="38" t="e">
        <f t="shared" si="254"/>
        <v>#DIV/0!</v>
      </c>
      <c r="G3246" s="38">
        <f t="shared" si="255"/>
        <v>0</v>
      </c>
    </row>
    <row r="3247" spans="2:7" x14ac:dyDescent="0.25">
      <c r="B3247">
        <f t="shared" si="253"/>
        <v>3244</v>
      </c>
      <c r="C3247" t="e">
        <f t="shared" si="252"/>
        <v>#DIV/0!</v>
      </c>
      <c r="D3247" s="38" t="e">
        <f t="shared" si="254"/>
        <v>#DIV/0!</v>
      </c>
      <c r="G3247" s="38">
        <f t="shared" si="255"/>
        <v>0</v>
      </c>
    </row>
    <row r="3248" spans="2:7" x14ac:dyDescent="0.25">
      <c r="B3248">
        <f t="shared" si="253"/>
        <v>3245</v>
      </c>
      <c r="C3248" t="e">
        <f t="shared" si="252"/>
        <v>#DIV/0!</v>
      </c>
      <c r="D3248" s="38" t="e">
        <f t="shared" si="254"/>
        <v>#DIV/0!</v>
      </c>
      <c r="G3248" s="38">
        <f t="shared" si="255"/>
        <v>0</v>
      </c>
    </row>
    <row r="3249" spans="2:7" x14ac:dyDescent="0.25">
      <c r="B3249">
        <f t="shared" si="253"/>
        <v>3246</v>
      </c>
      <c r="C3249" t="e">
        <f t="shared" si="252"/>
        <v>#DIV/0!</v>
      </c>
      <c r="D3249" s="38" t="e">
        <f t="shared" si="254"/>
        <v>#DIV/0!</v>
      </c>
      <c r="G3249" s="38">
        <f t="shared" si="255"/>
        <v>0</v>
      </c>
    </row>
    <row r="3250" spans="2:7" x14ac:dyDescent="0.25">
      <c r="B3250">
        <f t="shared" si="253"/>
        <v>3247</v>
      </c>
      <c r="C3250" t="e">
        <f t="shared" si="252"/>
        <v>#DIV/0!</v>
      </c>
      <c r="D3250" s="38" t="e">
        <f t="shared" si="254"/>
        <v>#DIV/0!</v>
      </c>
      <c r="G3250" s="38">
        <f t="shared" si="255"/>
        <v>0</v>
      </c>
    </row>
    <row r="3251" spans="2:7" x14ac:dyDescent="0.25">
      <c r="B3251">
        <f t="shared" si="253"/>
        <v>3248</v>
      </c>
      <c r="C3251" t="e">
        <f t="shared" si="252"/>
        <v>#DIV/0!</v>
      </c>
      <c r="D3251" s="38" t="e">
        <f t="shared" si="254"/>
        <v>#DIV/0!</v>
      </c>
      <c r="G3251" s="38">
        <f t="shared" si="255"/>
        <v>0</v>
      </c>
    </row>
    <row r="3252" spans="2:7" x14ac:dyDescent="0.25">
      <c r="B3252">
        <f t="shared" si="253"/>
        <v>3249</v>
      </c>
      <c r="C3252" t="e">
        <f t="shared" si="252"/>
        <v>#DIV/0!</v>
      </c>
      <c r="D3252" s="38" t="e">
        <f t="shared" si="254"/>
        <v>#DIV/0!</v>
      </c>
      <c r="G3252" s="38">
        <f t="shared" si="255"/>
        <v>0</v>
      </c>
    </row>
    <row r="3253" spans="2:7" x14ac:dyDescent="0.25">
      <c r="B3253">
        <f t="shared" si="253"/>
        <v>3250</v>
      </c>
      <c r="C3253" t="e">
        <f t="shared" si="252"/>
        <v>#DIV/0!</v>
      </c>
      <c r="D3253" s="38" t="e">
        <f t="shared" si="254"/>
        <v>#DIV/0!</v>
      </c>
      <c r="G3253" s="38">
        <f t="shared" si="255"/>
        <v>0</v>
      </c>
    </row>
    <row r="3254" spans="2:7" x14ac:dyDescent="0.25">
      <c r="B3254">
        <f t="shared" si="253"/>
        <v>3251</v>
      </c>
      <c r="C3254" t="e">
        <f t="shared" si="252"/>
        <v>#DIV/0!</v>
      </c>
      <c r="D3254" s="38" t="e">
        <f t="shared" si="254"/>
        <v>#DIV/0!</v>
      </c>
      <c r="G3254" s="38">
        <f t="shared" si="255"/>
        <v>0</v>
      </c>
    </row>
    <row r="3255" spans="2:7" x14ac:dyDescent="0.25">
      <c r="B3255">
        <f t="shared" si="253"/>
        <v>3252</v>
      </c>
      <c r="C3255" t="e">
        <f t="shared" si="252"/>
        <v>#DIV/0!</v>
      </c>
      <c r="D3255" s="38" t="e">
        <f t="shared" si="254"/>
        <v>#DIV/0!</v>
      </c>
      <c r="G3255" s="38">
        <f t="shared" si="255"/>
        <v>0</v>
      </c>
    </row>
    <row r="3256" spans="2:7" x14ac:dyDescent="0.25">
      <c r="B3256">
        <f t="shared" si="253"/>
        <v>3253</v>
      </c>
      <c r="C3256" t="e">
        <f t="shared" si="252"/>
        <v>#DIV/0!</v>
      </c>
      <c r="D3256" s="38" t="e">
        <f t="shared" si="254"/>
        <v>#DIV/0!</v>
      </c>
      <c r="G3256" s="38">
        <f t="shared" si="255"/>
        <v>0</v>
      </c>
    </row>
    <row r="3257" spans="2:7" x14ac:dyDescent="0.25">
      <c r="B3257">
        <f t="shared" si="253"/>
        <v>3254</v>
      </c>
      <c r="C3257" t="e">
        <f t="shared" si="252"/>
        <v>#DIV/0!</v>
      </c>
      <c r="D3257" s="38" t="e">
        <f t="shared" si="254"/>
        <v>#DIV/0!</v>
      </c>
      <c r="G3257" s="38">
        <f t="shared" si="255"/>
        <v>0</v>
      </c>
    </row>
    <row r="3258" spans="2:7" x14ac:dyDescent="0.25">
      <c r="B3258">
        <f t="shared" si="253"/>
        <v>3255</v>
      </c>
      <c r="C3258" t="e">
        <f t="shared" si="252"/>
        <v>#DIV/0!</v>
      </c>
      <c r="D3258" s="38" t="e">
        <f t="shared" si="254"/>
        <v>#DIV/0!</v>
      </c>
      <c r="G3258" s="38">
        <f t="shared" si="255"/>
        <v>0</v>
      </c>
    </row>
    <row r="3259" spans="2:7" x14ac:dyDescent="0.25">
      <c r="B3259">
        <f t="shared" si="253"/>
        <v>3256</v>
      </c>
      <c r="C3259" t="e">
        <f t="shared" si="252"/>
        <v>#DIV/0!</v>
      </c>
      <c r="D3259" s="38" t="e">
        <f t="shared" si="254"/>
        <v>#DIV/0!</v>
      </c>
      <c r="G3259" s="38">
        <f t="shared" si="255"/>
        <v>0</v>
      </c>
    </row>
    <row r="3260" spans="2:7" x14ac:dyDescent="0.25">
      <c r="B3260">
        <f t="shared" si="253"/>
        <v>3257</v>
      </c>
      <c r="C3260" t="e">
        <f t="shared" si="252"/>
        <v>#DIV/0!</v>
      </c>
      <c r="D3260" s="38" t="e">
        <f t="shared" si="254"/>
        <v>#DIV/0!</v>
      </c>
      <c r="G3260" s="38">
        <f t="shared" si="255"/>
        <v>0</v>
      </c>
    </row>
    <row r="3261" spans="2:7" x14ac:dyDescent="0.25">
      <c r="B3261">
        <f t="shared" si="253"/>
        <v>3258</v>
      </c>
      <c r="C3261" t="e">
        <f t="shared" si="252"/>
        <v>#DIV/0!</v>
      </c>
      <c r="D3261" s="38" t="e">
        <f t="shared" si="254"/>
        <v>#DIV/0!</v>
      </c>
      <c r="G3261" s="38">
        <f t="shared" si="255"/>
        <v>0</v>
      </c>
    </row>
    <row r="3262" spans="2:7" x14ac:dyDescent="0.25">
      <c r="B3262">
        <f t="shared" si="253"/>
        <v>3259</v>
      </c>
      <c r="C3262" t="e">
        <f t="shared" si="252"/>
        <v>#DIV/0!</v>
      </c>
      <c r="D3262" s="38" t="e">
        <f t="shared" si="254"/>
        <v>#DIV/0!</v>
      </c>
      <c r="G3262" s="38">
        <f t="shared" si="255"/>
        <v>0</v>
      </c>
    </row>
    <row r="3263" spans="2:7" x14ac:dyDescent="0.25">
      <c r="B3263">
        <f t="shared" si="253"/>
        <v>3260</v>
      </c>
      <c r="C3263" t="e">
        <f t="shared" si="252"/>
        <v>#DIV/0!</v>
      </c>
      <c r="D3263" s="38" t="e">
        <f t="shared" si="254"/>
        <v>#DIV/0!</v>
      </c>
      <c r="G3263" s="38">
        <f t="shared" si="255"/>
        <v>0</v>
      </c>
    </row>
    <row r="3264" spans="2:7" x14ac:dyDescent="0.25">
      <c r="B3264">
        <f t="shared" si="253"/>
        <v>3261</v>
      </c>
      <c r="C3264" t="e">
        <f t="shared" si="252"/>
        <v>#DIV/0!</v>
      </c>
      <c r="D3264" s="38" t="e">
        <f t="shared" si="254"/>
        <v>#DIV/0!</v>
      </c>
      <c r="G3264" s="38">
        <f t="shared" si="255"/>
        <v>0</v>
      </c>
    </row>
    <row r="3265" spans="2:7" x14ac:dyDescent="0.25">
      <c r="B3265">
        <f t="shared" si="253"/>
        <v>3262</v>
      </c>
      <c r="C3265" t="e">
        <f t="shared" si="252"/>
        <v>#DIV/0!</v>
      </c>
      <c r="D3265" s="38" t="e">
        <f t="shared" si="254"/>
        <v>#DIV/0!</v>
      </c>
      <c r="G3265" s="38">
        <f t="shared" si="255"/>
        <v>0</v>
      </c>
    </row>
    <row r="3266" spans="2:7" x14ac:dyDescent="0.25">
      <c r="B3266">
        <f t="shared" si="253"/>
        <v>3263</v>
      </c>
      <c r="C3266" t="e">
        <f t="shared" si="252"/>
        <v>#DIV/0!</v>
      </c>
      <c r="D3266" s="38" t="e">
        <f t="shared" si="254"/>
        <v>#DIV/0!</v>
      </c>
      <c r="G3266" s="38">
        <f t="shared" si="255"/>
        <v>0</v>
      </c>
    </row>
    <row r="3267" spans="2:7" x14ac:dyDescent="0.25">
      <c r="B3267">
        <f t="shared" si="253"/>
        <v>3264</v>
      </c>
      <c r="C3267" t="e">
        <f t="shared" si="252"/>
        <v>#DIV/0!</v>
      </c>
      <c r="D3267" s="38" t="e">
        <f t="shared" si="254"/>
        <v>#DIV/0!</v>
      </c>
      <c r="G3267" s="38">
        <f t="shared" si="255"/>
        <v>0</v>
      </c>
    </row>
    <row r="3268" spans="2:7" x14ac:dyDescent="0.25">
      <c r="B3268">
        <f t="shared" si="253"/>
        <v>3265</v>
      </c>
      <c r="C3268" t="e">
        <f t="shared" si="252"/>
        <v>#DIV/0!</v>
      </c>
      <c r="D3268" s="38" t="e">
        <f t="shared" si="254"/>
        <v>#DIV/0!</v>
      </c>
      <c r="G3268" s="38">
        <f t="shared" si="255"/>
        <v>0</v>
      </c>
    </row>
    <row r="3269" spans="2:7" x14ac:dyDescent="0.25">
      <c r="B3269">
        <f t="shared" si="253"/>
        <v>3266</v>
      </c>
      <c r="C3269" t="e">
        <f t="shared" ref="C3269:C3332" si="256">1/H3269</f>
        <v>#DIV/0!</v>
      </c>
      <c r="D3269" s="38" t="e">
        <f t="shared" si="254"/>
        <v>#DIV/0!</v>
      </c>
      <c r="G3269" s="38">
        <f t="shared" si="255"/>
        <v>0</v>
      </c>
    </row>
    <row r="3270" spans="2:7" x14ac:dyDescent="0.25">
      <c r="B3270">
        <f t="shared" ref="B3270:B3333" si="257">B3269+1</f>
        <v>3267</v>
      </c>
      <c r="C3270" t="e">
        <f t="shared" si="256"/>
        <v>#DIV/0!</v>
      </c>
      <c r="D3270" s="38" t="e">
        <f t="shared" ref="D3270:D3333" si="258">D3269+C3270</f>
        <v>#DIV/0!</v>
      </c>
      <c r="G3270" s="38">
        <f t="shared" si="255"/>
        <v>0</v>
      </c>
    </row>
    <row r="3271" spans="2:7" x14ac:dyDescent="0.25">
      <c r="B3271">
        <f t="shared" si="257"/>
        <v>3268</v>
      </c>
      <c r="C3271" t="e">
        <f t="shared" si="256"/>
        <v>#DIV/0!</v>
      </c>
      <c r="D3271" s="38" t="e">
        <f t="shared" si="258"/>
        <v>#DIV/0!</v>
      </c>
      <c r="G3271" s="38">
        <f t="shared" ref="G3271:G3334" si="259">H3271/0.278</f>
        <v>0</v>
      </c>
    </row>
    <row r="3272" spans="2:7" x14ac:dyDescent="0.25">
      <c r="B3272">
        <f t="shared" si="257"/>
        <v>3269</v>
      </c>
      <c r="C3272" t="e">
        <f t="shared" si="256"/>
        <v>#DIV/0!</v>
      </c>
      <c r="D3272" s="38" t="e">
        <f t="shared" si="258"/>
        <v>#DIV/0!</v>
      </c>
      <c r="G3272" s="38">
        <f t="shared" si="259"/>
        <v>0</v>
      </c>
    </row>
    <row r="3273" spans="2:7" x14ac:dyDescent="0.25">
      <c r="B3273">
        <f t="shared" si="257"/>
        <v>3270</v>
      </c>
      <c r="C3273" t="e">
        <f t="shared" si="256"/>
        <v>#DIV/0!</v>
      </c>
      <c r="D3273" s="38" t="e">
        <f t="shared" si="258"/>
        <v>#DIV/0!</v>
      </c>
      <c r="G3273" s="38">
        <f t="shared" si="259"/>
        <v>0</v>
      </c>
    </row>
    <row r="3274" spans="2:7" x14ac:dyDescent="0.25">
      <c r="B3274">
        <f t="shared" si="257"/>
        <v>3271</v>
      </c>
      <c r="C3274" t="e">
        <f t="shared" si="256"/>
        <v>#DIV/0!</v>
      </c>
      <c r="D3274" s="38" t="e">
        <f t="shared" si="258"/>
        <v>#DIV/0!</v>
      </c>
      <c r="G3274" s="38">
        <f t="shared" si="259"/>
        <v>0</v>
      </c>
    </row>
    <row r="3275" spans="2:7" x14ac:dyDescent="0.25">
      <c r="B3275">
        <f t="shared" si="257"/>
        <v>3272</v>
      </c>
      <c r="C3275" t="e">
        <f t="shared" si="256"/>
        <v>#DIV/0!</v>
      </c>
      <c r="D3275" s="38" t="e">
        <f t="shared" si="258"/>
        <v>#DIV/0!</v>
      </c>
      <c r="G3275" s="38">
        <f t="shared" si="259"/>
        <v>0</v>
      </c>
    </row>
    <row r="3276" spans="2:7" x14ac:dyDescent="0.25">
      <c r="B3276">
        <f t="shared" si="257"/>
        <v>3273</v>
      </c>
      <c r="C3276" t="e">
        <f t="shared" si="256"/>
        <v>#DIV/0!</v>
      </c>
      <c r="D3276" s="38" t="e">
        <f t="shared" si="258"/>
        <v>#DIV/0!</v>
      </c>
      <c r="G3276" s="38">
        <f t="shared" si="259"/>
        <v>0</v>
      </c>
    </row>
    <row r="3277" spans="2:7" x14ac:dyDescent="0.25">
      <c r="B3277">
        <f t="shared" si="257"/>
        <v>3274</v>
      </c>
      <c r="C3277" t="e">
        <f t="shared" si="256"/>
        <v>#DIV/0!</v>
      </c>
      <c r="D3277" s="38" t="e">
        <f t="shared" si="258"/>
        <v>#DIV/0!</v>
      </c>
      <c r="G3277" s="38">
        <f t="shared" si="259"/>
        <v>0</v>
      </c>
    </row>
    <row r="3278" spans="2:7" x14ac:dyDescent="0.25">
      <c r="B3278">
        <f t="shared" si="257"/>
        <v>3275</v>
      </c>
      <c r="C3278" t="e">
        <f t="shared" si="256"/>
        <v>#DIV/0!</v>
      </c>
      <c r="D3278" s="38" t="e">
        <f t="shared" si="258"/>
        <v>#DIV/0!</v>
      </c>
      <c r="G3278" s="38">
        <f t="shared" si="259"/>
        <v>0</v>
      </c>
    </row>
    <row r="3279" spans="2:7" x14ac:dyDescent="0.25">
      <c r="B3279">
        <f t="shared" si="257"/>
        <v>3276</v>
      </c>
      <c r="C3279" t="e">
        <f t="shared" si="256"/>
        <v>#DIV/0!</v>
      </c>
      <c r="D3279" s="38" t="e">
        <f t="shared" si="258"/>
        <v>#DIV/0!</v>
      </c>
      <c r="G3279" s="38">
        <f t="shared" si="259"/>
        <v>0</v>
      </c>
    </row>
    <row r="3280" spans="2:7" x14ac:dyDescent="0.25">
      <c r="B3280">
        <f t="shared" si="257"/>
        <v>3277</v>
      </c>
      <c r="C3280" t="e">
        <f t="shared" si="256"/>
        <v>#DIV/0!</v>
      </c>
      <c r="D3280" s="38" t="e">
        <f t="shared" si="258"/>
        <v>#DIV/0!</v>
      </c>
      <c r="G3280" s="38">
        <f t="shared" si="259"/>
        <v>0</v>
      </c>
    </row>
    <row r="3281" spans="2:7" x14ac:dyDescent="0.25">
      <c r="B3281">
        <f t="shared" si="257"/>
        <v>3278</v>
      </c>
      <c r="C3281" t="e">
        <f t="shared" si="256"/>
        <v>#DIV/0!</v>
      </c>
      <c r="D3281" s="38" t="e">
        <f t="shared" si="258"/>
        <v>#DIV/0!</v>
      </c>
      <c r="G3281" s="38">
        <f t="shared" si="259"/>
        <v>0</v>
      </c>
    </row>
    <row r="3282" spans="2:7" x14ac:dyDescent="0.25">
      <c r="B3282">
        <f t="shared" si="257"/>
        <v>3279</v>
      </c>
      <c r="C3282" t="e">
        <f t="shared" si="256"/>
        <v>#DIV/0!</v>
      </c>
      <c r="D3282" s="38" t="e">
        <f t="shared" si="258"/>
        <v>#DIV/0!</v>
      </c>
      <c r="G3282" s="38">
        <f t="shared" si="259"/>
        <v>0</v>
      </c>
    </row>
    <row r="3283" spans="2:7" x14ac:dyDescent="0.25">
      <c r="B3283">
        <f t="shared" si="257"/>
        <v>3280</v>
      </c>
      <c r="C3283" t="e">
        <f t="shared" si="256"/>
        <v>#DIV/0!</v>
      </c>
      <c r="D3283" s="38" t="e">
        <f t="shared" si="258"/>
        <v>#DIV/0!</v>
      </c>
      <c r="G3283" s="38">
        <f t="shared" si="259"/>
        <v>0</v>
      </c>
    </row>
    <row r="3284" spans="2:7" x14ac:dyDescent="0.25">
      <c r="B3284">
        <f t="shared" si="257"/>
        <v>3281</v>
      </c>
      <c r="C3284" t="e">
        <f t="shared" si="256"/>
        <v>#DIV/0!</v>
      </c>
      <c r="D3284" s="38" t="e">
        <f t="shared" si="258"/>
        <v>#DIV/0!</v>
      </c>
      <c r="G3284" s="38">
        <f t="shared" si="259"/>
        <v>0</v>
      </c>
    </row>
    <row r="3285" spans="2:7" x14ac:dyDescent="0.25">
      <c r="B3285">
        <f t="shared" si="257"/>
        <v>3282</v>
      </c>
      <c r="C3285" t="e">
        <f t="shared" si="256"/>
        <v>#DIV/0!</v>
      </c>
      <c r="D3285" s="38" t="e">
        <f t="shared" si="258"/>
        <v>#DIV/0!</v>
      </c>
      <c r="G3285" s="38">
        <f t="shared" si="259"/>
        <v>0</v>
      </c>
    </row>
    <row r="3286" spans="2:7" x14ac:dyDescent="0.25">
      <c r="B3286">
        <f t="shared" si="257"/>
        <v>3283</v>
      </c>
      <c r="C3286" t="e">
        <f t="shared" si="256"/>
        <v>#DIV/0!</v>
      </c>
      <c r="D3286" s="38" t="e">
        <f t="shared" si="258"/>
        <v>#DIV/0!</v>
      </c>
      <c r="G3286" s="38">
        <f t="shared" si="259"/>
        <v>0</v>
      </c>
    </row>
    <row r="3287" spans="2:7" x14ac:dyDescent="0.25">
      <c r="B3287">
        <f t="shared" si="257"/>
        <v>3284</v>
      </c>
      <c r="C3287" t="e">
        <f t="shared" si="256"/>
        <v>#DIV/0!</v>
      </c>
      <c r="D3287" s="38" t="e">
        <f t="shared" si="258"/>
        <v>#DIV/0!</v>
      </c>
      <c r="G3287" s="38">
        <f t="shared" si="259"/>
        <v>0</v>
      </c>
    </row>
    <row r="3288" spans="2:7" x14ac:dyDescent="0.25">
      <c r="B3288">
        <f t="shared" si="257"/>
        <v>3285</v>
      </c>
      <c r="C3288" t="e">
        <f t="shared" si="256"/>
        <v>#DIV/0!</v>
      </c>
      <c r="D3288" s="38" t="e">
        <f t="shared" si="258"/>
        <v>#DIV/0!</v>
      </c>
      <c r="G3288" s="38">
        <f t="shared" si="259"/>
        <v>0</v>
      </c>
    </row>
    <row r="3289" spans="2:7" x14ac:dyDescent="0.25">
      <c r="B3289">
        <f t="shared" si="257"/>
        <v>3286</v>
      </c>
      <c r="C3289" t="e">
        <f t="shared" si="256"/>
        <v>#DIV/0!</v>
      </c>
      <c r="D3289" s="38" t="e">
        <f t="shared" si="258"/>
        <v>#DIV/0!</v>
      </c>
      <c r="G3289" s="38">
        <f t="shared" si="259"/>
        <v>0</v>
      </c>
    </row>
    <row r="3290" spans="2:7" x14ac:dyDescent="0.25">
      <c r="B3290">
        <f t="shared" si="257"/>
        <v>3287</v>
      </c>
      <c r="C3290" t="e">
        <f t="shared" si="256"/>
        <v>#DIV/0!</v>
      </c>
      <c r="D3290" s="38" t="e">
        <f t="shared" si="258"/>
        <v>#DIV/0!</v>
      </c>
      <c r="G3290" s="38">
        <f t="shared" si="259"/>
        <v>0</v>
      </c>
    </row>
    <row r="3291" spans="2:7" x14ac:dyDescent="0.25">
      <c r="B3291">
        <f t="shared" si="257"/>
        <v>3288</v>
      </c>
      <c r="C3291" t="e">
        <f t="shared" si="256"/>
        <v>#DIV/0!</v>
      </c>
      <c r="D3291" s="38" t="e">
        <f t="shared" si="258"/>
        <v>#DIV/0!</v>
      </c>
      <c r="G3291" s="38">
        <f t="shared" si="259"/>
        <v>0</v>
      </c>
    </row>
    <row r="3292" spans="2:7" x14ac:dyDescent="0.25">
      <c r="B3292">
        <f t="shared" si="257"/>
        <v>3289</v>
      </c>
      <c r="C3292" t="e">
        <f t="shared" si="256"/>
        <v>#DIV/0!</v>
      </c>
      <c r="D3292" s="38" t="e">
        <f t="shared" si="258"/>
        <v>#DIV/0!</v>
      </c>
      <c r="G3292" s="38">
        <f t="shared" si="259"/>
        <v>0</v>
      </c>
    </row>
    <row r="3293" spans="2:7" x14ac:dyDescent="0.25">
      <c r="B3293">
        <f t="shared" si="257"/>
        <v>3290</v>
      </c>
      <c r="C3293" t="e">
        <f t="shared" si="256"/>
        <v>#DIV/0!</v>
      </c>
      <c r="D3293" s="38" t="e">
        <f t="shared" si="258"/>
        <v>#DIV/0!</v>
      </c>
      <c r="G3293" s="38">
        <f t="shared" si="259"/>
        <v>0</v>
      </c>
    </row>
    <row r="3294" spans="2:7" x14ac:dyDescent="0.25">
      <c r="B3294">
        <f t="shared" si="257"/>
        <v>3291</v>
      </c>
      <c r="C3294" t="e">
        <f t="shared" si="256"/>
        <v>#DIV/0!</v>
      </c>
      <c r="D3294" s="38" t="e">
        <f t="shared" si="258"/>
        <v>#DIV/0!</v>
      </c>
      <c r="G3294" s="38">
        <f t="shared" si="259"/>
        <v>0</v>
      </c>
    </row>
    <row r="3295" spans="2:7" x14ac:dyDescent="0.25">
      <c r="B3295">
        <f t="shared" si="257"/>
        <v>3292</v>
      </c>
      <c r="C3295" t="e">
        <f t="shared" si="256"/>
        <v>#DIV/0!</v>
      </c>
      <c r="D3295" s="38" t="e">
        <f t="shared" si="258"/>
        <v>#DIV/0!</v>
      </c>
      <c r="G3295" s="38">
        <f t="shared" si="259"/>
        <v>0</v>
      </c>
    </row>
    <row r="3296" spans="2:7" x14ac:dyDescent="0.25">
      <c r="B3296">
        <f t="shared" si="257"/>
        <v>3293</v>
      </c>
      <c r="C3296" t="e">
        <f t="shared" si="256"/>
        <v>#DIV/0!</v>
      </c>
      <c r="D3296" s="38" t="e">
        <f t="shared" si="258"/>
        <v>#DIV/0!</v>
      </c>
      <c r="G3296" s="38">
        <f t="shared" si="259"/>
        <v>0</v>
      </c>
    </row>
    <row r="3297" spans="2:7" x14ac:dyDescent="0.25">
      <c r="B3297">
        <f t="shared" si="257"/>
        <v>3294</v>
      </c>
      <c r="C3297" t="e">
        <f t="shared" si="256"/>
        <v>#DIV/0!</v>
      </c>
      <c r="D3297" s="38" t="e">
        <f t="shared" si="258"/>
        <v>#DIV/0!</v>
      </c>
      <c r="G3297" s="38">
        <f t="shared" si="259"/>
        <v>0</v>
      </c>
    </row>
    <row r="3298" spans="2:7" x14ac:dyDescent="0.25">
      <c r="B3298">
        <f t="shared" si="257"/>
        <v>3295</v>
      </c>
      <c r="C3298" t="e">
        <f t="shared" si="256"/>
        <v>#DIV/0!</v>
      </c>
      <c r="D3298" s="38" t="e">
        <f t="shared" si="258"/>
        <v>#DIV/0!</v>
      </c>
      <c r="G3298" s="38">
        <f t="shared" si="259"/>
        <v>0</v>
      </c>
    </row>
    <row r="3299" spans="2:7" x14ac:dyDescent="0.25">
      <c r="B3299">
        <f t="shared" si="257"/>
        <v>3296</v>
      </c>
      <c r="C3299" t="e">
        <f t="shared" si="256"/>
        <v>#DIV/0!</v>
      </c>
      <c r="D3299" s="38" t="e">
        <f t="shared" si="258"/>
        <v>#DIV/0!</v>
      </c>
      <c r="G3299" s="38">
        <f t="shared" si="259"/>
        <v>0</v>
      </c>
    </row>
    <row r="3300" spans="2:7" x14ac:dyDescent="0.25">
      <c r="B3300">
        <f t="shared" si="257"/>
        <v>3297</v>
      </c>
      <c r="C3300" t="e">
        <f t="shared" si="256"/>
        <v>#DIV/0!</v>
      </c>
      <c r="D3300" s="38" t="e">
        <f t="shared" si="258"/>
        <v>#DIV/0!</v>
      </c>
      <c r="G3300" s="38">
        <f t="shared" si="259"/>
        <v>0</v>
      </c>
    </row>
    <row r="3301" spans="2:7" x14ac:dyDescent="0.25">
      <c r="B3301">
        <f t="shared" si="257"/>
        <v>3298</v>
      </c>
      <c r="C3301" t="e">
        <f t="shared" si="256"/>
        <v>#DIV/0!</v>
      </c>
      <c r="D3301" s="38" t="e">
        <f t="shared" si="258"/>
        <v>#DIV/0!</v>
      </c>
      <c r="G3301" s="38">
        <f t="shared" si="259"/>
        <v>0</v>
      </c>
    </row>
    <row r="3302" spans="2:7" x14ac:dyDescent="0.25">
      <c r="B3302">
        <f t="shared" si="257"/>
        <v>3299</v>
      </c>
      <c r="C3302" t="e">
        <f t="shared" si="256"/>
        <v>#DIV/0!</v>
      </c>
      <c r="D3302" s="38" t="e">
        <f t="shared" si="258"/>
        <v>#DIV/0!</v>
      </c>
      <c r="G3302" s="38">
        <f t="shared" si="259"/>
        <v>0</v>
      </c>
    </row>
    <row r="3303" spans="2:7" x14ac:dyDescent="0.25">
      <c r="B3303">
        <f t="shared" si="257"/>
        <v>3300</v>
      </c>
      <c r="C3303" t="e">
        <f t="shared" si="256"/>
        <v>#DIV/0!</v>
      </c>
      <c r="D3303" s="38" t="e">
        <f t="shared" si="258"/>
        <v>#DIV/0!</v>
      </c>
      <c r="G3303" s="38">
        <f t="shared" si="259"/>
        <v>0</v>
      </c>
    </row>
    <row r="3304" spans="2:7" x14ac:dyDescent="0.25">
      <c r="B3304">
        <f t="shared" si="257"/>
        <v>3301</v>
      </c>
      <c r="C3304" t="e">
        <f t="shared" si="256"/>
        <v>#DIV/0!</v>
      </c>
      <c r="D3304" s="38" t="e">
        <f t="shared" si="258"/>
        <v>#DIV/0!</v>
      </c>
      <c r="G3304" s="38">
        <f t="shared" si="259"/>
        <v>0</v>
      </c>
    </row>
    <row r="3305" spans="2:7" x14ac:dyDescent="0.25">
      <c r="B3305">
        <f t="shared" si="257"/>
        <v>3302</v>
      </c>
      <c r="C3305" t="e">
        <f t="shared" si="256"/>
        <v>#DIV/0!</v>
      </c>
      <c r="D3305" s="38" t="e">
        <f t="shared" si="258"/>
        <v>#DIV/0!</v>
      </c>
      <c r="G3305" s="38">
        <f t="shared" si="259"/>
        <v>0</v>
      </c>
    </row>
    <row r="3306" spans="2:7" x14ac:dyDescent="0.25">
      <c r="B3306">
        <f t="shared" si="257"/>
        <v>3303</v>
      </c>
      <c r="C3306" t="e">
        <f t="shared" si="256"/>
        <v>#DIV/0!</v>
      </c>
      <c r="D3306" s="38" t="e">
        <f t="shared" si="258"/>
        <v>#DIV/0!</v>
      </c>
      <c r="G3306" s="38">
        <f t="shared" si="259"/>
        <v>0</v>
      </c>
    </row>
    <row r="3307" spans="2:7" x14ac:dyDescent="0.25">
      <c r="B3307">
        <f t="shared" si="257"/>
        <v>3304</v>
      </c>
      <c r="C3307" t="e">
        <f t="shared" si="256"/>
        <v>#DIV/0!</v>
      </c>
      <c r="D3307" s="38" t="e">
        <f t="shared" si="258"/>
        <v>#DIV/0!</v>
      </c>
      <c r="G3307" s="38">
        <f t="shared" si="259"/>
        <v>0</v>
      </c>
    </row>
    <row r="3308" spans="2:7" x14ac:dyDescent="0.25">
      <c r="B3308">
        <f t="shared" si="257"/>
        <v>3305</v>
      </c>
      <c r="C3308" t="e">
        <f t="shared" si="256"/>
        <v>#DIV/0!</v>
      </c>
      <c r="D3308" s="38" t="e">
        <f t="shared" si="258"/>
        <v>#DIV/0!</v>
      </c>
      <c r="G3308" s="38">
        <f t="shared" si="259"/>
        <v>0</v>
      </c>
    </row>
    <row r="3309" spans="2:7" x14ac:dyDescent="0.25">
      <c r="B3309">
        <f t="shared" si="257"/>
        <v>3306</v>
      </c>
      <c r="C3309" t="e">
        <f t="shared" si="256"/>
        <v>#DIV/0!</v>
      </c>
      <c r="D3309" s="38" t="e">
        <f t="shared" si="258"/>
        <v>#DIV/0!</v>
      </c>
      <c r="G3309" s="38">
        <f t="shared" si="259"/>
        <v>0</v>
      </c>
    </row>
    <row r="3310" spans="2:7" x14ac:dyDescent="0.25">
      <c r="B3310">
        <f t="shared" si="257"/>
        <v>3307</v>
      </c>
      <c r="C3310" t="e">
        <f t="shared" si="256"/>
        <v>#DIV/0!</v>
      </c>
      <c r="D3310" s="38" t="e">
        <f t="shared" si="258"/>
        <v>#DIV/0!</v>
      </c>
      <c r="G3310" s="38">
        <f t="shared" si="259"/>
        <v>0</v>
      </c>
    </row>
    <row r="3311" spans="2:7" x14ac:dyDescent="0.25">
      <c r="B3311">
        <f t="shared" si="257"/>
        <v>3308</v>
      </c>
      <c r="C3311" t="e">
        <f t="shared" si="256"/>
        <v>#DIV/0!</v>
      </c>
      <c r="D3311" s="38" t="e">
        <f t="shared" si="258"/>
        <v>#DIV/0!</v>
      </c>
      <c r="G3311" s="38">
        <f t="shared" si="259"/>
        <v>0</v>
      </c>
    </row>
    <row r="3312" spans="2:7" x14ac:dyDescent="0.25">
      <c r="B3312">
        <f t="shared" si="257"/>
        <v>3309</v>
      </c>
      <c r="C3312" t="e">
        <f t="shared" si="256"/>
        <v>#DIV/0!</v>
      </c>
      <c r="D3312" s="38" t="e">
        <f t="shared" si="258"/>
        <v>#DIV/0!</v>
      </c>
      <c r="G3312" s="38">
        <f t="shared" si="259"/>
        <v>0</v>
      </c>
    </row>
    <row r="3313" spans="2:7" x14ac:dyDescent="0.25">
      <c r="B3313">
        <f t="shared" si="257"/>
        <v>3310</v>
      </c>
      <c r="C3313" t="e">
        <f t="shared" si="256"/>
        <v>#DIV/0!</v>
      </c>
      <c r="D3313" s="38" t="e">
        <f t="shared" si="258"/>
        <v>#DIV/0!</v>
      </c>
      <c r="G3313" s="38">
        <f t="shared" si="259"/>
        <v>0</v>
      </c>
    </row>
    <row r="3314" spans="2:7" x14ac:dyDescent="0.25">
      <c r="B3314">
        <f t="shared" si="257"/>
        <v>3311</v>
      </c>
      <c r="C3314" t="e">
        <f t="shared" si="256"/>
        <v>#DIV/0!</v>
      </c>
      <c r="D3314" s="38" t="e">
        <f t="shared" si="258"/>
        <v>#DIV/0!</v>
      </c>
      <c r="G3314" s="38">
        <f t="shared" si="259"/>
        <v>0</v>
      </c>
    </row>
    <row r="3315" spans="2:7" x14ac:dyDescent="0.25">
      <c r="B3315">
        <f t="shared" si="257"/>
        <v>3312</v>
      </c>
      <c r="C3315" t="e">
        <f t="shared" si="256"/>
        <v>#DIV/0!</v>
      </c>
      <c r="D3315" s="38" t="e">
        <f t="shared" si="258"/>
        <v>#DIV/0!</v>
      </c>
      <c r="G3315" s="38">
        <f t="shared" si="259"/>
        <v>0</v>
      </c>
    </row>
    <row r="3316" spans="2:7" x14ac:dyDescent="0.25">
      <c r="B3316">
        <f t="shared" si="257"/>
        <v>3313</v>
      </c>
      <c r="C3316" t="e">
        <f t="shared" si="256"/>
        <v>#DIV/0!</v>
      </c>
      <c r="D3316" s="38" t="e">
        <f t="shared" si="258"/>
        <v>#DIV/0!</v>
      </c>
      <c r="G3316" s="38">
        <f t="shared" si="259"/>
        <v>0</v>
      </c>
    </row>
    <row r="3317" spans="2:7" x14ac:dyDescent="0.25">
      <c r="B3317">
        <f t="shared" si="257"/>
        <v>3314</v>
      </c>
      <c r="C3317" t="e">
        <f t="shared" si="256"/>
        <v>#DIV/0!</v>
      </c>
      <c r="D3317" s="38" t="e">
        <f t="shared" si="258"/>
        <v>#DIV/0!</v>
      </c>
      <c r="G3317" s="38">
        <f t="shared" si="259"/>
        <v>0</v>
      </c>
    </row>
    <row r="3318" spans="2:7" x14ac:dyDescent="0.25">
      <c r="B3318">
        <f t="shared" si="257"/>
        <v>3315</v>
      </c>
      <c r="C3318" t="e">
        <f t="shared" si="256"/>
        <v>#DIV/0!</v>
      </c>
      <c r="D3318" s="38" t="e">
        <f t="shared" si="258"/>
        <v>#DIV/0!</v>
      </c>
      <c r="G3318" s="38">
        <f t="shared" si="259"/>
        <v>0</v>
      </c>
    </row>
    <row r="3319" spans="2:7" x14ac:dyDescent="0.25">
      <c r="B3319">
        <f t="shared" si="257"/>
        <v>3316</v>
      </c>
      <c r="C3319" t="e">
        <f t="shared" si="256"/>
        <v>#DIV/0!</v>
      </c>
      <c r="D3319" s="38" t="e">
        <f t="shared" si="258"/>
        <v>#DIV/0!</v>
      </c>
      <c r="G3319" s="38">
        <f t="shared" si="259"/>
        <v>0</v>
      </c>
    </row>
    <row r="3320" spans="2:7" x14ac:dyDescent="0.25">
      <c r="B3320">
        <f t="shared" si="257"/>
        <v>3317</v>
      </c>
      <c r="C3320" t="e">
        <f t="shared" si="256"/>
        <v>#DIV/0!</v>
      </c>
      <c r="D3320" s="38" t="e">
        <f t="shared" si="258"/>
        <v>#DIV/0!</v>
      </c>
      <c r="G3320" s="38">
        <f t="shared" si="259"/>
        <v>0</v>
      </c>
    </row>
    <row r="3321" spans="2:7" x14ac:dyDescent="0.25">
      <c r="B3321">
        <f t="shared" si="257"/>
        <v>3318</v>
      </c>
      <c r="C3321" t="e">
        <f t="shared" si="256"/>
        <v>#DIV/0!</v>
      </c>
      <c r="D3321" s="38" t="e">
        <f t="shared" si="258"/>
        <v>#DIV/0!</v>
      </c>
      <c r="G3321" s="38">
        <f t="shared" si="259"/>
        <v>0</v>
      </c>
    </row>
    <row r="3322" spans="2:7" x14ac:dyDescent="0.25">
      <c r="B3322">
        <f t="shared" si="257"/>
        <v>3319</v>
      </c>
      <c r="C3322" t="e">
        <f t="shared" si="256"/>
        <v>#DIV/0!</v>
      </c>
      <c r="D3322" s="38" t="e">
        <f t="shared" si="258"/>
        <v>#DIV/0!</v>
      </c>
      <c r="G3322" s="38">
        <f t="shared" si="259"/>
        <v>0</v>
      </c>
    </row>
    <row r="3323" spans="2:7" x14ac:dyDescent="0.25">
      <c r="B3323">
        <f t="shared" si="257"/>
        <v>3320</v>
      </c>
      <c r="C3323" t="e">
        <f t="shared" si="256"/>
        <v>#DIV/0!</v>
      </c>
      <c r="D3323" s="38" t="e">
        <f t="shared" si="258"/>
        <v>#DIV/0!</v>
      </c>
      <c r="G3323" s="38">
        <f t="shared" si="259"/>
        <v>0</v>
      </c>
    </row>
    <row r="3324" spans="2:7" x14ac:dyDescent="0.25">
      <c r="B3324">
        <f t="shared" si="257"/>
        <v>3321</v>
      </c>
      <c r="C3324" t="e">
        <f t="shared" si="256"/>
        <v>#DIV/0!</v>
      </c>
      <c r="D3324" s="38" t="e">
        <f t="shared" si="258"/>
        <v>#DIV/0!</v>
      </c>
      <c r="G3324" s="38">
        <f t="shared" si="259"/>
        <v>0</v>
      </c>
    </row>
    <row r="3325" spans="2:7" x14ac:dyDescent="0.25">
      <c r="B3325">
        <f t="shared" si="257"/>
        <v>3322</v>
      </c>
      <c r="C3325" t="e">
        <f t="shared" si="256"/>
        <v>#DIV/0!</v>
      </c>
      <c r="D3325" s="38" t="e">
        <f t="shared" si="258"/>
        <v>#DIV/0!</v>
      </c>
      <c r="G3325" s="38">
        <f t="shared" si="259"/>
        <v>0</v>
      </c>
    </row>
    <row r="3326" spans="2:7" x14ac:dyDescent="0.25">
      <c r="B3326">
        <f t="shared" si="257"/>
        <v>3323</v>
      </c>
      <c r="C3326" t="e">
        <f t="shared" si="256"/>
        <v>#DIV/0!</v>
      </c>
      <c r="D3326" s="38" t="e">
        <f t="shared" si="258"/>
        <v>#DIV/0!</v>
      </c>
      <c r="G3326" s="38">
        <f t="shared" si="259"/>
        <v>0</v>
      </c>
    </row>
    <row r="3327" spans="2:7" x14ac:dyDescent="0.25">
      <c r="B3327">
        <f t="shared" si="257"/>
        <v>3324</v>
      </c>
      <c r="C3327" t="e">
        <f t="shared" si="256"/>
        <v>#DIV/0!</v>
      </c>
      <c r="D3327" s="38" t="e">
        <f t="shared" si="258"/>
        <v>#DIV/0!</v>
      </c>
      <c r="G3327" s="38">
        <f t="shared" si="259"/>
        <v>0</v>
      </c>
    </row>
    <row r="3328" spans="2:7" x14ac:dyDescent="0.25">
      <c r="B3328">
        <f t="shared" si="257"/>
        <v>3325</v>
      </c>
      <c r="C3328" t="e">
        <f t="shared" si="256"/>
        <v>#DIV/0!</v>
      </c>
      <c r="D3328" s="38" t="e">
        <f t="shared" si="258"/>
        <v>#DIV/0!</v>
      </c>
      <c r="G3328" s="38">
        <f t="shared" si="259"/>
        <v>0</v>
      </c>
    </row>
    <row r="3329" spans="2:7" x14ac:dyDescent="0.25">
      <c r="B3329">
        <f t="shared" si="257"/>
        <v>3326</v>
      </c>
      <c r="C3329" t="e">
        <f t="shared" si="256"/>
        <v>#DIV/0!</v>
      </c>
      <c r="D3329" s="38" t="e">
        <f t="shared" si="258"/>
        <v>#DIV/0!</v>
      </c>
      <c r="G3329" s="38">
        <f t="shared" si="259"/>
        <v>0</v>
      </c>
    </row>
    <row r="3330" spans="2:7" x14ac:dyDescent="0.25">
      <c r="B3330">
        <f t="shared" si="257"/>
        <v>3327</v>
      </c>
      <c r="C3330" t="e">
        <f t="shared" si="256"/>
        <v>#DIV/0!</v>
      </c>
      <c r="D3330" s="38" t="e">
        <f t="shared" si="258"/>
        <v>#DIV/0!</v>
      </c>
      <c r="G3330" s="38">
        <f t="shared" si="259"/>
        <v>0</v>
      </c>
    </row>
    <row r="3331" spans="2:7" x14ac:dyDescent="0.25">
      <c r="B3331">
        <f t="shared" si="257"/>
        <v>3328</v>
      </c>
      <c r="C3331" t="e">
        <f t="shared" si="256"/>
        <v>#DIV/0!</v>
      </c>
      <c r="D3331" s="38" t="e">
        <f t="shared" si="258"/>
        <v>#DIV/0!</v>
      </c>
      <c r="G3331" s="38">
        <f t="shared" si="259"/>
        <v>0</v>
      </c>
    </row>
    <row r="3332" spans="2:7" x14ac:dyDescent="0.25">
      <c r="B3332">
        <f t="shared" si="257"/>
        <v>3329</v>
      </c>
      <c r="C3332" t="e">
        <f t="shared" si="256"/>
        <v>#DIV/0!</v>
      </c>
      <c r="D3332" s="38" t="e">
        <f t="shared" si="258"/>
        <v>#DIV/0!</v>
      </c>
      <c r="G3332" s="38">
        <f t="shared" si="259"/>
        <v>0</v>
      </c>
    </row>
    <row r="3333" spans="2:7" x14ac:dyDescent="0.25">
      <c r="B3333">
        <f t="shared" si="257"/>
        <v>3330</v>
      </c>
      <c r="C3333" t="e">
        <f t="shared" ref="C3333:C3396" si="260">1/H3333</f>
        <v>#DIV/0!</v>
      </c>
      <c r="D3333" s="38" t="e">
        <f t="shared" si="258"/>
        <v>#DIV/0!</v>
      </c>
      <c r="G3333" s="38">
        <f t="shared" si="259"/>
        <v>0</v>
      </c>
    </row>
    <row r="3334" spans="2:7" x14ac:dyDescent="0.25">
      <c r="B3334">
        <f t="shared" ref="B3334:B3397" si="261">B3333+1</f>
        <v>3331</v>
      </c>
      <c r="C3334" t="e">
        <f t="shared" si="260"/>
        <v>#DIV/0!</v>
      </c>
      <c r="D3334" s="38" t="e">
        <f t="shared" ref="D3334:D3397" si="262">D3333+C3334</f>
        <v>#DIV/0!</v>
      </c>
      <c r="G3334" s="38">
        <f t="shared" si="259"/>
        <v>0</v>
      </c>
    </row>
    <row r="3335" spans="2:7" x14ac:dyDescent="0.25">
      <c r="B3335">
        <f t="shared" si="261"/>
        <v>3332</v>
      </c>
      <c r="C3335" t="e">
        <f t="shared" si="260"/>
        <v>#DIV/0!</v>
      </c>
      <c r="D3335" s="38" t="e">
        <f t="shared" si="262"/>
        <v>#DIV/0!</v>
      </c>
      <c r="G3335" s="38">
        <f t="shared" ref="G3335:G3398" si="263">H3335/0.278</f>
        <v>0</v>
      </c>
    </row>
    <row r="3336" spans="2:7" x14ac:dyDescent="0.25">
      <c r="B3336">
        <f t="shared" si="261"/>
        <v>3333</v>
      </c>
      <c r="C3336" t="e">
        <f t="shared" si="260"/>
        <v>#DIV/0!</v>
      </c>
      <c r="D3336" s="38" t="e">
        <f t="shared" si="262"/>
        <v>#DIV/0!</v>
      </c>
      <c r="G3336" s="38">
        <f t="shared" si="263"/>
        <v>0</v>
      </c>
    </row>
    <row r="3337" spans="2:7" x14ac:dyDescent="0.25">
      <c r="B3337">
        <f t="shared" si="261"/>
        <v>3334</v>
      </c>
      <c r="C3337" t="e">
        <f t="shared" si="260"/>
        <v>#DIV/0!</v>
      </c>
      <c r="D3337" s="38" t="e">
        <f t="shared" si="262"/>
        <v>#DIV/0!</v>
      </c>
      <c r="G3337" s="38">
        <f t="shared" si="263"/>
        <v>0</v>
      </c>
    </row>
    <row r="3338" spans="2:7" x14ac:dyDescent="0.25">
      <c r="B3338">
        <f t="shared" si="261"/>
        <v>3335</v>
      </c>
      <c r="C3338" t="e">
        <f t="shared" si="260"/>
        <v>#DIV/0!</v>
      </c>
      <c r="D3338" s="38" t="e">
        <f t="shared" si="262"/>
        <v>#DIV/0!</v>
      </c>
      <c r="G3338" s="38">
        <f t="shared" si="263"/>
        <v>0</v>
      </c>
    </row>
    <row r="3339" spans="2:7" x14ac:dyDescent="0.25">
      <c r="B3339">
        <f t="shared" si="261"/>
        <v>3336</v>
      </c>
      <c r="C3339" t="e">
        <f t="shared" si="260"/>
        <v>#DIV/0!</v>
      </c>
      <c r="D3339" s="38" t="e">
        <f t="shared" si="262"/>
        <v>#DIV/0!</v>
      </c>
      <c r="G3339" s="38">
        <f t="shared" si="263"/>
        <v>0</v>
      </c>
    </row>
    <row r="3340" spans="2:7" x14ac:dyDescent="0.25">
      <c r="B3340">
        <f t="shared" si="261"/>
        <v>3337</v>
      </c>
      <c r="C3340" t="e">
        <f t="shared" si="260"/>
        <v>#DIV/0!</v>
      </c>
      <c r="D3340" s="38" t="e">
        <f t="shared" si="262"/>
        <v>#DIV/0!</v>
      </c>
      <c r="G3340" s="38">
        <f t="shared" si="263"/>
        <v>0</v>
      </c>
    </row>
    <row r="3341" spans="2:7" x14ac:dyDescent="0.25">
      <c r="B3341">
        <f t="shared" si="261"/>
        <v>3338</v>
      </c>
      <c r="C3341" t="e">
        <f t="shared" si="260"/>
        <v>#DIV/0!</v>
      </c>
      <c r="D3341" s="38" t="e">
        <f t="shared" si="262"/>
        <v>#DIV/0!</v>
      </c>
      <c r="G3341" s="38">
        <f t="shared" si="263"/>
        <v>0</v>
      </c>
    </row>
    <row r="3342" spans="2:7" x14ac:dyDescent="0.25">
      <c r="B3342">
        <f t="shared" si="261"/>
        <v>3339</v>
      </c>
      <c r="C3342" t="e">
        <f t="shared" si="260"/>
        <v>#DIV/0!</v>
      </c>
      <c r="D3342" s="38" t="e">
        <f t="shared" si="262"/>
        <v>#DIV/0!</v>
      </c>
      <c r="G3342" s="38">
        <f t="shared" si="263"/>
        <v>0</v>
      </c>
    </row>
    <row r="3343" spans="2:7" x14ac:dyDescent="0.25">
      <c r="B3343">
        <f t="shared" si="261"/>
        <v>3340</v>
      </c>
      <c r="C3343" t="e">
        <f t="shared" si="260"/>
        <v>#DIV/0!</v>
      </c>
      <c r="D3343" s="38" t="e">
        <f t="shared" si="262"/>
        <v>#DIV/0!</v>
      </c>
      <c r="G3343" s="38">
        <f t="shared" si="263"/>
        <v>0</v>
      </c>
    </row>
    <row r="3344" spans="2:7" x14ac:dyDescent="0.25">
      <c r="B3344">
        <f t="shared" si="261"/>
        <v>3341</v>
      </c>
      <c r="C3344" t="e">
        <f t="shared" si="260"/>
        <v>#DIV/0!</v>
      </c>
      <c r="D3344" s="38" t="e">
        <f t="shared" si="262"/>
        <v>#DIV/0!</v>
      </c>
      <c r="G3344" s="38">
        <f t="shared" si="263"/>
        <v>0</v>
      </c>
    </row>
    <row r="3345" spans="2:7" x14ac:dyDescent="0.25">
      <c r="B3345">
        <f t="shared" si="261"/>
        <v>3342</v>
      </c>
      <c r="C3345" t="e">
        <f t="shared" si="260"/>
        <v>#DIV/0!</v>
      </c>
      <c r="D3345" s="38" t="e">
        <f t="shared" si="262"/>
        <v>#DIV/0!</v>
      </c>
      <c r="G3345" s="38">
        <f t="shared" si="263"/>
        <v>0</v>
      </c>
    </row>
    <row r="3346" spans="2:7" x14ac:dyDescent="0.25">
      <c r="B3346">
        <f t="shared" si="261"/>
        <v>3343</v>
      </c>
      <c r="C3346" t="e">
        <f t="shared" si="260"/>
        <v>#DIV/0!</v>
      </c>
      <c r="D3346" s="38" t="e">
        <f t="shared" si="262"/>
        <v>#DIV/0!</v>
      </c>
      <c r="G3346" s="38">
        <f t="shared" si="263"/>
        <v>0</v>
      </c>
    </row>
    <row r="3347" spans="2:7" x14ac:dyDescent="0.25">
      <c r="B3347">
        <f t="shared" si="261"/>
        <v>3344</v>
      </c>
      <c r="C3347" t="e">
        <f t="shared" si="260"/>
        <v>#DIV/0!</v>
      </c>
      <c r="D3347" s="38" t="e">
        <f t="shared" si="262"/>
        <v>#DIV/0!</v>
      </c>
      <c r="G3347" s="38">
        <f t="shared" si="263"/>
        <v>0</v>
      </c>
    </row>
    <row r="3348" spans="2:7" x14ac:dyDescent="0.25">
      <c r="B3348">
        <f t="shared" si="261"/>
        <v>3345</v>
      </c>
      <c r="C3348" t="e">
        <f t="shared" si="260"/>
        <v>#DIV/0!</v>
      </c>
      <c r="D3348" s="38" t="e">
        <f t="shared" si="262"/>
        <v>#DIV/0!</v>
      </c>
      <c r="G3348" s="38">
        <f t="shared" si="263"/>
        <v>0</v>
      </c>
    </row>
    <row r="3349" spans="2:7" x14ac:dyDescent="0.25">
      <c r="B3349">
        <f t="shared" si="261"/>
        <v>3346</v>
      </c>
      <c r="C3349" t="e">
        <f t="shared" si="260"/>
        <v>#DIV/0!</v>
      </c>
      <c r="D3349" s="38" t="e">
        <f t="shared" si="262"/>
        <v>#DIV/0!</v>
      </c>
      <c r="G3349" s="38">
        <f t="shared" si="263"/>
        <v>0</v>
      </c>
    </row>
    <row r="3350" spans="2:7" x14ac:dyDescent="0.25">
      <c r="B3350">
        <f t="shared" si="261"/>
        <v>3347</v>
      </c>
      <c r="C3350" t="e">
        <f t="shared" si="260"/>
        <v>#DIV/0!</v>
      </c>
      <c r="D3350" s="38" t="e">
        <f t="shared" si="262"/>
        <v>#DIV/0!</v>
      </c>
      <c r="G3350" s="38">
        <f t="shared" si="263"/>
        <v>0</v>
      </c>
    </row>
    <row r="3351" spans="2:7" x14ac:dyDescent="0.25">
      <c r="B3351">
        <f t="shared" si="261"/>
        <v>3348</v>
      </c>
      <c r="C3351" t="e">
        <f t="shared" si="260"/>
        <v>#DIV/0!</v>
      </c>
      <c r="D3351" s="38" t="e">
        <f t="shared" si="262"/>
        <v>#DIV/0!</v>
      </c>
      <c r="G3351" s="38">
        <f t="shared" si="263"/>
        <v>0</v>
      </c>
    </row>
    <row r="3352" spans="2:7" x14ac:dyDescent="0.25">
      <c r="B3352">
        <f t="shared" si="261"/>
        <v>3349</v>
      </c>
      <c r="C3352" t="e">
        <f t="shared" si="260"/>
        <v>#DIV/0!</v>
      </c>
      <c r="D3352" s="38" t="e">
        <f t="shared" si="262"/>
        <v>#DIV/0!</v>
      </c>
      <c r="G3352" s="38">
        <f t="shared" si="263"/>
        <v>0</v>
      </c>
    </row>
    <row r="3353" spans="2:7" x14ac:dyDescent="0.25">
      <c r="B3353">
        <f t="shared" si="261"/>
        <v>3350</v>
      </c>
      <c r="C3353" t="e">
        <f t="shared" si="260"/>
        <v>#DIV/0!</v>
      </c>
      <c r="D3353" s="38" t="e">
        <f t="shared" si="262"/>
        <v>#DIV/0!</v>
      </c>
      <c r="G3353" s="38">
        <f t="shared" si="263"/>
        <v>0</v>
      </c>
    </row>
    <row r="3354" spans="2:7" x14ac:dyDescent="0.25">
      <c r="B3354">
        <f t="shared" si="261"/>
        <v>3351</v>
      </c>
      <c r="C3354" t="e">
        <f t="shared" si="260"/>
        <v>#DIV/0!</v>
      </c>
      <c r="D3354" s="38" t="e">
        <f t="shared" si="262"/>
        <v>#DIV/0!</v>
      </c>
      <c r="G3354" s="38">
        <f t="shared" si="263"/>
        <v>0</v>
      </c>
    </row>
    <row r="3355" spans="2:7" x14ac:dyDescent="0.25">
      <c r="B3355">
        <f t="shared" si="261"/>
        <v>3352</v>
      </c>
      <c r="C3355" t="e">
        <f t="shared" si="260"/>
        <v>#DIV/0!</v>
      </c>
      <c r="D3355" s="38" t="e">
        <f t="shared" si="262"/>
        <v>#DIV/0!</v>
      </c>
      <c r="G3355" s="38">
        <f t="shared" si="263"/>
        <v>0</v>
      </c>
    </row>
    <row r="3356" spans="2:7" x14ac:dyDescent="0.25">
      <c r="B3356">
        <f t="shared" si="261"/>
        <v>3353</v>
      </c>
      <c r="C3356" t="e">
        <f t="shared" si="260"/>
        <v>#DIV/0!</v>
      </c>
      <c r="D3356" s="38" t="e">
        <f t="shared" si="262"/>
        <v>#DIV/0!</v>
      </c>
      <c r="G3356" s="38">
        <f t="shared" si="263"/>
        <v>0</v>
      </c>
    </row>
    <row r="3357" spans="2:7" x14ac:dyDescent="0.25">
      <c r="B3357">
        <f t="shared" si="261"/>
        <v>3354</v>
      </c>
      <c r="C3357" t="e">
        <f t="shared" si="260"/>
        <v>#DIV/0!</v>
      </c>
      <c r="D3357" s="38" t="e">
        <f t="shared" si="262"/>
        <v>#DIV/0!</v>
      </c>
      <c r="G3357" s="38">
        <f t="shared" si="263"/>
        <v>0</v>
      </c>
    </row>
    <row r="3358" spans="2:7" x14ac:dyDescent="0.25">
      <c r="B3358">
        <f t="shared" si="261"/>
        <v>3355</v>
      </c>
      <c r="C3358" t="e">
        <f t="shared" si="260"/>
        <v>#DIV/0!</v>
      </c>
      <c r="D3358" s="38" t="e">
        <f t="shared" si="262"/>
        <v>#DIV/0!</v>
      </c>
      <c r="G3358" s="38">
        <f t="shared" si="263"/>
        <v>0</v>
      </c>
    </row>
    <row r="3359" spans="2:7" x14ac:dyDescent="0.25">
      <c r="B3359">
        <f t="shared" si="261"/>
        <v>3356</v>
      </c>
      <c r="C3359" t="e">
        <f t="shared" si="260"/>
        <v>#DIV/0!</v>
      </c>
      <c r="D3359" s="38" t="e">
        <f t="shared" si="262"/>
        <v>#DIV/0!</v>
      </c>
      <c r="G3359" s="38">
        <f t="shared" si="263"/>
        <v>0</v>
      </c>
    </row>
    <row r="3360" spans="2:7" x14ac:dyDescent="0.25">
      <c r="B3360">
        <f t="shared" si="261"/>
        <v>3357</v>
      </c>
      <c r="C3360" t="e">
        <f t="shared" si="260"/>
        <v>#DIV/0!</v>
      </c>
      <c r="D3360" s="38" t="e">
        <f t="shared" si="262"/>
        <v>#DIV/0!</v>
      </c>
      <c r="G3360" s="38">
        <f t="shared" si="263"/>
        <v>0</v>
      </c>
    </row>
    <row r="3361" spans="2:7" x14ac:dyDescent="0.25">
      <c r="B3361">
        <f t="shared" si="261"/>
        <v>3358</v>
      </c>
      <c r="C3361" t="e">
        <f t="shared" si="260"/>
        <v>#DIV/0!</v>
      </c>
      <c r="D3361" s="38" t="e">
        <f t="shared" si="262"/>
        <v>#DIV/0!</v>
      </c>
      <c r="G3361" s="38">
        <f t="shared" si="263"/>
        <v>0</v>
      </c>
    </row>
    <row r="3362" spans="2:7" x14ac:dyDescent="0.25">
      <c r="B3362">
        <f t="shared" si="261"/>
        <v>3359</v>
      </c>
      <c r="C3362" t="e">
        <f t="shared" si="260"/>
        <v>#DIV/0!</v>
      </c>
      <c r="D3362" s="38" t="e">
        <f t="shared" si="262"/>
        <v>#DIV/0!</v>
      </c>
      <c r="G3362" s="38">
        <f t="shared" si="263"/>
        <v>0</v>
      </c>
    </row>
    <row r="3363" spans="2:7" x14ac:dyDescent="0.25">
      <c r="B3363">
        <f t="shared" si="261"/>
        <v>3360</v>
      </c>
      <c r="C3363" t="e">
        <f t="shared" si="260"/>
        <v>#DIV/0!</v>
      </c>
      <c r="D3363" s="38" t="e">
        <f t="shared" si="262"/>
        <v>#DIV/0!</v>
      </c>
      <c r="G3363" s="38">
        <f t="shared" si="263"/>
        <v>0</v>
      </c>
    </row>
    <row r="3364" spans="2:7" x14ac:dyDescent="0.25">
      <c r="B3364">
        <f t="shared" si="261"/>
        <v>3361</v>
      </c>
      <c r="C3364" t="e">
        <f t="shared" si="260"/>
        <v>#DIV/0!</v>
      </c>
      <c r="D3364" s="38" t="e">
        <f t="shared" si="262"/>
        <v>#DIV/0!</v>
      </c>
      <c r="G3364" s="38">
        <f t="shared" si="263"/>
        <v>0</v>
      </c>
    </row>
    <row r="3365" spans="2:7" x14ac:dyDescent="0.25">
      <c r="B3365">
        <f t="shared" si="261"/>
        <v>3362</v>
      </c>
      <c r="C3365" t="e">
        <f t="shared" si="260"/>
        <v>#DIV/0!</v>
      </c>
      <c r="D3365" s="38" t="e">
        <f t="shared" si="262"/>
        <v>#DIV/0!</v>
      </c>
      <c r="G3365" s="38">
        <f t="shared" si="263"/>
        <v>0</v>
      </c>
    </row>
    <row r="3366" spans="2:7" x14ac:dyDescent="0.25">
      <c r="B3366">
        <f t="shared" si="261"/>
        <v>3363</v>
      </c>
      <c r="C3366" t="e">
        <f t="shared" si="260"/>
        <v>#DIV/0!</v>
      </c>
      <c r="D3366" s="38" t="e">
        <f t="shared" si="262"/>
        <v>#DIV/0!</v>
      </c>
      <c r="G3366" s="38">
        <f t="shared" si="263"/>
        <v>0</v>
      </c>
    </row>
    <row r="3367" spans="2:7" x14ac:dyDescent="0.25">
      <c r="B3367">
        <f t="shared" si="261"/>
        <v>3364</v>
      </c>
      <c r="C3367" t="e">
        <f t="shared" si="260"/>
        <v>#DIV/0!</v>
      </c>
      <c r="D3367" s="38" t="e">
        <f t="shared" si="262"/>
        <v>#DIV/0!</v>
      </c>
      <c r="G3367" s="38">
        <f t="shared" si="263"/>
        <v>0</v>
      </c>
    </row>
    <row r="3368" spans="2:7" x14ac:dyDescent="0.25">
      <c r="B3368">
        <f t="shared" si="261"/>
        <v>3365</v>
      </c>
      <c r="C3368" t="e">
        <f t="shared" si="260"/>
        <v>#DIV/0!</v>
      </c>
      <c r="D3368" s="38" t="e">
        <f t="shared" si="262"/>
        <v>#DIV/0!</v>
      </c>
      <c r="G3368" s="38">
        <f t="shared" si="263"/>
        <v>0</v>
      </c>
    </row>
    <row r="3369" spans="2:7" x14ac:dyDescent="0.25">
      <c r="B3369">
        <f t="shared" si="261"/>
        <v>3366</v>
      </c>
      <c r="C3369" t="e">
        <f t="shared" si="260"/>
        <v>#DIV/0!</v>
      </c>
      <c r="D3369" s="38" t="e">
        <f t="shared" si="262"/>
        <v>#DIV/0!</v>
      </c>
      <c r="G3369" s="38">
        <f t="shared" si="263"/>
        <v>0</v>
      </c>
    </row>
    <row r="3370" spans="2:7" x14ac:dyDescent="0.25">
      <c r="B3370">
        <f t="shared" si="261"/>
        <v>3367</v>
      </c>
      <c r="C3370" t="e">
        <f t="shared" si="260"/>
        <v>#DIV/0!</v>
      </c>
      <c r="D3370" s="38" t="e">
        <f t="shared" si="262"/>
        <v>#DIV/0!</v>
      </c>
      <c r="G3370" s="38">
        <f t="shared" si="263"/>
        <v>0</v>
      </c>
    </row>
    <row r="3371" spans="2:7" x14ac:dyDescent="0.25">
      <c r="B3371">
        <f t="shared" si="261"/>
        <v>3368</v>
      </c>
      <c r="C3371" t="e">
        <f t="shared" si="260"/>
        <v>#DIV/0!</v>
      </c>
      <c r="D3371" s="38" t="e">
        <f t="shared" si="262"/>
        <v>#DIV/0!</v>
      </c>
      <c r="G3371" s="38">
        <f t="shared" si="263"/>
        <v>0</v>
      </c>
    </row>
    <row r="3372" spans="2:7" x14ac:dyDescent="0.25">
      <c r="B3372">
        <f t="shared" si="261"/>
        <v>3369</v>
      </c>
      <c r="C3372" t="e">
        <f t="shared" si="260"/>
        <v>#DIV/0!</v>
      </c>
      <c r="D3372" s="38" t="e">
        <f t="shared" si="262"/>
        <v>#DIV/0!</v>
      </c>
      <c r="G3372" s="38">
        <f t="shared" si="263"/>
        <v>0</v>
      </c>
    </row>
    <row r="3373" spans="2:7" x14ac:dyDescent="0.25">
      <c r="B3373">
        <f t="shared" si="261"/>
        <v>3370</v>
      </c>
      <c r="C3373" t="e">
        <f t="shared" si="260"/>
        <v>#DIV/0!</v>
      </c>
      <c r="D3373" s="38" t="e">
        <f t="shared" si="262"/>
        <v>#DIV/0!</v>
      </c>
      <c r="G3373" s="38">
        <f t="shared" si="263"/>
        <v>0</v>
      </c>
    </row>
    <row r="3374" spans="2:7" x14ac:dyDescent="0.25">
      <c r="B3374">
        <f t="shared" si="261"/>
        <v>3371</v>
      </c>
      <c r="C3374" t="e">
        <f t="shared" si="260"/>
        <v>#DIV/0!</v>
      </c>
      <c r="D3374" s="38" t="e">
        <f t="shared" si="262"/>
        <v>#DIV/0!</v>
      </c>
      <c r="G3374" s="38">
        <f t="shared" si="263"/>
        <v>0</v>
      </c>
    </row>
    <row r="3375" spans="2:7" x14ac:dyDescent="0.25">
      <c r="B3375">
        <f t="shared" si="261"/>
        <v>3372</v>
      </c>
      <c r="C3375" t="e">
        <f t="shared" si="260"/>
        <v>#DIV/0!</v>
      </c>
      <c r="D3375" s="38" t="e">
        <f t="shared" si="262"/>
        <v>#DIV/0!</v>
      </c>
      <c r="G3375" s="38">
        <f t="shared" si="263"/>
        <v>0</v>
      </c>
    </row>
    <row r="3376" spans="2:7" x14ac:dyDescent="0.25">
      <c r="B3376">
        <f t="shared" si="261"/>
        <v>3373</v>
      </c>
      <c r="C3376" t="e">
        <f t="shared" si="260"/>
        <v>#DIV/0!</v>
      </c>
      <c r="D3376" s="38" t="e">
        <f t="shared" si="262"/>
        <v>#DIV/0!</v>
      </c>
      <c r="G3376" s="38">
        <f t="shared" si="263"/>
        <v>0</v>
      </c>
    </row>
    <row r="3377" spans="2:7" x14ac:dyDescent="0.25">
      <c r="B3377">
        <f t="shared" si="261"/>
        <v>3374</v>
      </c>
      <c r="C3377" t="e">
        <f t="shared" si="260"/>
        <v>#DIV/0!</v>
      </c>
      <c r="D3377" s="38" t="e">
        <f t="shared" si="262"/>
        <v>#DIV/0!</v>
      </c>
      <c r="G3377" s="38">
        <f t="shared" si="263"/>
        <v>0</v>
      </c>
    </row>
    <row r="3378" spans="2:7" x14ac:dyDescent="0.25">
      <c r="B3378">
        <f t="shared" si="261"/>
        <v>3375</v>
      </c>
      <c r="C3378" t="e">
        <f t="shared" si="260"/>
        <v>#DIV/0!</v>
      </c>
      <c r="D3378" s="38" t="e">
        <f t="shared" si="262"/>
        <v>#DIV/0!</v>
      </c>
      <c r="G3378" s="38">
        <f t="shared" si="263"/>
        <v>0</v>
      </c>
    </row>
    <row r="3379" spans="2:7" x14ac:dyDescent="0.25">
      <c r="B3379">
        <f t="shared" si="261"/>
        <v>3376</v>
      </c>
      <c r="C3379" t="e">
        <f t="shared" si="260"/>
        <v>#DIV/0!</v>
      </c>
      <c r="D3379" s="38" t="e">
        <f t="shared" si="262"/>
        <v>#DIV/0!</v>
      </c>
      <c r="G3379" s="38">
        <f t="shared" si="263"/>
        <v>0</v>
      </c>
    </row>
    <row r="3380" spans="2:7" x14ac:dyDescent="0.25">
      <c r="B3380">
        <f t="shared" si="261"/>
        <v>3377</v>
      </c>
      <c r="C3380" t="e">
        <f t="shared" si="260"/>
        <v>#DIV/0!</v>
      </c>
      <c r="D3380" s="38" t="e">
        <f t="shared" si="262"/>
        <v>#DIV/0!</v>
      </c>
      <c r="G3380" s="38">
        <f t="shared" si="263"/>
        <v>0</v>
      </c>
    </row>
    <row r="3381" spans="2:7" x14ac:dyDescent="0.25">
      <c r="B3381">
        <f t="shared" si="261"/>
        <v>3378</v>
      </c>
      <c r="C3381" t="e">
        <f t="shared" si="260"/>
        <v>#DIV/0!</v>
      </c>
      <c r="D3381" s="38" t="e">
        <f t="shared" si="262"/>
        <v>#DIV/0!</v>
      </c>
      <c r="G3381" s="38">
        <f t="shared" si="263"/>
        <v>0</v>
      </c>
    </row>
    <row r="3382" spans="2:7" x14ac:dyDescent="0.25">
      <c r="B3382">
        <f t="shared" si="261"/>
        <v>3379</v>
      </c>
      <c r="C3382" t="e">
        <f t="shared" si="260"/>
        <v>#DIV/0!</v>
      </c>
      <c r="D3382" s="38" t="e">
        <f t="shared" si="262"/>
        <v>#DIV/0!</v>
      </c>
      <c r="G3382" s="38">
        <f t="shared" si="263"/>
        <v>0</v>
      </c>
    </row>
    <row r="3383" spans="2:7" x14ac:dyDescent="0.25">
      <c r="B3383">
        <f t="shared" si="261"/>
        <v>3380</v>
      </c>
      <c r="C3383" t="e">
        <f t="shared" si="260"/>
        <v>#DIV/0!</v>
      </c>
      <c r="D3383" s="38" t="e">
        <f t="shared" si="262"/>
        <v>#DIV/0!</v>
      </c>
      <c r="G3383" s="38">
        <f t="shared" si="263"/>
        <v>0</v>
      </c>
    </row>
    <row r="3384" spans="2:7" x14ac:dyDescent="0.25">
      <c r="B3384">
        <f t="shared" si="261"/>
        <v>3381</v>
      </c>
      <c r="C3384" t="e">
        <f t="shared" si="260"/>
        <v>#DIV/0!</v>
      </c>
      <c r="D3384" s="38" t="e">
        <f t="shared" si="262"/>
        <v>#DIV/0!</v>
      </c>
      <c r="G3384" s="38">
        <f t="shared" si="263"/>
        <v>0</v>
      </c>
    </row>
    <row r="3385" spans="2:7" x14ac:dyDescent="0.25">
      <c r="B3385">
        <f t="shared" si="261"/>
        <v>3382</v>
      </c>
      <c r="C3385" t="e">
        <f t="shared" si="260"/>
        <v>#DIV/0!</v>
      </c>
      <c r="D3385" s="38" t="e">
        <f t="shared" si="262"/>
        <v>#DIV/0!</v>
      </c>
      <c r="G3385" s="38">
        <f t="shared" si="263"/>
        <v>0</v>
      </c>
    </row>
    <row r="3386" spans="2:7" x14ac:dyDescent="0.25">
      <c r="B3386">
        <f t="shared" si="261"/>
        <v>3383</v>
      </c>
      <c r="C3386" t="e">
        <f t="shared" si="260"/>
        <v>#DIV/0!</v>
      </c>
      <c r="D3386" s="38" t="e">
        <f t="shared" si="262"/>
        <v>#DIV/0!</v>
      </c>
      <c r="G3386" s="38">
        <f t="shared" si="263"/>
        <v>0</v>
      </c>
    </row>
    <row r="3387" spans="2:7" x14ac:dyDescent="0.25">
      <c r="B3387">
        <f t="shared" si="261"/>
        <v>3384</v>
      </c>
      <c r="C3387" t="e">
        <f t="shared" si="260"/>
        <v>#DIV/0!</v>
      </c>
      <c r="D3387" s="38" t="e">
        <f t="shared" si="262"/>
        <v>#DIV/0!</v>
      </c>
      <c r="G3387" s="38">
        <f t="shared" si="263"/>
        <v>0</v>
      </c>
    </row>
    <row r="3388" spans="2:7" x14ac:dyDescent="0.25">
      <c r="B3388">
        <f t="shared" si="261"/>
        <v>3385</v>
      </c>
      <c r="C3388" t="e">
        <f t="shared" si="260"/>
        <v>#DIV/0!</v>
      </c>
      <c r="D3388" s="38" t="e">
        <f t="shared" si="262"/>
        <v>#DIV/0!</v>
      </c>
      <c r="G3388" s="38">
        <f t="shared" si="263"/>
        <v>0</v>
      </c>
    </row>
    <row r="3389" spans="2:7" x14ac:dyDescent="0.25">
      <c r="B3389">
        <f t="shared" si="261"/>
        <v>3386</v>
      </c>
      <c r="C3389" t="e">
        <f t="shared" si="260"/>
        <v>#DIV/0!</v>
      </c>
      <c r="D3389" s="38" t="e">
        <f t="shared" si="262"/>
        <v>#DIV/0!</v>
      </c>
      <c r="G3389" s="38">
        <f t="shared" si="263"/>
        <v>0</v>
      </c>
    </row>
    <row r="3390" spans="2:7" x14ac:dyDescent="0.25">
      <c r="B3390">
        <f t="shared" si="261"/>
        <v>3387</v>
      </c>
      <c r="C3390" t="e">
        <f t="shared" si="260"/>
        <v>#DIV/0!</v>
      </c>
      <c r="D3390" s="38" t="e">
        <f t="shared" si="262"/>
        <v>#DIV/0!</v>
      </c>
      <c r="G3390" s="38">
        <f t="shared" si="263"/>
        <v>0</v>
      </c>
    </row>
    <row r="3391" spans="2:7" x14ac:dyDescent="0.25">
      <c r="B3391">
        <f t="shared" si="261"/>
        <v>3388</v>
      </c>
      <c r="C3391" t="e">
        <f t="shared" si="260"/>
        <v>#DIV/0!</v>
      </c>
      <c r="D3391" s="38" t="e">
        <f t="shared" si="262"/>
        <v>#DIV/0!</v>
      </c>
      <c r="G3391" s="38">
        <f t="shared" si="263"/>
        <v>0</v>
      </c>
    </row>
    <row r="3392" spans="2:7" x14ac:dyDescent="0.25">
      <c r="B3392">
        <f t="shared" si="261"/>
        <v>3389</v>
      </c>
      <c r="C3392" t="e">
        <f t="shared" si="260"/>
        <v>#DIV/0!</v>
      </c>
      <c r="D3392" s="38" t="e">
        <f t="shared" si="262"/>
        <v>#DIV/0!</v>
      </c>
      <c r="G3392" s="38">
        <f t="shared" si="263"/>
        <v>0</v>
      </c>
    </row>
    <row r="3393" spans="2:7" x14ac:dyDescent="0.25">
      <c r="B3393">
        <f t="shared" si="261"/>
        <v>3390</v>
      </c>
      <c r="C3393" t="e">
        <f t="shared" si="260"/>
        <v>#DIV/0!</v>
      </c>
      <c r="D3393" s="38" t="e">
        <f t="shared" si="262"/>
        <v>#DIV/0!</v>
      </c>
      <c r="G3393" s="38">
        <f t="shared" si="263"/>
        <v>0</v>
      </c>
    </row>
    <row r="3394" spans="2:7" x14ac:dyDescent="0.25">
      <c r="B3394">
        <f t="shared" si="261"/>
        <v>3391</v>
      </c>
      <c r="C3394" t="e">
        <f t="shared" si="260"/>
        <v>#DIV/0!</v>
      </c>
      <c r="D3394" s="38" t="e">
        <f t="shared" si="262"/>
        <v>#DIV/0!</v>
      </c>
      <c r="G3394" s="38">
        <f t="shared" si="263"/>
        <v>0</v>
      </c>
    </row>
    <row r="3395" spans="2:7" x14ac:dyDescent="0.25">
      <c r="B3395">
        <f t="shared" si="261"/>
        <v>3392</v>
      </c>
      <c r="C3395" t="e">
        <f t="shared" si="260"/>
        <v>#DIV/0!</v>
      </c>
      <c r="D3395" s="38" t="e">
        <f t="shared" si="262"/>
        <v>#DIV/0!</v>
      </c>
      <c r="G3395" s="38">
        <f t="shared" si="263"/>
        <v>0</v>
      </c>
    </row>
    <row r="3396" spans="2:7" x14ac:dyDescent="0.25">
      <c r="B3396">
        <f t="shared" si="261"/>
        <v>3393</v>
      </c>
      <c r="C3396" t="e">
        <f t="shared" si="260"/>
        <v>#DIV/0!</v>
      </c>
      <c r="D3396" s="38" t="e">
        <f t="shared" si="262"/>
        <v>#DIV/0!</v>
      </c>
      <c r="G3396" s="38">
        <f t="shared" si="263"/>
        <v>0</v>
      </c>
    </row>
    <row r="3397" spans="2:7" x14ac:dyDescent="0.25">
      <c r="B3397">
        <f t="shared" si="261"/>
        <v>3394</v>
      </c>
      <c r="C3397" t="e">
        <f t="shared" ref="C3397:C3460" si="264">1/H3397</f>
        <v>#DIV/0!</v>
      </c>
      <c r="D3397" s="38" t="e">
        <f t="shared" si="262"/>
        <v>#DIV/0!</v>
      </c>
      <c r="G3397" s="38">
        <f t="shared" si="263"/>
        <v>0</v>
      </c>
    </row>
    <row r="3398" spans="2:7" x14ac:dyDescent="0.25">
      <c r="B3398">
        <f t="shared" ref="B3398:B3461" si="265">B3397+1</f>
        <v>3395</v>
      </c>
      <c r="C3398" t="e">
        <f t="shared" si="264"/>
        <v>#DIV/0!</v>
      </c>
      <c r="D3398" s="38" t="e">
        <f t="shared" ref="D3398:D3461" si="266">D3397+C3398</f>
        <v>#DIV/0!</v>
      </c>
      <c r="G3398" s="38">
        <f t="shared" si="263"/>
        <v>0</v>
      </c>
    </row>
    <row r="3399" spans="2:7" x14ac:dyDescent="0.25">
      <c r="B3399">
        <f t="shared" si="265"/>
        <v>3396</v>
      </c>
      <c r="C3399" t="e">
        <f t="shared" si="264"/>
        <v>#DIV/0!</v>
      </c>
      <c r="D3399" s="38" t="e">
        <f t="shared" si="266"/>
        <v>#DIV/0!</v>
      </c>
      <c r="G3399" s="38">
        <f t="shared" ref="G3399:G3462" si="267">H3399/0.278</f>
        <v>0</v>
      </c>
    </row>
    <row r="3400" spans="2:7" x14ac:dyDescent="0.25">
      <c r="B3400">
        <f t="shared" si="265"/>
        <v>3397</v>
      </c>
      <c r="C3400" t="e">
        <f t="shared" si="264"/>
        <v>#DIV/0!</v>
      </c>
      <c r="D3400" s="38" t="e">
        <f t="shared" si="266"/>
        <v>#DIV/0!</v>
      </c>
      <c r="G3400" s="38">
        <f t="shared" si="267"/>
        <v>0</v>
      </c>
    </row>
    <row r="3401" spans="2:7" x14ac:dyDescent="0.25">
      <c r="B3401">
        <f t="shared" si="265"/>
        <v>3398</v>
      </c>
      <c r="C3401" t="e">
        <f t="shared" si="264"/>
        <v>#DIV/0!</v>
      </c>
      <c r="D3401" s="38" t="e">
        <f t="shared" si="266"/>
        <v>#DIV/0!</v>
      </c>
      <c r="G3401" s="38">
        <f t="shared" si="267"/>
        <v>0</v>
      </c>
    </row>
    <row r="3402" spans="2:7" x14ac:dyDescent="0.25">
      <c r="B3402">
        <f t="shared" si="265"/>
        <v>3399</v>
      </c>
      <c r="C3402" t="e">
        <f t="shared" si="264"/>
        <v>#DIV/0!</v>
      </c>
      <c r="D3402" s="38" t="e">
        <f t="shared" si="266"/>
        <v>#DIV/0!</v>
      </c>
      <c r="G3402" s="38">
        <f t="shared" si="267"/>
        <v>0</v>
      </c>
    </row>
    <row r="3403" spans="2:7" x14ac:dyDescent="0.25">
      <c r="B3403">
        <f t="shared" si="265"/>
        <v>3400</v>
      </c>
      <c r="C3403" t="e">
        <f t="shared" si="264"/>
        <v>#DIV/0!</v>
      </c>
      <c r="D3403" s="38" t="e">
        <f t="shared" si="266"/>
        <v>#DIV/0!</v>
      </c>
      <c r="G3403" s="38">
        <f t="shared" si="267"/>
        <v>0</v>
      </c>
    </row>
    <row r="3404" spans="2:7" x14ac:dyDescent="0.25">
      <c r="B3404">
        <f t="shared" si="265"/>
        <v>3401</v>
      </c>
      <c r="C3404" t="e">
        <f t="shared" si="264"/>
        <v>#DIV/0!</v>
      </c>
      <c r="D3404" s="38" t="e">
        <f t="shared" si="266"/>
        <v>#DIV/0!</v>
      </c>
      <c r="G3404" s="38">
        <f t="shared" si="267"/>
        <v>0</v>
      </c>
    </row>
    <row r="3405" spans="2:7" x14ac:dyDescent="0.25">
      <c r="B3405">
        <f t="shared" si="265"/>
        <v>3402</v>
      </c>
      <c r="C3405" t="e">
        <f t="shared" si="264"/>
        <v>#DIV/0!</v>
      </c>
      <c r="D3405" s="38" t="e">
        <f t="shared" si="266"/>
        <v>#DIV/0!</v>
      </c>
      <c r="G3405" s="38">
        <f t="shared" si="267"/>
        <v>0</v>
      </c>
    </row>
    <row r="3406" spans="2:7" x14ac:dyDescent="0.25">
      <c r="B3406">
        <f t="shared" si="265"/>
        <v>3403</v>
      </c>
      <c r="C3406" t="e">
        <f t="shared" si="264"/>
        <v>#DIV/0!</v>
      </c>
      <c r="D3406" s="38" t="e">
        <f t="shared" si="266"/>
        <v>#DIV/0!</v>
      </c>
      <c r="G3406" s="38">
        <f t="shared" si="267"/>
        <v>0</v>
      </c>
    </row>
    <row r="3407" spans="2:7" x14ac:dyDescent="0.25">
      <c r="B3407">
        <f t="shared" si="265"/>
        <v>3404</v>
      </c>
      <c r="C3407" t="e">
        <f t="shared" si="264"/>
        <v>#DIV/0!</v>
      </c>
      <c r="D3407" s="38" t="e">
        <f t="shared" si="266"/>
        <v>#DIV/0!</v>
      </c>
      <c r="G3407" s="38">
        <f t="shared" si="267"/>
        <v>0</v>
      </c>
    </row>
    <row r="3408" spans="2:7" x14ac:dyDescent="0.25">
      <c r="B3408">
        <f t="shared" si="265"/>
        <v>3405</v>
      </c>
      <c r="C3408" t="e">
        <f t="shared" si="264"/>
        <v>#DIV/0!</v>
      </c>
      <c r="D3408" s="38" t="e">
        <f t="shared" si="266"/>
        <v>#DIV/0!</v>
      </c>
      <c r="G3408" s="38">
        <f t="shared" si="267"/>
        <v>0</v>
      </c>
    </row>
    <row r="3409" spans="2:7" x14ac:dyDescent="0.25">
      <c r="B3409">
        <f t="shared" si="265"/>
        <v>3406</v>
      </c>
      <c r="C3409" t="e">
        <f t="shared" si="264"/>
        <v>#DIV/0!</v>
      </c>
      <c r="D3409" s="38" t="e">
        <f t="shared" si="266"/>
        <v>#DIV/0!</v>
      </c>
      <c r="G3409" s="38">
        <f t="shared" si="267"/>
        <v>0</v>
      </c>
    </row>
    <row r="3410" spans="2:7" x14ac:dyDescent="0.25">
      <c r="B3410">
        <f t="shared" si="265"/>
        <v>3407</v>
      </c>
      <c r="C3410" t="e">
        <f t="shared" si="264"/>
        <v>#DIV/0!</v>
      </c>
      <c r="D3410" s="38" t="e">
        <f t="shared" si="266"/>
        <v>#DIV/0!</v>
      </c>
      <c r="G3410" s="38">
        <f t="shared" si="267"/>
        <v>0</v>
      </c>
    </row>
    <row r="3411" spans="2:7" x14ac:dyDescent="0.25">
      <c r="B3411">
        <f t="shared" si="265"/>
        <v>3408</v>
      </c>
      <c r="C3411" t="e">
        <f t="shared" si="264"/>
        <v>#DIV/0!</v>
      </c>
      <c r="D3411" s="38" t="e">
        <f t="shared" si="266"/>
        <v>#DIV/0!</v>
      </c>
      <c r="G3411" s="38">
        <f t="shared" si="267"/>
        <v>0</v>
      </c>
    </row>
    <row r="3412" spans="2:7" x14ac:dyDescent="0.25">
      <c r="B3412">
        <f t="shared" si="265"/>
        <v>3409</v>
      </c>
      <c r="C3412" t="e">
        <f t="shared" si="264"/>
        <v>#DIV/0!</v>
      </c>
      <c r="D3412" s="38" t="e">
        <f t="shared" si="266"/>
        <v>#DIV/0!</v>
      </c>
      <c r="G3412" s="38">
        <f t="shared" si="267"/>
        <v>0</v>
      </c>
    </row>
    <row r="3413" spans="2:7" x14ac:dyDescent="0.25">
      <c r="B3413">
        <f t="shared" si="265"/>
        <v>3410</v>
      </c>
      <c r="C3413" t="e">
        <f t="shared" si="264"/>
        <v>#DIV/0!</v>
      </c>
      <c r="D3413" s="38" t="e">
        <f t="shared" si="266"/>
        <v>#DIV/0!</v>
      </c>
      <c r="G3413" s="38">
        <f t="shared" si="267"/>
        <v>0</v>
      </c>
    </row>
    <row r="3414" spans="2:7" x14ac:dyDescent="0.25">
      <c r="B3414">
        <f t="shared" si="265"/>
        <v>3411</v>
      </c>
      <c r="C3414" t="e">
        <f t="shared" si="264"/>
        <v>#DIV/0!</v>
      </c>
      <c r="D3414" s="38" t="e">
        <f t="shared" si="266"/>
        <v>#DIV/0!</v>
      </c>
      <c r="G3414" s="38">
        <f t="shared" si="267"/>
        <v>0</v>
      </c>
    </row>
    <row r="3415" spans="2:7" x14ac:dyDescent="0.25">
      <c r="B3415">
        <f t="shared" si="265"/>
        <v>3412</v>
      </c>
      <c r="C3415" t="e">
        <f t="shared" si="264"/>
        <v>#DIV/0!</v>
      </c>
      <c r="D3415" s="38" t="e">
        <f t="shared" si="266"/>
        <v>#DIV/0!</v>
      </c>
      <c r="G3415" s="38">
        <f t="shared" si="267"/>
        <v>0</v>
      </c>
    </row>
    <row r="3416" spans="2:7" x14ac:dyDescent="0.25">
      <c r="B3416">
        <f t="shared" si="265"/>
        <v>3413</v>
      </c>
      <c r="C3416" t="e">
        <f t="shared" si="264"/>
        <v>#DIV/0!</v>
      </c>
      <c r="D3416" s="38" t="e">
        <f t="shared" si="266"/>
        <v>#DIV/0!</v>
      </c>
      <c r="G3416" s="38">
        <f t="shared" si="267"/>
        <v>0</v>
      </c>
    </row>
    <row r="3417" spans="2:7" x14ac:dyDescent="0.25">
      <c r="B3417">
        <f t="shared" si="265"/>
        <v>3414</v>
      </c>
      <c r="C3417" t="e">
        <f t="shared" si="264"/>
        <v>#DIV/0!</v>
      </c>
      <c r="D3417" s="38" t="e">
        <f t="shared" si="266"/>
        <v>#DIV/0!</v>
      </c>
      <c r="G3417" s="38">
        <f t="shared" si="267"/>
        <v>0</v>
      </c>
    </row>
    <row r="3418" spans="2:7" x14ac:dyDescent="0.25">
      <c r="B3418">
        <f t="shared" si="265"/>
        <v>3415</v>
      </c>
      <c r="C3418" t="e">
        <f t="shared" si="264"/>
        <v>#DIV/0!</v>
      </c>
      <c r="D3418" s="38" t="e">
        <f t="shared" si="266"/>
        <v>#DIV/0!</v>
      </c>
      <c r="G3418" s="38">
        <f t="shared" si="267"/>
        <v>0</v>
      </c>
    </row>
    <row r="3419" spans="2:7" x14ac:dyDescent="0.25">
      <c r="B3419">
        <f t="shared" si="265"/>
        <v>3416</v>
      </c>
      <c r="C3419" t="e">
        <f t="shared" si="264"/>
        <v>#DIV/0!</v>
      </c>
      <c r="D3419" s="38" t="e">
        <f t="shared" si="266"/>
        <v>#DIV/0!</v>
      </c>
      <c r="G3419" s="38">
        <f t="shared" si="267"/>
        <v>0</v>
      </c>
    </row>
    <row r="3420" spans="2:7" x14ac:dyDescent="0.25">
      <c r="B3420">
        <f t="shared" si="265"/>
        <v>3417</v>
      </c>
      <c r="C3420" t="e">
        <f t="shared" si="264"/>
        <v>#DIV/0!</v>
      </c>
      <c r="D3420" s="38" t="e">
        <f t="shared" si="266"/>
        <v>#DIV/0!</v>
      </c>
      <c r="G3420" s="38">
        <f t="shared" si="267"/>
        <v>0</v>
      </c>
    </row>
    <row r="3421" spans="2:7" x14ac:dyDescent="0.25">
      <c r="B3421">
        <f t="shared" si="265"/>
        <v>3418</v>
      </c>
      <c r="C3421" t="e">
        <f t="shared" si="264"/>
        <v>#DIV/0!</v>
      </c>
      <c r="D3421" s="38" t="e">
        <f t="shared" si="266"/>
        <v>#DIV/0!</v>
      </c>
      <c r="G3421" s="38">
        <f t="shared" si="267"/>
        <v>0</v>
      </c>
    </row>
    <row r="3422" spans="2:7" x14ac:dyDescent="0.25">
      <c r="B3422">
        <f t="shared" si="265"/>
        <v>3419</v>
      </c>
      <c r="C3422" t="e">
        <f t="shared" si="264"/>
        <v>#DIV/0!</v>
      </c>
      <c r="D3422" s="38" t="e">
        <f t="shared" si="266"/>
        <v>#DIV/0!</v>
      </c>
      <c r="G3422" s="38">
        <f t="shared" si="267"/>
        <v>0</v>
      </c>
    </row>
    <row r="3423" spans="2:7" x14ac:dyDescent="0.25">
      <c r="B3423">
        <f t="shared" si="265"/>
        <v>3420</v>
      </c>
      <c r="C3423" t="e">
        <f t="shared" si="264"/>
        <v>#DIV/0!</v>
      </c>
      <c r="D3423" s="38" t="e">
        <f t="shared" si="266"/>
        <v>#DIV/0!</v>
      </c>
      <c r="G3423" s="38">
        <f t="shared" si="267"/>
        <v>0</v>
      </c>
    </row>
    <row r="3424" spans="2:7" x14ac:dyDescent="0.25">
      <c r="B3424">
        <f t="shared" si="265"/>
        <v>3421</v>
      </c>
      <c r="C3424" t="e">
        <f t="shared" si="264"/>
        <v>#DIV/0!</v>
      </c>
      <c r="D3424" s="38" t="e">
        <f t="shared" si="266"/>
        <v>#DIV/0!</v>
      </c>
      <c r="G3424" s="38">
        <f t="shared" si="267"/>
        <v>0</v>
      </c>
    </row>
    <row r="3425" spans="2:7" x14ac:dyDescent="0.25">
      <c r="B3425">
        <f t="shared" si="265"/>
        <v>3422</v>
      </c>
      <c r="C3425" t="e">
        <f t="shared" si="264"/>
        <v>#DIV/0!</v>
      </c>
      <c r="D3425" s="38" t="e">
        <f t="shared" si="266"/>
        <v>#DIV/0!</v>
      </c>
      <c r="G3425" s="38">
        <f t="shared" si="267"/>
        <v>0</v>
      </c>
    </row>
    <row r="3426" spans="2:7" x14ac:dyDescent="0.25">
      <c r="B3426">
        <f t="shared" si="265"/>
        <v>3423</v>
      </c>
      <c r="C3426" t="e">
        <f t="shared" si="264"/>
        <v>#DIV/0!</v>
      </c>
      <c r="D3426" s="38" t="e">
        <f t="shared" si="266"/>
        <v>#DIV/0!</v>
      </c>
      <c r="G3426" s="38">
        <f t="shared" si="267"/>
        <v>0</v>
      </c>
    </row>
    <row r="3427" spans="2:7" x14ac:dyDescent="0.25">
      <c r="B3427">
        <f t="shared" si="265"/>
        <v>3424</v>
      </c>
      <c r="C3427" t="e">
        <f t="shared" si="264"/>
        <v>#DIV/0!</v>
      </c>
      <c r="D3427" s="38" t="e">
        <f t="shared" si="266"/>
        <v>#DIV/0!</v>
      </c>
      <c r="G3427" s="38">
        <f t="shared" si="267"/>
        <v>0</v>
      </c>
    </row>
    <row r="3428" spans="2:7" x14ac:dyDescent="0.25">
      <c r="B3428">
        <f t="shared" si="265"/>
        <v>3425</v>
      </c>
      <c r="C3428" t="e">
        <f t="shared" si="264"/>
        <v>#DIV/0!</v>
      </c>
      <c r="D3428" s="38" t="e">
        <f t="shared" si="266"/>
        <v>#DIV/0!</v>
      </c>
      <c r="G3428" s="38">
        <f t="shared" si="267"/>
        <v>0</v>
      </c>
    </row>
    <row r="3429" spans="2:7" x14ac:dyDescent="0.25">
      <c r="B3429">
        <f t="shared" si="265"/>
        <v>3426</v>
      </c>
      <c r="C3429" t="e">
        <f t="shared" si="264"/>
        <v>#DIV/0!</v>
      </c>
      <c r="D3429" s="38" t="e">
        <f t="shared" si="266"/>
        <v>#DIV/0!</v>
      </c>
      <c r="G3429" s="38">
        <f t="shared" si="267"/>
        <v>0</v>
      </c>
    </row>
    <row r="3430" spans="2:7" x14ac:dyDescent="0.25">
      <c r="B3430">
        <f t="shared" si="265"/>
        <v>3427</v>
      </c>
      <c r="C3430" t="e">
        <f t="shared" si="264"/>
        <v>#DIV/0!</v>
      </c>
      <c r="D3430" s="38" t="e">
        <f t="shared" si="266"/>
        <v>#DIV/0!</v>
      </c>
      <c r="G3430" s="38">
        <f t="shared" si="267"/>
        <v>0</v>
      </c>
    </row>
    <row r="3431" spans="2:7" x14ac:dyDescent="0.25">
      <c r="B3431">
        <f t="shared" si="265"/>
        <v>3428</v>
      </c>
      <c r="C3431" t="e">
        <f t="shared" si="264"/>
        <v>#DIV/0!</v>
      </c>
      <c r="D3431" s="38" t="e">
        <f t="shared" si="266"/>
        <v>#DIV/0!</v>
      </c>
      <c r="G3431" s="38">
        <f t="shared" si="267"/>
        <v>0</v>
      </c>
    </row>
    <row r="3432" spans="2:7" x14ac:dyDescent="0.25">
      <c r="B3432">
        <f t="shared" si="265"/>
        <v>3429</v>
      </c>
      <c r="C3432" t="e">
        <f t="shared" si="264"/>
        <v>#DIV/0!</v>
      </c>
      <c r="D3432" s="38" t="e">
        <f t="shared" si="266"/>
        <v>#DIV/0!</v>
      </c>
      <c r="G3432" s="38">
        <f t="shared" si="267"/>
        <v>0</v>
      </c>
    </row>
    <row r="3433" spans="2:7" x14ac:dyDescent="0.25">
      <c r="B3433">
        <f t="shared" si="265"/>
        <v>3430</v>
      </c>
      <c r="C3433" t="e">
        <f t="shared" si="264"/>
        <v>#DIV/0!</v>
      </c>
      <c r="D3433" s="38" t="e">
        <f t="shared" si="266"/>
        <v>#DIV/0!</v>
      </c>
      <c r="G3433" s="38">
        <f t="shared" si="267"/>
        <v>0</v>
      </c>
    </row>
    <row r="3434" spans="2:7" x14ac:dyDescent="0.25">
      <c r="B3434">
        <f t="shared" si="265"/>
        <v>3431</v>
      </c>
      <c r="C3434" t="e">
        <f t="shared" si="264"/>
        <v>#DIV/0!</v>
      </c>
      <c r="D3434" s="38" t="e">
        <f t="shared" si="266"/>
        <v>#DIV/0!</v>
      </c>
      <c r="G3434" s="38">
        <f t="shared" si="267"/>
        <v>0</v>
      </c>
    </row>
    <row r="3435" spans="2:7" x14ac:dyDescent="0.25">
      <c r="B3435">
        <f t="shared" si="265"/>
        <v>3432</v>
      </c>
      <c r="C3435" t="e">
        <f t="shared" si="264"/>
        <v>#DIV/0!</v>
      </c>
      <c r="D3435" s="38" t="e">
        <f t="shared" si="266"/>
        <v>#DIV/0!</v>
      </c>
      <c r="G3435" s="38">
        <f t="shared" si="267"/>
        <v>0</v>
      </c>
    </row>
    <row r="3436" spans="2:7" x14ac:dyDescent="0.25">
      <c r="B3436">
        <f t="shared" si="265"/>
        <v>3433</v>
      </c>
      <c r="C3436" t="e">
        <f t="shared" si="264"/>
        <v>#DIV/0!</v>
      </c>
      <c r="D3436" s="38" t="e">
        <f t="shared" si="266"/>
        <v>#DIV/0!</v>
      </c>
      <c r="G3436" s="38">
        <f t="shared" si="267"/>
        <v>0</v>
      </c>
    </row>
    <row r="3437" spans="2:7" x14ac:dyDescent="0.25">
      <c r="B3437">
        <f t="shared" si="265"/>
        <v>3434</v>
      </c>
      <c r="C3437" t="e">
        <f t="shared" si="264"/>
        <v>#DIV/0!</v>
      </c>
      <c r="D3437" s="38" t="e">
        <f t="shared" si="266"/>
        <v>#DIV/0!</v>
      </c>
      <c r="G3437" s="38">
        <f t="shared" si="267"/>
        <v>0</v>
      </c>
    </row>
    <row r="3438" spans="2:7" x14ac:dyDescent="0.25">
      <c r="B3438">
        <f t="shared" si="265"/>
        <v>3435</v>
      </c>
      <c r="C3438" t="e">
        <f t="shared" si="264"/>
        <v>#DIV/0!</v>
      </c>
      <c r="D3438" s="38" t="e">
        <f t="shared" si="266"/>
        <v>#DIV/0!</v>
      </c>
      <c r="G3438" s="38">
        <f t="shared" si="267"/>
        <v>0</v>
      </c>
    </row>
    <row r="3439" spans="2:7" x14ac:dyDescent="0.25">
      <c r="B3439">
        <f t="shared" si="265"/>
        <v>3436</v>
      </c>
      <c r="C3439" t="e">
        <f t="shared" si="264"/>
        <v>#DIV/0!</v>
      </c>
      <c r="D3439" s="38" t="e">
        <f t="shared" si="266"/>
        <v>#DIV/0!</v>
      </c>
      <c r="G3439" s="38">
        <f t="shared" si="267"/>
        <v>0</v>
      </c>
    </row>
    <row r="3440" spans="2:7" x14ac:dyDescent="0.25">
      <c r="B3440">
        <f t="shared" si="265"/>
        <v>3437</v>
      </c>
      <c r="C3440" t="e">
        <f t="shared" si="264"/>
        <v>#DIV/0!</v>
      </c>
      <c r="D3440" s="38" t="e">
        <f t="shared" si="266"/>
        <v>#DIV/0!</v>
      </c>
      <c r="G3440" s="38">
        <f t="shared" si="267"/>
        <v>0</v>
      </c>
    </row>
    <row r="3441" spans="2:7" x14ac:dyDescent="0.25">
      <c r="B3441">
        <f t="shared" si="265"/>
        <v>3438</v>
      </c>
      <c r="C3441" t="e">
        <f t="shared" si="264"/>
        <v>#DIV/0!</v>
      </c>
      <c r="D3441" s="38" t="e">
        <f t="shared" si="266"/>
        <v>#DIV/0!</v>
      </c>
      <c r="G3441" s="38">
        <f t="shared" si="267"/>
        <v>0</v>
      </c>
    </row>
    <row r="3442" spans="2:7" x14ac:dyDescent="0.25">
      <c r="B3442">
        <f t="shared" si="265"/>
        <v>3439</v>
      </c>
      <c r="C3442" t="e">
        <f t="shared" si="264"/>
        <v>#DIV/0!</v>
      </c>
      <c r="D3442" s="38" t="e">
        <f t="shared" si="266"/>
        <v>#DIV/0!</v>
      </c>
      <c r="G3442" s="38">
        <f t="shared" si="267"/>
        <v>0</v>
      </c>
    </row>
    <row r="3443" spans="2:7" x14ac:dyDescent="0.25">
      <c r="B3443">
        <f t="shared" si="265"/>
        <v>3440</v>
      </c>
      <c r="C3443" t="e">
        <f t="shared" si="264"/>
        <v>#DIV/0!</v>
      </c>
      <c r="D3443" s="38" t="e">
        <f t="shared" si="266"/>
        <v>#DIV/0!</v>
      </c>
      <c r="G3443" s="38">
        <f t="shared" si="267"/>
        <v>0</v>
      </c>
    </row>
    <row r="3444" spans="2:7" x14ac:dyDescent="0.25">
      <c r="B3444">
        <f t="shared" si="265"/>
        <v>3441</v>
      </c>
      <c r="C3444" t="e">
        <f t="shared" si="264"/>
        <v>#DIV/0!</v>
      </c>
      <c r="D3444" s="38" t="e">
        <f t="shared" si="266"/>
        <v>#DIV/0!</v>
      </c>
      <c r="G3444" s="38">
        <f t="shared" si="267"/>
        <v>0</v>
      </c>
    </row>
    <row r="3445" spans="2:7" x14ac:dyDescent="0.25">
      <c r="B3445">
        <f t="shared" si="265"/>
        <v>3442</v>
      </c>
      <c r="C3445" t="e">
        <f t="shared" si="264"/>
        <v>#DIV/0!</v>
      </c>
      <c r="D3445" s="38" t="e">
        <f t="shared" si="266"/>
        <v>#DIV/0!</v>
      </c>
      <c r="G3445" s="38">
        <f t="shared" si="267"/>
        <v>0</v>
      </c>
    </row>
    <row r="3446" spans="2:7" x14ac:dyDescent="0.25">
      <c r="B3446">
        <f t="shared" si="265"/>
        <v>3443</v>
      </c>
      <c r="C3446" t="e">
        <f t="shared" si="264"/>
        <v>#DIV/0!</v>
      </c>
      <c r="D3446" s="38" t="e">
        <f t="shared" si="266"/>
        <v>#DIV/0!</v>
      </c>
      <c r="G3446" s="38">
        <f t="shared" si="267"/>
        <v>0</v>
      </c>
    </row>
    <row r="3447" spans="2:7" x14ac:dyDescent="0.25">
      <c r="B3447">
        <f t="shared" si="265"/>
        <v>3444</v>
      </c>
      <c r="C3447" t="e">
        <f t="shared" si="264"/>
        <v>#DIV/0!</v>
      </c>
      <c r="D3447" s="38" t="e">
        <f t="shared" si="266"/>
        <v>#DIV/0!</v>
      </c>
      <c r="G3447" s="38">
        <f t="shared" si="267"/>
        <v>0</v>
      </c>
    </row>
    <row r="3448" spans="2:7" x14ac:dyDescent="0.25">
      <c r="B3448">
        <f t="shared" si="265"/>
        <v>3445</v>
      </c>
      <c r="C3448" t="e">
        <f t="shared" si="264"/>
        <v>#DIV/0!</v>
      </c>
      <c r="D3448" s="38" t="e">
        <f t="shared" si="266"/>
        <v>#DIV/0!</v>
      </c>
      <c r="G3448" s="38">
        <f t="shared" si="267"/>
        <v>0</v>
      </c>
    </row>
    <row r="3449" spans="2:7" x14ac:dyDescent="0.25">
      <c r="B3449">
        <f t="shared" si="265"/>
        <v>3446</v>
      </c>
      <c r="C3449" t="e">
        <f t="shared" si="264"/>
        <v>#DIV/0!</v>
      </c>
      <c r="D3449" s="38" t="e">
        <f t="shared" si="266"/>
        <v>#DIV/0!</v>
      </c>
      <c r="G3449" s="38">
        <f t="shared" si="267"/>
        <v>0</v>
      </c>
    </row>
    <row r="3450" spans="2:7" x14ac:dyDescent="0.25">
      <c r="B3450">
        <f t="shared" si="265"/>
        <v>3447</v>
      </c>
      <c r="C3450" t="e">
        <f t="shared" si="264"/>
        <v>#DIV/0!</v>
      </c>
      <c r="D3450" s="38" t="e">
        <f t="shared" si="266"/>
        <v>#DIV/0!</v>
      </c>
      <c r="G3450" s="38">
        <f t="shared" si="267"/>
        <v>0</v>
      </c>
    </row>
    <row r="3451" spans="2:7" x14ac:dyDescent="0.25">
      <c r="B3451">
        <f t="shared" si="265"/>
        <v>3448</v>
      </c>
      <c r="C3451" t="e">
        <f t="shared" si="264"/>
        <v>#DIV/0!</v>
      </c>
      <c r="D3451" s="38" t="e">
        <f t="shared" si="266"/>
        <v>#DIV/0!</v>
      </c>
      <c r="G3451" s="38">
        <f t="shared" si="267"/>
        <v>0</v>
      </c>
    </row>
    <row r="3452" spans="2:7" x14ac:dyDescent="0.25">
      <c r="B3452">
        <f t="shared" si="265"/>
        <v>3449</v>
      </c>
      <c r="C3452" t="e">
        <f t="shared" si="264"/>
        <v>#DIV/0!</v>
      </c>
      <c r="D3452" s="38" t="e">
        <f t="shared" si="266"/>
        <v>#DIV/0!</v>
      </c>
      <c r="G3452" s="38">
        <f t="shared" si="267"/>
        <v>0</v>
      </c>
    </row>
    <row r="3453" spans="2:7" x14ac:dyDescent="0.25">
      <c r="B3453">
        <f t="shared" si="265"/>
        <v>3450</v>
      </c>
      <c r="C3453" t="e">
        <f t="shared" si="264"/>
        <v>#DIV/0!</v>
      </c>
      <c r="D3453" s="38" t="e">
        <f t="shared" si="266"/>
        <v>#DIV/0!</v>
      </c>
      <c r="G3453" s="38">
        <f t="shared" si="267"/>
        <v>0</v>
      </c>
    </row>
    <row r="3454" spans="2:7" x14ac:dyDescent="0.25">
      <c r="B3454">
        <f t="shared" si="265"/>
        <v>3451</v>
      </c>
      <c r="C3454" t="e">
        <f t="shared" si="264"/>
        <v>#DIV/0!</v>
      </c>
      <c r="D3454" s="38" t="e">
        <f t="shared" si="266"/>
        <v>#DIV/0!</v>
      </c>
      <c r="G3454" s="38">
        <f t="shared" si="267"/>
        <v>0</v>
      </c>
    </row>
    <row r="3455" spans="2:7" x14ac:dyDescent="0.25">
      <c r="B3455">
        <f t="shared" si="265"/>
        <v>3452</v>
      </c>
      <c r="C3455" t="e">
        <f t="shared" si="264"/>
        <v>#DIV/0!</v>
      </c>
      <c r="D3455" s="38" t="e">
        <f t="shared" si="266"/>
        <v>#DIV/0!</v>
      </c>
      <c r="G3455" s="38">
        <f t="shared" si="267"/>
        <v>0</v>
      </c>
    </row>
    <row r="3456" spans="2:7" x14ac:dyDescent="0.25">
      <c r="B3456">
        <f t="shared" si="265"/>
        <v>3453</v>
      </c>
      <c r="C3456" t="e">
        <f t="shared" si="264"/>
        <v>#DIV/0!</v>
      </c>
      <c r="D3456" s="38" t="e">
        <f t="shared" si="266"/>
        <v>#DIV/0!</v>
      </c>
      <c r="G3456" s="38">
        <f t="shared" si="267"/>
        <v>0</v>
      </c>
    </row>
    <row r="3457" spans="2:7" x14ac:dyDescent="0.25">
      <c r="B3457">
        <f t="shared" si="265"/>
        <v>3454</v>
      </c>
      <c r="C3457" t="e">
        <f t="shared" si="264"/>
        <v>#DIV/0!</v>
      </c>
      <c r="D3457" s="38" t="e">
        <f t="shared" si="266"/>
        <v>#DIV/0!</v>
      </c>
      <c r="G3457" s="38">
        <f t="shared" si="267"/>
        <v>0</v>
      </c>
    </row>
    <row r="3458" spans="2:7" x14ac:dyDescent="0.25">
      <c r="B3458">
        <f t="shared" si="265"/>
        <v>3455</v>
      </c>
      <c r="C3458" t="e">
        <f t="shared" si="264"/>
        <v>#DIV/0!</v>
      </c>
      <c r="D3458" s="38" t="e">
        <f t="shared" si="266"/>
        <v>#DIV/0!</v>
      </c>
      <c r="G3458" s="38">
        <f t="shared" si="267"/>
        <v>0</v>
      </c>
    </row>
    <row r="3459" spans="2:7" x14ac:dyDescent="0.25">
      <c r="B3459">
        <f t="shared" si="265"/>
        <v>3456</v>
      </c>
      <c r="C3459" t="e">
        <f t="shared" si="264"/>
        <v>#DIV/0!</v>
      </c>
      <c r="D3459" s="38" t="e">
        <f t="shared" si="266"/>
        <v>#DIV/0!</v>
      </c>
      <c r="G3459" s="38">
        <f t="shared" si="267"/>
        <v>0</v>
      </c>
    </row>
    <row r="3460" spans="2:7" x14ac:dyDescent="0.25">
      <c r="B3460">
        <f t="shared" si="265"/>
        <v>3457</v>
      </c>
      <c r="C3460" t="e">
        <f t="shared" si="264"/>
        <v>#DIV/0!</v>
      </c>
      <c r="D3460" s="38" t="e">
        <f t="shared" si="266"/>
        <v>#DIV/0!</v>
      </c>
      <c r="G3460" s="38">
        <f t="shared" si="267"/>
        <v>0</v>
      </c>
    </row>
    <row r="3461" spans="2:7" x14ac:dyDescent="0.25">
      <c r="B3461">
        <f t="shared" si="265"/>
        <v>3458</v>
      </c>
      <c r="C3461" t="e">
        <f t="shared" ref="C3461:C3524" si="268">1/H3461</f>
        <v>#DIV/0!</v>
      </c>
      <c r="D3461" s="38" t="e">
        <f t="shared" si="266"/>
        <v>#DIV/0!</v>
      </c>
      <c r="G3461" s="38">
        <f t="shared" si="267"/>
        <v>0</v>
      </c>
    </row>
    <row r="3462" spans="2:7" x14ac:dyDescent="0.25">
      <c r="B3462">
        <f t="shared" ref="B3462:B3525" si="269">B3461+1</f>
        <v>3459</v>
      </c>
      <c r="C3462" t="e">
        <f t="shared" si="268"/>
        <v>#DIV/0!</v>
      </c>
      <c r="D3462" s="38" t="e">
        <f t="shared" ref="D3462:D3525" si="270">D3461+C3462</f>
        <v>#DIV/0!</v>
      </c>
      <c r="G3462" s="38">
        <f t="shared" si="267"/>
        <v>0</v>
      </c>
    </row>
    <row r="3463" spans="2:7" x14ac:dyDescent="0.25">
      <c r="B3463">
        <f t="shared" si="269"/>
        <v>3460</v>
      </c>
      <c r="C3463" t="e">
        <f t="shared" si="268"/>
        <v>#DIV/0!</v>
      </c>
      <c r="D3463" s="38" t="e">
        <f t="shared" si="270"/>
        <v>#DIV/0!</v>
      </c>
      <c r="G3463" s="38">
        <f t="shared" ref="G3463:G3526" si="271">H3463/0.278</f>
        <v>0</v>
      </c>
    </row>
    <row r="3464" spans="2:7" x14ac:dyDescent="0.25">
      <c r="B3464">
        <f t="shared" si="269"/>
        <v>3461</v>
      </c>
      <c r="C3464" t="e">
        <f t="shared" si="268"/>
        <v>#DIV/0!</v>
      </c>
      <c r="D3464" s="38" t="e">
        <f t="shared" si="270"/>
        <v>#DIV/0!</v>
      </c>
      <c r="G3464" s="38">
        <f t="shared" si="271"/>
        <v>0</v>
      </c>
    </row>
    <row r="3465" spans="2:7" x14ac:dyDescent="0.25">
      <c r="B3465">
        <f t="shared" si="269"/>
        <v>3462</v>
      </c>
      <c r="C3465" t="e">
        <f t="shared" si="268"/>
        <v>#DIV/0!</v>
      </c>
      <c r="D3465" s="38" t="e">
        <f t="shared" si="270"/>
        <v>#DIV/0!</v>
      </c>
      <c r="G3465" s="38">
        <f t="shared" si="271"/>
        <v>0</v>
      </c>
    </row>
    <row r="3466" spans="2:7" x14ac:dyDescent="0.25">
      <c r="B3466">
        <f t="shared" si="269"/>
        <v>3463</v>
      </c>
      <c r="C3466" t="e">
        <f t="shared" si="268"/>
        <v>#DIV/0!</v>
      </c>
      <c r="D3466" s="38" t="e">
        <f t="shared" si="270"/>
        <v>#DIV/0!</v>
      </c>
      <c r="G3466" s="38">
        <f t="shared" si="271"/>
        <v>0</v>
      </c>
    </row>
    <row r="3467" spans="2:7" x14ac:dyDescent="0.25">
      <c r="B3467">
        <f t="shared" si="269"/>
        <v>3464</v>
      </c>
      <c r="C3467" t="e">
        <f t="shared" si="268"/>
        <v>#DIV/0!</v>
      </c>
      <c r="D3467" s="38" t="e">
        <f t="shared" si="270"/>
        <v>#DIV/0!</v>
      </c>
      <c r="G3467" s="38">
        <f t="shared" si="271"/>
        <v>0</v>
      </c>
    </row>
    <row r="3468" spans="2:7" x14ac:dyDescent="0.25">
      <c r="B3468">
        <f t="shared" si="269"/>
        <v>3465</v>
      </c>
      <c r="C3468" t="e">
        <f t="shared" si="268"/>
        <v>#DIV/0!</v>
      </c>
      <c r="D3468" s="38" t="e">
        <f t="shared" si="270"/>
        <v>#DIV/0!</v>
      </c>
      <c r="G3468" s="38">
        <f t="shared" si="271"/>
        <v>0</v>
      </c>
    </row>
    <row r="3469" spans="2:7" x14ac:dyDescent="0.25">
      <c r="B3469">
        <f t="shared" si="269"/>
        <v>3466</v>
      </c>
      <c r="C3469" t="e">
        <f t="shared" si="268"/>
        <v>#DIV/0!</v>
      </c>
      <c r="D3469" s="38" t="e">
        <f t="shared" si="270"/>
        <v>#DIV/0!</v>
      </c>
      <c r="G3469" s="38">
        <f t="shared" si="271"/>
        <v>0</v>
      </c>
    </row>
    <row r="3470" spans="2:7" x14ac:dyDescent="0.25">
      <c r="B3470">
        <f t="shared" si="269"/>
        <v>3467</v>
      </c>
      <c r="C3470" t="e">
        <f t="shared" si="268"/>
        <v>#DIV/0!</v>
      </c>
      <c r="D3470" s="38" t="e">
        <f t="shared" si="270"/>
        <v>#DIV/0!</v>
      </c>
      <c r="G3470" s="38">
        <f t="shared" si="271"/>
        <v>0</v>
      </c>
    </row>
    <row r="3471" spans="2:7" x14ac:dyDescent="0.25">
      <c r="B3471">
        <f t="shared" si="269"/>
        <v>3468</v>
      </c>
      <c r="C3471" t="e">
        <f t="shared" si="268"/>
        <v>#DIV/0!</v>
      </c>
      <c r="D3471" s="38" t="e">
        <f t="shared" si="270"/>
        <v>#DIV/0!</v>
      </c>
      <c r="G3471" s="38">
        <f t="shared" si="271"/>
        <v>0</v>
      </c>
    </row>
    <row r="3472" spans="2:7" x14ac:dyDescent="0.25">
      <c r="B3472">
        <f t="shared" si="269"/>
        <v>3469</v>
      </c>
      <c r="C3472" t="e">
        <f t="shared" si="268"/>
        <v>#DIV/0!</v>
      </c>
      <c r="D3472" s="38" t="e">
        <f t="shared" si="270"/>
        <v>#DIV/0!</v>
      </c>
      <c r="G3472" s="38">
        <f t="shared" si="271"/>
        <v>0</v>
      </c>
    </row>
    <row r="3473" spans="2:7" x14ac:dyDescent="0.25">
      <c r="B3473">
        <f t="shared" si="269"/>
        <v>3470</v>
      </c>
      <c r="C3473" t="e">
        <f t="shared" si="268"/>
        <v>#DIV/0!</v>
      </c>
      <c r="D3473" s="38" t="e">
        <f t="shared" si="270"/>
        <v>#DIV/0!</v>
      </c>
      <c r="G3473" s="38">
        <f t="shared" si="271"/>
        <v>0</v>
      </c>
    </row>
    <row r="3474" spans="2:7" x14ac:dyDescent="0.25">
      <c r="B3474">
        <f t="shared" si="269"/>
        <v>3471</v>
      </c>
      <c r="C3474" t="e">
        <f t="shared" si="268"/>
        <v>#DIV/0!</v>
      </c>
      <c r="D3474" s="38" t="e">
        <f t="shared" si="270"/>
        <v>#DIV/0!</v>
      </c>
      <c r="G3474" s="38">
        <f t="shared" si="271"/>
        <v>0</v>
      </c>
    </row>
    <row r="3475" spans="2:7" x14ac:dyDescent="0.25">
      <c r="B3475">
        <f t="shared" si="269"/>
        <v>3472</v>
      </c>
      <c r="C3475" t="e">
        <f t="shared" si="268"/>
        <v>#DIV/0!</v>
      </c>
      <c r="D3475" s="38" t="e">
        <f t="shared" si="270"/>
        <v>#DIV/0!</v>
      </c>
      <c r="G3475" s="38">
        <f t="shared" si="271"/>
        <v>0</v>
      </c>
    </row>
    <row r="3476" spans="2:7" x14ac:dyDescent="0.25">
      <c r="B3476">
        <f t="shared" si="269"/>
        <v>3473</v>
      </c>
      <c r="C3476" t="e">
        <f t="shared" si="268"/>
        <v>#DIV/0!</v>
      </c>
      <c r="D3476" s="38" t="e">
        <f t="shared" si="270"/>
        <v>#DIV/0!</v>
      </c>
      <c r="G3476" s="38">
        <f t="shared" si="271"/>
        <v>0</v>
      </c>
    </row>
    <row r="3477" spans="2:7" x14ac:dyDescent="0.25">
      <c r="B3477">
        <f t="shared" si="269"/>
        <v>3474</v>
      </c>
      <c r="C3477" t="e">
        <f t="shared" si="268"/>
        <v>#DIV/0!</v>
      </c>
      <c r="D3477" s="38" t="e">
        <f t="shared" si="270"/>
        <v>#DIV/0!</v>
      </c>
      <c r="G3477" s="38">
        <f t="shared" si="271"/>
        <v>0</v>
      </c>
    </row>
    <row r="3478" spans="2:7" x14ac:dyDescent="0.25">
      <c r="B3478">
        <f t="shared" si="269"/>
        <v>3475</v>
      </c>
      <c r="C3478" t="e">
        <f t="shared" si="268"/>
        <v>#DIV/0!</v>
      </c>
      <c r="D3478" s="38" t="e">
        <f t="shared" si="270"/>
        <v>#DIV/0!</v>
      </c>
      <c r="G3478" s="38">
        <f t="shared" si="271"/>
        <v>0</v>
      </c>
    </row>
    <row r="3479" spans="2:7" x14ac:dyDescent="0.25">
      <c r="B3479">
        <f t="shared" si="269"/>
        <v>3476</v>
      </c>
      <c r="C3479" t="e">
        <f t="shared" si="268"/>
        <v>#DIV/0!</v>
      </c>
      <c r="D3479" s="38" t="e">
        <f t="shared" si="270"/>
        <v>#DIV/0!</v>
      </c>
      <c r="G3479" s="38">
        <f t="shared" si="271"/>
        <v>0</v>
      </c>
    </row>
    <row r="3480" spans="2:7" x14ac:dyDescent="0.25">
      <c r="B3480">
        <f t="shared" si="269"/>
        <v>3477</v>
      </c>
      <c r="C3480" t="e">
        <f t="shared" si="268"/>
        <v>#DIV/0!</v>
      </c>
      <c r="D3480" s="38" t="e">
        <f t="shared" si="270"/>
        <v>#DIV/0!</v>
      </c>
      <c r="G3480" s="38">
        <f t="shared" si="271"/>
        <v>0</v>
      </c>
    </row>
    <row r="3481" spans="2:7" x14ac:dyDescent="0.25">
      <c r="B3481">
        <f t="shared" si="269"/>
        <v>3478</v>
      </c>
      <c r="C3481" t="e">
        <f t="shared" si="268"/>
        <v>#DIV/0!</v>
      </c>
      <c r="D3481" s="38" t="e">
        <f t="shared" si="270"/>
        <v>#DIV/0!</v>
      </c>
      <c r="G3481" s="38">
        <f t="shared" si="271"/>
        <v>0</v>
      </c>
    </row>
    <row r="3482" spans="2:7" x14ac:dyDescent="0.25">
      <c r="B3482">
        <f t="shared" si="269"/>
        <v>3479</v>
      </c>
      <c r="C3482" t="e">
        <f t="shared" si="268"/>
        <v>#DIV/0!</v>
      </c>
      <c r="D3482" s="38" t="e">
        <f t="shared" si="270"/>
        <v>#DIV/0!</v>
      </c>
      <c r="G3482" s="38">
        <f t="shared" si="271"/>
        <v>0</v>
      </c>
    </row>
    <row r="3483" spans="2:7" x14ac:dyDescent="0.25">
      <c r="B3483">
        <f t="shared" si="269"/>
        <v>3480</v>
      </c>
      <c r="C3483" t="e">
        <f t="shared" si="268"/>
        <v>#DIV/0!</v>
      </c>
      <c r="D3483" s="38" t="e">
        <f t="shared" si="270"/>
        <v>#DIV/0!</v>
      </c>
      <c r="G3483" s="38">
        <f t="shared" si="271"/>
        <v>0</v>
      </c>
    </row>
    <row r="3484" spans="2:7" x14ac:dyDescent="0.25">
      <c r="B3484">
        <f t="shared" si="269"/>
        <v>3481</v>
      </c>
      <c r="C3484" t="e">
        <f t="shared" si="268"/>
        <v>#DIV/0!</v>
      </c>
      <c r="D3484" s="38" t="e">
        <f t="shared" si="270"/>
        <v>#DIV/0!</v>
      </c>
      <c r="G3484" s="38">
        <f t="shared" si="271"/>
        <v>0</v>
      </c>
    </row>
    <row r="3485" spans="2:7" x14ac:dyDescent="0.25">
      <c r="B3485">
        <f t="shared" si="269"/>
        <v>3482</v>
      </c>
      <c r="C3485" t="e">
        <f t="shared" si="268"/>
        <v>#DIV/0!</v>
      </c>
      <c r="D3485" s="38" t="e">
        <f t="shared" si="270"/>
        <v>#DIV/0!</v>
      </c>
      <c r="G3485" s="38">
        <f t="shared" si="271"/>
        <v>0</v>
      </c>
    </row>
    <row r="3486" spans="2:7" x14ac:dyDescent="0.25">
      <c r="B3486">
        <f t="shared" si="269"/>
        <v>3483</v>
      </c>
      <c r="C3486" t="e">
        <f t="shared" si="268"/>
        <v>#DIV/0!</v>
      </c>
      <c r="D3486" s="38" t="e">
        <f t="shared" si="270"/>
        <v>#DIV/0!</v>
      </c>
      <c r="G3486" s="38">
        <f t="shared" si="271"/>
        <v>0</v>
      </c>
    </row>
    <row r="3487" spans="2:7" x14ac:dyDescent="0.25">
      <c r="B3487">
        <f t="shared" si="269"/>
        <v>3484</v>
      </c>
      <c r="C3487" t="e">
        <f t="shared" si="268"/>
        <v>#DIV/0!</v>
      </c>
      <c r="D3487" s="38" t="e">
        <f t="shared" si="270"/>
        <v>#DIV/0!</v>
      </c>
      <c r="G3487" s="38">
        <f t="shared" si="271"/>
        <v>0</v>
      </c>
    </row>
    <row r="3488" spans="2:7" x14ac:dyDescent="0.25">
      <c r="B3488">
        <f t="shared" si="269"/>
        <v>3485</v>
      </c>
      <c r="C3488" t="e">
        <f t="shared" si="268"/>
        <v>#DIV/0!</v>
      </c>
      <c r="D3488" s="38" t="e">
        <f t="shared" si="270"/>
        <v>#DIV/0!</v>
      </c>
      <c r="G3488" s="38">
        <f t="shared" si="271"/>
        <v>0</v>
      </c>
    </row>
    <row r="3489" spans="2:7" x14ac:dyDescent="0.25">
      <c r="B3489">
        <f t="shared" si="269"/>
        <v>3486</v>
      </c>
      <c r="C3489" t="e">
        <f t="shared" si="268"/>
        <v>#DIV/0!</v>
      </c>
      <c r="D3489" s="38" t="e">
        <f t="shared" si="270"/>
        <v>#DIV/0!</v>
      </c>
      <c r="G3489" s="38">
        <f t="shared" si="271"/>
        <v>0</v>
      </c>
    </row>
    <row r="3490" spans="2:7" x14ac:dyDescent="0.25">
      <c r="B3490">
        <f t="shared" si="269"/>
        <v>3487</v>
      </c>
      <c r="C3490" t="e">
        <f t="shared" si="268"/>
        <v>#DIV/0!</v>
      </c>
      <c r="D3490" s="38" t="e">
        <f t="shared" si="270"/>
        <v>#DIV/0!</v>
      </c>
      <c r="G3490" s="38">
        <f t="shared" si="271"/>
        <v>0</v>
      </c>
    </row>
    <row r="3491" spans="2:7" x14ac:dyDescent="0.25">
      <c r="B3491">
        <f t="shared" si="269"/>
        <v>3488</v>
      </c>
      <c r="C3491" t="e">
        <f t="shared" si="268"/>
        <v>#DIV/0!</v>
      </c>
      <c r="D3491" s="38" t="e">
        <f t="shared" si="270"/>
        <v>#DIV/0!</v>
      </c>
      <c r="G3491" s="38">
        <f t="shared" si="271"/>
        <v>0</v>
      </c>
    </row>
    <row r="3492" spans="2:7" x14ac:dyDescent="0.25">
      <c r="B3492">
        <f t="shared" si="269"/>
        <v>3489</v>
      </c>
      <c r="C3492" t="e">
        <f t="shared" si="268"/>
        <v>#DIV/0!</v>
      </c>
      <c r="D3492" s="38" t="e">
        <f t="shared" si="270"/>
        <v>#DIV/0!</v>
      </c>
      <c r="G3492" s="38">
        <f t="shared" si="271"/>
        <v>0</v>
      </c>
    </row>
    <row r="3493" spans="2:7" x14ac:dyDescent="0.25">
      <c r="B3493">
        <f t="shared" si="269"/>
        <v>3490</v>
      </c>
      <c r="C3493" t="e">
        <f t="shared" si="268"/>
        <v>#DIV/0!</v>
      </c>
      <c r="D3493" s="38" t="e">
        <f t="shared" si="270"/>
        <v>#DIV/0!</v>
      </c>
      <c r="G3493" s="38">
        <f t="shared" si="271"/>
        <v>0</v>
      </c>
    </row>
    <row r="3494" spans="2:7" x14ac:dyDescent="0.25">
      <c r="B3494">
        <f t="shared" si="269"/>
        <v>3491</v>
      </c>
      <c r="C3494" t="e">
        <f t="shared" si="268"/>
        <v>#DIV/0!</v>
      </c>
      <c r="D3494" s="38" t="e">
        <f t="shared" si="270"/>
        <v>#DIV/0!</v>
      </c>
      <c r="G3494" s="38">
        <f t="shared" si="271"/>
        <v>0</v>
      </c>
    </row>
    <row r="3495" spans="2:7" x14ac:dyDescent="0.25">
      <c r="B3495">
        <f t="shared" si="269"/>
        <v>3492</v>
      </c>
      <c r="C3495" t="e">
        <f t="shared" si="268"/>
        <v>#DIV/0!</v>
      </c>
      <c r="D3495" s="38" t="e">
        <f t="shared" si="270"/>
        <v>#DIV/0!</v>
      </c>
      <c r="G3495" s="38">
        <f t="shared" si="271"/>
        <v>0</v>
      </c>
    </row>
    <row r="3496" spans="2:7" x14ac:dyDescent="0.25">
      <c r="B3496">
        <f t="shared" si="269"/>
        <v>3493</v>
      </c>
      <c r="C3496" t="e">
        <f t="shared" si="268"/>
        <v>#DIV/0!</v>
      </c>
      <c r="D3496" s="38" t="e">
        <f t="shared" si="270"/>
        <v>#DIV/0!</v>
      </c>
      <c r="G3496" s="38">
        <f t="shared" si="271"/>
        <v>0</v>
      </c>
    </row>
    <row r="3497" spans="2:7" x14ac:dyDescent="0.25">
      <c r="B3497">
        <f t="shared" si="269"/>
        <v>3494</v>
      </c>
      <c r="C3497" t="e">
        <f t="shared" si="268"/>
        <v>#DIV/0!</v>
      </c>
      <c r="D3497" s="38" t="e">
        <f t="shared" si="270"/>
        <v>#DIV/0!</v>
      </c>
      <c r="G3497" s="38">
        <f t="shared" si="271"/>
        <v>0</v>
      </c>
    </row>
    <row r="3498" spans="2:7" x14ac:dyDescent="0.25">
      <c r="B3498">
        <f t="shared" si="269"/>
        <v>3495</v>
      </c>
      <c r="C3498" t="e">
        <f t="shared" si="268"/>
        <v>#DIV/0!</v>
      </c>
      <c r="D3498" s="38" t="e">
        <f t="shared" si="270"/>
        <v>#DIV/0!</v>
      </c>
      <c r="G3498" s="38">
        <f t="shared" si="271"/>
        <v>0</v>
      </c>
    </row>
    <row r="3499" spans="2:7" x14ac:dyDescent="0.25">
      <c r="B3499">
        <f t="shared" si="269"/>
        <v>3496</v>
      </c>
      <c r="C3499" t="e">
        <f t="shared" si="268"/>
        <v>#DIV/0!</v>
      </c>
      <c r="D3499" s="38" t="e">
        <f t="shared" si="270"/>
        <v>#DIV/0!</v>
      </c>
      <c r="G3499" s="38">
        <f t="shared" si="271"/>
        <v>0</v>
      </c>
    </row>
    <row r="3500" spans="2:7" x14ac:dyDescent="0.25">
      <c r="B3500">
        <f t="shared" si="269"/>
        <v>3497</v>
      </c>
      <c r="C3500" t="e">
        <f t="shared" si="268"/>
        <v>#DIV/0!</v>
      </c>
      <c r="D3500" s="38" t="e">
        <f t="shared" si="270"/>
        <v>#DIV/0!</v>
      </c>
      <c r="G3500" s="38">
        <f t="shared" si="271"/>
        <v>0</v>
      </c>
    </row>
    <row r="3501" spans="2:7" x14ac:dyDescent="0.25">
      <c r="B3501">
        <f t="shared" si="269"/>
        <v>3498</v>
      </c>
      <c r="C3501" t="e">
        <f t="shared" si="268"/>
        <v>#DIV/0!</v>
      </c>
      <c r="D3501" s="38" t="e">
        <f t="shared" si="270"/>
        <v>#DIV/0!</v>
      </c>
      <c r="G3501" s="38">
        <f t="shared" si="271"/>
        <v>0</v>
      </c>
    </row>
    <row r="3502" spans="2:7" x14ac:dyDescent="0.25">
      <c r="B3502">
        <f t="shared" si="269"/>
        <v>3499</v>
      </c>
      <c r="C3502" t="e">
        <f t="shared" si="268"/>
        <v>#DIV/0!</v>
      </c>
      <c r="D3502" s="38" t="e">
        <f t="shared" si="270"/>
        <v>#DIV/0!</v>
      </c>
      <c r="G3502" s="38">
        <f t="shared" si="271"/>
        <v>0</v>
      </c>
    </row>
    <row r="3503" spans="2:7" x14ac:dyDescent="0.25">
      <c r="B3503">
        <f t="shared" si="269"/>
        <v>3500</v>
      </c>
      <c r="C3503" t="e">
        <f t="shared" si="268"/>
        <v>#DIV/0!</v>
      </c>
      <c r="D3503" s="38" t="e">
        <f t="shared" si="270"/>
        <v>#DIV/0!</v>
      </c>
      <c r="G3503" s="38">
        <f t="shared" si="271"/>
        <v>0</v>
      </c>
    </row>
    <row r="3504" spans="2:7" x14ac:dyDescent="0.25">
      <c r="B3504">
        <f t="shared" si="269"/>
        <v>3501</v>
      </c>
      <c r="C3504" t="e">
        <f t="shared" si="268"/>
        <v>#DIV/0!</v>
      </c>
      <c r="D3504" s="38" t="e">
        <f t="shared" si="270"/>
        <v>#DIV/0!</v>
      </c>
      <c r="G3504" s="38">
        <f t="shared" si="271"/>
        <v>0</v>
      </c>
    </row>
    <row r="3505" spans="2:7" x14ac:dyDescent="0.25">
      <c r="B3505">
        <f t="shared" si="269"/>
        <v>3502</v>
      </c>
      <c r="C3505" t="e">
        <f t="shared" si="268"/>
        <v>#DIV/0!</v>
      </c>
      <c r="D3505" s="38" t="e">
        <f t="shared" si="270"/>
        <v>#DIV/0!</v>
      </c>
      <c r="G3505" s="38">
        <f t="shared" si="271"/>
        <v>0</v>
      </c>
    </row>
    <row r="3506" spans="2:7" x14ac:dyDescent="0.25">
      <c r="B3506">
        <f t="shared" si="269"/>
        <v>3503</v>
      </c>
      <c r="C3506" t="e">
        <f t="shared" si="268"/>
        <v>#DIV/0!</v>
      </c>
      <c r="D3506" s="38" t="e">
        <f t="shared" si="270"/>
        <v>#DIV/0!</v>
      </c>
      <c r="G3506" s="38">
        <f t="shared" si="271"/>
        <v>0</v>
      </c>
    </row>
    <row r="3507" spans="2:7" x14ac:dyDescent="0.25">
      <c r="B3507">
        <f t="shared" si="269"/>
        <v>3504</v>
      </c>
      <c r="C3507" t="e">
        <f t="shared" si="268"/>
        <v>#DIV/0!</v>
      </c>
      <c r="D3507" s="38" t="e">
        <f t="shared" si="270"/>
        <v>#DIV/0!</v>
      </c>
      <c r="G3507" s="38">
        <f t="shared" si="271"/>
        <v>0</v>
      </c>
    </row>
    <row r="3508" spans="2:7" x14ac:dyDescent="0.25">
      <c r="B3508">
        <f t="shared" si="269"/>
        <v>3505</v>
      </c>
      <c r="C3508" t="e">
        <f t="shared" si="268"/>
        <v>#DIV/0!</v>
      </c>
      <c r="D3508" s="38" t="e">
        <f t="shared" si="270"/>
        <v>#DIV/0!</v>
      </c>
      <c r="G3508" s="38">
        <f t="shared" si="271"/>
        <v>0</v>
      </c>
    </row>
    <row r="3509" spans="2:7" x14ac:dyDescent="0.25">
      <c r="B3509">
        <f t="shared" si="269"/>
        <v>3506</v>
      </c>
      <c r="C3509" t="e">
        <f t="shared" si="268"/>
        <v>#DIV/0!</v>
      </c>
      <c r="D3509" s="38" t="e">
        <f t="shared" si="270"/>
        <v>#DIV/0!</v>
      </c>
      <c r="G3509" s="38">
        <f t="shared" si="271"/>
        <v>0</v>
      </c>
    </row>
    <row r="3510" spans="2:7" x14ac:dyDescent="0.25">
      <c r="B3510">
        <f t="shared" si="269"/>
        <v>3507</v>
      </c>
      <c r="C3510" t="e">
        <f t="shared" si="268"/>
        <v>#DIV/0!</v>
      </c>
      <c r="D3510" s="38" t="e">
        <f t="shared" si="270"/>
        <v>#DIV/0!</v>
      </c>
      <c r="G3510" s="38">
        <f t="shared" si="271"/>
        <v>0</v>
      </c>
    </row>
    <row r="3511" spans="2:7" x14ac:dyDescent="0.25">
      <c r="B3511">
        <f t="shared" si="269"/>
        <v>3508</v>
      </c>
      <c r="C3511" t="e">
        <f t="shared" si="268"/>
        <v>#DIV/0!</v>
      </c>
      <c r="D3511" s="38" t="e">
        <f t="shared" si="270"/>
        <v>#DIV/0!</v>
      </c>
      <c r="G3511" s="38">
        <f t="shared" si="271"/>
        <v>0</v>
      </c>
    </row>
    <row r="3512" spans="2:7" x14ac:dyDescent="0.25">
      <c r="B3512">
        <f t="shared" si="269"/>
        <v>3509</v>
      </c>
      <c r="C3512" t="e">
        <f t="shared" si="268"/>
        <v>#DIV/0!</v>
      </c>
      <c r="D3512" s="38" t="e">
        <f t="shared" si="270"/>
        <v>#DIV/0!</v>
      </c>
      <c r="G3512" s="38">
        <f t="shared" si="271"/>
        <v>0</v>
      </c>
    </row>
    <row r="3513" spans="2:7" x14ac:dyDescent="0.25">
      <c r="B3513">
        <f t="shared" si="269"/>
        <v>3510</v>
      </c>
      <c r="C3513" t="e">
        <f t="shared" si="268"/>
        <v>#DIV/0!</v>
      </c>
      <c r="D3513" s="38" t="e">
        <f t="shared" si="270"/>
        <v>#DIV/0!</v>
      </c>
      <c r="G3513" s="38">
        <f t="shared" si="271"/>
        <v>0</v>
      </c>
    </row>
    <row r="3514" spans="2:7" x14ac:dyDescent="0.25">
      <c r="B3514">
        <f t="shared" si="269"/>
        <v>3511</v>
      </c>
      <c r="C3514" t="e">
        <f t="shared" si="268"/>
        <v>#DIV/0!</v>
      </c>
      <c r="D3514" s="38" t="e">
        <f t="shared" si="270"/>
        <v>#DIV/0!</v>
      </c>
      <c r="G3514" s="38">
        <f t="shared" si="271"/>
        <v>0</v>
      </c>
    </row>
    <row r="3515" spans="2:7" x14ac:dyDescent="0.25">
      <c r="B3515">
        <f t="shared" si="269"/>
        <v>3512</v>
      </c>
      <c r="C3515" t="e">
        <f t="shared" si="268"/>
        <v>#DIV/0!</v>
      </c>
      <c r="D3515" s="38" t="e">
        <f t="shared" si="270"/>
        <v>#DIV/0!</v>
      </c>
      <c r="G3515" s="38">
        <f t="shared" si="271"/>
        <v>0</v>
      </c>
    </row>
    <row r="3516" spans="2:7" x14ac:dyDescent="0.25">
      <c r="B3516">
        <f t="shared" si="269"/>
        <v>3513</v>
      </c>
      <c r="C3516" t="e">
        <f t="shared" si="268"/>
        <v>#DIV/0!</v>
      </c>
      <c r="D3516" s="38" t="e">
        <f t="shared" si="270"/>
        <v>#DIV/0!</v>
      </c>
      <c r="G3516" s="38">
        <f t="shared" si="271"/>
        <v>0</v>
      </c>
    </row>
    <row r="3517" spans="2:7" x14ac:dyDescent="0.25">
      <c r="B3517">
        <f t="shared" si="269"/>
        <v>3514</v>
      </c>
      <c r="C3517" t="e">
        <f t="shared" si="268"/>
        <v>#DIV/0!</v>
      </c>
      <c r="D3517" s="38" t="e">
        <f t="shared" si="270"/>
        <v>#DIV/0!</v>
      </c>
      <c r="G3517" s="38">
        <f t="shared" si="271"/>
        <v>0</v>
      </c>
    </row>
    <row r="3518" spans="2:7" x14ac:dyDescent="0.25">
      <c r="B3518">
        <f t="shared" si="269"/>
        <v>3515</v>
      </c>
      <c r="C3518" t="e">
        <f t="shared" si="268"/>
        <v>#DIV/0!</v>
      </c>
      <c r="D3518" s="38" t="e">
        <f t="shared" si="270"/>
        <v>#DIV/0!</v>
      </c>
      <c r="G3518" s="38">
        <f t="shared" si="271"/>
        <v>0</v>
      </c>
    </row>
    <row r="3519" spans="2:7" x14ac:dyDescent="0.25">
      <c r="B3519">
        <f t="shared" si="269"/>
        <v>3516</v>
      </c>
      <c r="C3519" t="e">
        <f t="shared" si="268"/>
        <v>#DIV/0!</v>
      </c>
      <c r="D3519" s="38" t="e">
        <f t="shared" si="270"/>
        <v>#DIV/0!</v>
      </c>
      <c r="G3519" s="38">
        <f t="shared" si="271"/>
        <v>0</v>
      </c>
    </row>
    <row r="3520" spans="2:7" x14ac:dyDescent="0.25">
      <c r="B3520">
        <f t="shared" si="269"/>
        <v>3517</v>
      </c>
      <c r="C3520" t="e">
        <f t="shared" si="268"/>
        <v>#DIV/0!</v>
      </c>
      <c r="D3520" s="38" t="e">
        <f t="shared" si="270"/>
        <v>#DIV/0!</v>
      </c>
      <c r="G3520" s="38">
        <f t="shared" si="271"/>
        <v>0</v>
      </c>
    </row>
    <row r="3521" spans="2:7" x14ac:dyDescent="0.25">
      <c r="B3521">
        <f t="shared" si="269"/>
        <v>3518</v>
      </c>
      <c r="C3521" t="e">
        <f t="shared" si="268"/>
        <v>#DIV/0!</v>
      </c>
      <c r="D3521" s="38" t="e">
        <f t="shared" si="270"/>
        <v>#DIV/0!</v>
      </c>
      <c r="G3521" s="38">
        <f t="shared" si="271"/>
        <v>0</v>
      </c>
    </row>
    <row r="3522" spans="2:7" x14ac:dyDescent="0.25">
      <c r="B3522">
        <f t="shared" si="269"/>
        <v>3519</v>
      </c>
      <c r="C3522" t="e">
        <f t="shared" si="268"/>
        <v>#DIV/0!</v>
      </c>
      <c r="D3522" s="38" t="e">
        <f t="shared" si="270"/>
        <v>#DIV/0!</v>
      </c>
      <c r="G3522" s="38">
        <f t="shared" si="271"/>
        <v>0</v>
      </c>
    </row>
    <row r="3523" spans="2:7" x14ac:dyDescent="0.25">
      <c r="B3523">
        <f t="shared" si="269"/>
        <v>3520</v>
      </c>
      <c r="C3523" t="e">
        <f t="shared" si="268"/>
        <v>#DIV/0!</v>
      </c>
      <c r="D3523" s="38" t="e">
        <f t="shared" si="270"/>
        <v>#DIV/0!</v>
      </c>
      <c r="G3523" s="38">
        <f t="shared" si="271"/>
        <v>0</v>
      </c>
    </row>
    <row r="3524" spans="2:7" x14ac:dyDescent="0.25">
      <c r="B3524">
        <f t="shared" si="269"/>
        <v>3521</v>
      </c>
      <c r="C3524" t="e">
        <f t="shared" si="268"/>
        <v>#DIV/0!</v>
      </c>
      <c r="D3524" s="38" t="e">
        <f t="shared" si="270"/>
        <v>#DIV/0!</v>
      </c>
      <c r="G3524" s="38">
        <f t="shared" si="271"/>
        <v>0</v>
      </c>
    </row>
    <row r="3525" spans="2:7" x14ac:dyDescent="0.25">
      <c r="B3525">
        <f t="shared" si="269"/>
        <v>3522</v>
      </c>
      <c r="C3525" t="e">
        <f t="shared" ref="C3525:C3588" si="272">1/H3525</f>
        <v>#DIV/0!</v>
      </c>
      <c r="D3525" s="38" t="e">
        <f t="shared" si="270"/>
        <v>#DIV/0!</v>
      </c>
      <c r="G3525" s="38">
        <f t="shared" si="271"/>
        <v>0</v>
      </c>
    </row>
    <row r="3526" spans="2:7" x14ac:dyDescent="0.25">
      <c r="B3526">
        <f t="shared" ref="B3526:B3589" si="273">B3525+1</f>
        <v>3523</v>
      </c>
      <c r="C3526" t="e">
        <f t="shared" si="272"/>
        <v>#DIV/0!</v>
      </c>
      <c r="D3526" s="38" t="e">
        <f t="shared" ref="D3526:D3589" si="274">D3525+C3526</f>
        <v>#DIV/0!</v>
      </c>
      <c r="G3526" s="38">
        <f t="shared" si="271"/>
        <v>0</v>
      </c>
    </row>
    <row r="3527" spans="2:7" x14ac:dyDescent="0.25">
      <c r="B3527">
        <f t="shared" si="273"/>
        <v>3524</v>
      </c>
      <c r="C3527" t="e">
        <f t="shared" si="272"/>
        <v>#DIV/0!</v>
      </c>
      <c r="D3527" s="38" t="e">
        <f t="shared" si="274"/>
        <v>#DIV/0!</v>
      </c>
      <c r="G3527" s="38">
        <f t="shared" ref="G3527:G3590" si="275">H3527/0.278</f>
        <v>0</v>
      </c>
    </row>
    <row r="3528" spans="2:7" x14ac:dyDescent="0.25">
      <c r="B3528">
        <f t="shared" si="273"/>
        <v>3525</v>
      </c>
      <c r="C3528" t="e">
        <f t="shared" si="272"/>
        <v>#DIV/0!</v>
      </c>
      <c r="D3528" s="38" t="e">
        <f t="shared" si="274"/>
        <v>#DIV/0!</v>
      </c>
      <c r="G3528" s="38">
        <f t="shared" si="275"/>
        <v>0</v>
      </c>
    </row>
    <row r="3529" spans="2:7" x14ac:dyDescent="0.25">
      <c r="B3529">
        <f t="shared" si="273"/>
        <v>3526</v>
      </c>
      <c r="C3529" t="e">
        <f t="shared" si="272"/>
        <v>#DIV/0!</v>
      </c>
      <c r="D3529" s="38" t="e">
        <f t="shared" si="274"/>
        <v>#DIV/0!</v>
      </c>
      <c r="G3529" s="38">
        <f t="shared" si="275"/>
        <v>0</v>
      </c>
    </row>
    <row r="3530" spans="2:7" x14ac:dyDescent="0.25">
      <c r="B3530">
        <f t="shared" si="273"/>
        <v>3527</v>
      </c>
      <c r="C3530" t="e">
        <f t="shared" si="272"/>
        <v>#DIV/0!</v>
      </c>
      <c r="D3530" s="38" t="e">
        <f t="shared" si="274"/>
        <v>#DIV/0!</v>
      </c>
      <c r="G3530" s="38">
        <f t="shared" si="275"/>
        <v>0</v>
      </c>
    </row>
    <row r="3531" spans="2:7" x14ac:dyDescent="0.25">
      <c r="B3531">
        <f t="shared" si="273"/>
        <v>3528</v>
      </c>
      <c r="C3531" t="e">
        <f t="shared" si="272"/>
        <v>#DIV/0!</v>
      </c>
      <c r="D3531" s="38" t="e">
        <f t="shared" si="274"/>
        <v>#DIV/0!</v>
      </c>
      <c r="G3531" s="38">
        <f t="shared" si="275"/>
        <v>0</v>
      </c>
    </row>
    <row r="3532" spans="2:7" x14ac:dyDescent="0.25">
      <c r="B3532">
        <f t="shared" si="273"/>
        <v>3529</v>
      </c>
      <c r="C3532" t="e">
        <f t="shared" si="272"/>
        <v>#DIV/0!</v>
      </c>
      <c r="D3532" s="38" t="e">
        <f t="shared" si="274"/>
        <v>#DIV/0!</v>
      </c>
      <c r="G3532" s="38">
        <f t="shared" si="275"/>
        <v>0</v>
      </c>
    </row>
    <row r="3533" spans="2:7" x14ac:dyDescent="0.25">
      <c r="B3533">
        <f t="shared" si="273"/>
        <v>3530</v>
      </c>
      <c r="C3533" t="e">
        <f t="shared" si="272"/>
        <v>#DIV/0!</v>
      </c>
      <c r="D3533" s="38" t="e">
        <f t="shared" si="274"/>
        <v>#DIV/0!</v>
      </c>
      <c r="G3533" s="38">
        <f t="shared" si="275"/>
        <v>0</v>
      </c>
    </row>
    <row r="3534" spans="2:7" x14ac:dyDescent="0.25">
      <c r="B3534">
        <f t="shared" si="273"/>
        <v>3531</v>
      </c>
      <c r="C3534" t="e">
        <f t="shared" si="272"/>
        <v>#DIV/0!</v>
      </c>
      <c r="D3534" s="38" t="e">
        <f t="shared" si="274"/>
        <v>#DIV/0!</v>
      </c>
      <c r="G3534" s="38">
        <f t="shared" si="275"/>
        <v>0</v>
      </c>
    </row>
    <row r="3535" spans="2:7" x14ac:dyDescent="0.25">
      <c r="B3535">
        <f t="shared" si="273"/>
        <v>3532</v>
      </c>
      <c r="C3535" t="e">
        <f t="shared" si="272"/>
        <v>#DIV/0!</v>
      </c>
      <c r="D3535" s="38" t="e">
        <f t="shared" si="274"/>
        <v>#DIV/0!</v>
      </c>
      <c r="G3535" s="38">
        <f t="shared" si="275"/>
        <v>0</v>
      </c>
    </row>
    <row r="3536" spans="2:7" x14ac:dyDescent="0.25">
      <c r="B3536">
        <f t="shared" si="273"/>
        <v>3533</v>
      </c>
      <c r="C3536" t="e">
        <f t="shared" si="272"/>
        <v>#DIV/0!</v>
      </c>
      <c r="D3536" s="38" t="e">
        <f t="shared" si="274"/>
        <v>#DIV/0!</v>
      </c>
      <c r="G3536" s="38">
        <f t="shared" si="275"/>
        <v>0</v>
      </c>
    </row>
    <row r="3537" spans="2:7" x14ac:dyDescent="0.25">
      <c r="B3537">
        <f t="shared" si="273"/>
        <v>3534</v>
      </c>
      <c r="C3537" t="e">
        <f t="shared" si="272"/>
        <v>#DIV/0!</v>
      </c>
      <c r="D3537" s="38" t="e">
        <f t="shared" si="274"/>
        <v>#DIV/0!</v>
      </c>
      <c r="G3537" s="38">
        <f t="shared" si="275"/>
        <v>0</v>
      </c>
    </row>
    <row r="3538" spans="2:7" x14ac:dyDescent="0.25">
      <c r="B3538">
        <f t="shared" si="273"/>
        <v>3535</v>
      </c>
      <c r="C3538" t="e">
        <f t="shared" si="272"/>
        <v>#DIV/0!</v>
      </c>
      <c r="D3538" s="38" t="e">
        <f t="shared" si="274"/>
        <v>#DIV/0!</v>
      </c>
      <c r="G3538" s="38">
        <f t="shared" si="275"/>
        <v>0</v>
      </c>
    </row>
    <row r="3539" spans="2:7" x14ac:dyDescent="0.25">
      <c r="B3539">
        <f t="shared" si="273"/>
        <v>3536</v>
      </c>
      <c r="C3539" t="e">
        <f t="shared" si="272"/>
        <v>#DIV/0!</v>
      </c>
      <c r="D3539" s="38" t="e">
        <f t="shared" si="274"/>
        <v>#DIV/0!</v>
      </c>
      <c r="G3539" s="38">
        <f t="shared" si="275"/>
        <v>0</v>
      </c>
    </row>
    <row r="3540" spans="2:7" x14ac:dyDescent="0.25">
      <c r="B3540">
        <f t="shared" si="273"/>
        <v>3537</v>
      </c>
      <c r="C3540" t="e">
        <f t="shared" si="272"/>
        <v>#DIV/0!</v>
      </c>
      <c r="D3540" s="38" t="e">
        <f t="shared" si="274"/>
        <v>#DIV/0!</v>
      </c>
      <c r="G3540" s="38">
        <f t="shared" si="275"/>
        <v>0</v>
      </c>
    </row>
    <row r="3541" spans="2:7" x14ac:dyDescent="0.25">
      <c r="B3541">
        <f t="shared" si="273"/>
        <v>3538</v>
      </c>
      <c r="C3541" t="e">
        <f t="shared" si="272"/>
        <v>#DIV/0!</v>
      </c>
      <c r="D3541" s="38" t="e">
        <f t="shared" si="274"/>
        <v>#DIV/0!</v>
      </c>
      <c r="G3541" s="38">
        <f t="shared" si="275"/>
        <v>0</v>
      </c>
    </row>
    <row r="3542" spans="2:7" x14ac:dyDescent="0.25">
      <c r="B3542">
        <f t="shared" si="273"/>
        <v>3539</v>
      </c>
      <c r="C3542" t="e">
        <f t="shared" si="272"/>
        <v>#DIV/0!</v>
      </c>
      <c r="D3542" s="38" t="e">
        <f t="shared" si="274"/>
        <v>#DIV/0!</v>
      </c>
      <c r="G3542" s="38">
        <f t="shared" si="275"/>
        <v>0</v>
      </c>
    </row>
    <row r="3543" spans="2:7" x14ac:dyDescent="0.25">
      <c r="B3543">
        <f t="shared" si="273"/>
        <v>3540</v>
      </c>
      <c r="C3543" t="e">
        <f t="shared" si="272"/>
        <v>#DIV/0!</v>
      </c>
      <c r="D3543" s="38" t="e">
        <f t="shared" si="274"/>
        <v>#DIV/0!</v>
      </c>
      <c r="G3543" s="38">
        <f t="shared" si="275"/>
        <v>0</v>
      </c>
    </row>
    <row r="3544" spans="2:7" x14ac:dyDescent="0.25">
      <c r="B3544">
        <f t="shared" si="273"/>
        <v>3541</v>
      </c>
      <c r="C3544" t="e">
        <f t="shared" si="272"/>
        <v>#DIV/0!</v>
      </c>
      <c r="D3544" s="38" t="e">
        <f t="shared" si="274"/>
        <v>#DIV/0!</v>
      </c>
      <c r="G3544" s="38">
        <f t="shared" si="275"/>
        <v>0</v>
      </c>
    </row>
    <row r="3545" spans="2:7" x14ac:dyDescent="0.25">
      <c r="B3545">
        <f t="shared" si="273"/>
        <v>3542</v>
      </c>
      <c r="C3545" t="e">
        <f t="shared" si="272"/>
        <v>#DIV/0!</v>
      </c>
      <c r="D3545" s="38" t="e">
        <f t="shared" si="274"/>
        <v>#DIV/0!</v>
      </c>
      <c r="G3545" s="38">
        <f t="shared" si="275"/>
        <v>0</v>
      </c>
    </row>
    <row r="3546" spans="2:7" x14ac:dyDescent="0.25">
      <c r="B3546">
        <f t="shared" si="273"/>
        <v>3543</v>
      </c>
      <c r="C3546" t="e">
        <f t="shared" si="272"/>
        <v>#DIV/0!</v>
      </c>
      <c r="D3546" s="38" t="e">
        <f t="shared" si="274"/>
        <v>#DIV/0!</v>
      </c>
      <c r="G3546" s="38">
        <f t="shared" si="275"/>
        <v>0</v>
      </c>
    </row>
    <row r="3547" spans="2:7" x14ac:dyDescent="0.25">
      <c r="B3547">
        <f t="shared" si="273"/>
        <v>3544</v>
      </c>
      <c r="C3547" t="e">
        <f t="shared" si="272"/>
        <v>#DIV/0!</v>
      </c>
      <c r="D3547" s="38" t="e">
        <f t="shared" si="274"/>
        <v>#DIV/0!</v>
      </c>
      <c r="G3547" s="38">
        <f t="shared" si="275"/>
        <v>0</v>
      </c>
    </row>
    <row r="3548" spans="2:7" x14ac:dyDescent="0.25">
      <c r="B3548">
        <f t="shared" si="273"/>
        <v>3545</v>
      </c>
      <c r="C3548" t="e">
        <f t="shared" si="272"/>
        <v>#DIV/0!</v>
      </c>
      <c r="D3548" s="38" t="e">
        <f t="shared" si="274"/>
        <v>#DIV/0!</v>
      </c>
      <c r="G3548" s="38">
        <f t="shared" si="275"/>
        <v>0</v>
      </c>
    </row>
    <row r="3549" spans="2:7" x14ac:dyDescent="0.25">
      <c r="B3549">
        <f t="shared" si="273"/>
        <v>3546</v>
      </c>
      <c r="C3549" t="e">
        <f t="shared" si="272"/>
        <v>#DIV/0!</v>
      </c>
      <c r="D3549" s="38" t="e">
        <f t="shared" si="274"/>
        <v>#DIV/0!</v>
      </c>
      <c r="G3549" s="38">
        <f t="shared" si="275"/>
        <v>0</v>
      </c>
    </row>
    <row r="3550" spans="2:7" x14ac:dyDescent="0.25">
      <c r="B3550">
        <f t="shared" si="273"/>
        <v>3547</v>
      </c>
      <c r="C3550" t="e">
        <f t="shared" si="272"/>
        <v>#DIV/0!</v>
      </c>
      <c r="D3550" s="38" t="e">
        <f t="shared" si="274"/>
        <v>#DIV/0!</v>
      </c>
      <c r="G3550" s="38">
        <f t="shared" si="275"/>
        <v>0</v>
      </c>
    </row>
    <row r="3551" spans="2:7" x14ac:dyDescent="0.25">
      <c r="B3551">
        <f t="shared" si="273"/>
        <v>3548</v>
      </c>
      <c r="C3551" t="e">
        <f t="shared" si="272"/>
        <v>#DIV/0!</v>
      </c>
      <c r="D3551" s="38" t="e">
        <f t="shared" si="274"/>
        <v>#DIV/0!</v>
      </c>
      <c r="G3551" s="38">
        <f t="shared" si="275"/>
        <v>0</v>
      </c>
    </row>
    <row r="3552" spans="2:7" x14ac:dyDescent="0.25">
      <c r="B3552">
        <f t="shared" si="273"/>
        <v>3549</v>
      </c>
      <c r="C3552" t="e">
        <f t="shared" si="272"/>
        <v>#DIV/0!</v>
      </c>
      <c r="D3552" s="38" t="e">
        <f t="shared" si="274"/>
        <v>#DIV/0!</v>
      </c>
      <c r="G3552" s="38">
        <f t="shared" si="275"/>
        <v>0</v>
      </c>
    </row>
    <row r="3553" spans="2:7" x14ac:dyDescent="0.25">
      <c r="B3553">
        <f t="shared" si="273"/>
        <v>3550</v>
      </c>
      <c r="C3553" t="e">
        <f t="shared" si="272"/>
        <v>#DIV/0!</v>
      </c>
      <c r="D3553" s="38" t="e">
        <f t="shared" si="274"/>
        <v>#DIV/0!</v>
      </c>
      <c r="G3553" s="38">
        <f t="shared" si="275"/>
        <v>0</v>
      </c>
    </row>
    <row r="3554" spans="2:7" x14ac:dyDescent="0.25">
      <c r="B3554">
        <f t="shared" si="273"/>
        <v>3551</v>
      </c>
      <c r="C3554" t="e">
        <f t="shared" si="272"/>
        <v>#DIV/0!</v>
      </c>
      <c r="D3554" s="38" t="e">
        <f t="shared" si="274"/>
        <v>#DIV/0!</v>
      </c>
      <c r="G3554" s="38">
        <f t="shared" si="275"/>
        <v>0</v>
      </c>
    </row>
    <row r="3555" spans="2:7" x14ac:dyDescent="0.25">
      <c r="B3555">
        <f t="shared" si="273"/>
        <v>3552</v>
      </c>
      <c r="C3555" t="e">
        <f t="shared" si="272"/>
        <v>#DIV/0!</v>
      </c>
      <c r="D3555" s="38" t="e">
        <f t="shared" si="274"/>
        <v>#DIV/0!</v>
      </c>
      <c r="G3555" s="38">
        <f t="shared" si="275"/>
        <v>0</v>
      </c>
    </row>
    <row r="3556" spans="2:7" x14ac:dyDescent="0.25">
      <c r="B3556">
        <f t="shared" si="273"/>
        <v>3553</v>
      </c>
      <c r="C3556" t="e">
        <f t="shared" si="272"/>
        <v>#DIV/0!</v>
      </c>
      <c r="D3556" s="38" t="e">
        <f t="shared" si="274"/>
        <v>#DIV/0!</v>
      </c>
      <c r="G3556" s="38">
        <f t="shared" si="275"/>
        <v>0</v>
      </c>
    </row>
    <row r="3557" spans="2:7" x14ac:dyDescent="0.25">
      <c r="B3557">
        <f t="shared" si="273"/>
        <v>3554</v>
      </c>
      <c r="C3557" t="e">
        <f t="shared" si="272"/>
        <v>#DIV/0!</v>
      </c>
      <c r="D3557" s="38" t="e">
        <f t="shared" si="274"/>
        <v>#DIV/0!</v>
      </c>
      <c r="G3557" s="38">
        <f t="shared" si="275"/>
        <v>0</v>
      </c>
    </row>
    <row r="3558" spans="2:7" x14ac:dyDescent="0.25">
      <c r="B3558">
        <f t="shared" si="273"/>
        <v>3555</v>
      </c>
      <c r="C3558" t="e">
        <f t="shared" si="272"/>
        <v>#DIV/0!</v>
      </c>
      <c r="D3558" s="38" t="e">
        <f t="shared" si="274"/>
        <v>#DIV/0!</v>
      </c>
      <c r="G3558" s="38">
        <f t="shared" si="275"/>
        <v>0</v>
      </c>
    </row>
    <row r="3559" spans="2:7" x14ac:dyDescent="0.25">
      <c r="B3559">
        <f t="shared" si="273"/>
        <v>3556</v>
      </c>
      <c r="C3559" t="e">
        <f t="shared" si="272"/>
        <v>#DIV/0!</v>
      </c>
      <c r="D3559" s="38" t="e">
        <f t="shared" si="274"/>
        <v>#DIV/0!</v>
      </c>
      <c r="G3559" s="38">
        <f t="shared" si="275"/>
        <v>0</v>
      </c>
    </row>
    <row r="3560" spans="2:7" x14ac:dyDescent="0.25">
      <c r="B3560">
        <f t="shared" si="273"/>
        <v>3557</v>
      </c>
      <c r="C3560" t="e">
        <f t="shared" si="272"/>
        <v>#DIV/0!</v>
      </c>
      <c r="D3560" s="38" t="e">
        <f t="shared" si="274"/>
        <v>#DIV/0!</v>
      </c>
      <c r="G3560" s="38">
        <f t="shared" si="275"/>
        <v>0</v>
      </c>
    </row>
    <row r="3561" spans="2:7" x14ac:dyDescent="0.25">
      <c r="B3561">
        <f t="shared" si="273"/>
        <v>3558</v>
      </c>
      <c r="C3561" t="e">
        <f t="shared" si="272"/>
        <v>#DIV/0!</v>
      </c>
      <c r="D3561" s="38" t="e">
        <f t="shared" si="274"/>
        <v>#DIV/0!</v>
      </c>
      <c r="G3561" s="38">
        <f t="shared" si="275"/>
        <v>0</v>
      </c>
    </row>
    <row r="3562" spans="2:7" x14ac:dyDescent="0.25">
      <c r="B3562">
        <f t="shared" si="273"/>
        <v>3559</v>
      </c>
      <c r="C3562" t="e">
        <f t="shared" si="272"/>
        <v>#DIV/0!</v>
      </c>
      <c r="D3562" s="38" t="e">
        <f t="shared" si="274"/>
        <v>#DIV/0!</v>
      </c>
      <c r="G3562" s="38">
        <f t="shared" si="275"/>
        <v>0</v>
      </c>
    </row>
    <row r="3563" spans="2:7" x14ac:dyDescent="0.25">
      <c r="B3563">
        <f t="shared" si="273"/>
        <v>3560</v>
      </c>
      <c r="C3563" t="e">
        <f t="shared" si="272"/>
        <v>#DIV/0!</v>
      </c>
      <c r="D3563" s="38" t="e">
        <f t="shared" si="274"/>
        <v>#DIV/0!</v>
      </c>
      <c r="G3563" s="38">
        <f t="shared" si="275"/>
        <v>0</v>
      </c>
    </row>
    <row r="3564" spans="2:7" x14ac:dyDescent="0.25">
      <c r="B3564">
        <f t="shared" si="273"/>
        <v>3561</v>
      </c>
      <c r="C3564" t="e">
        <f t="shared" si="272"/>
        <v>#DIV/0!</v>
      </c>
      <c r="D3564" s="38" t="e">
        <f t="shared" si="274"/>
        <v>#DIV/0!</v>
      </c>
      <c r="G3564" s="38">
        <f t="shared" si="275"/>
        <v>0</v>
      </c>
    </row>
    <row r="3565" spans="2:7" x14ac:dyDescent="0.25">
      <c r="B3565">
        <f t="shared" si="273"/>
        <v>3562</v>
      </c>
      <c r="C3565" t="e">
        <f t="shared" si="272"/>
        <v>#DIV/0!</v>
      </c>
      <c r="D3565" s="38" t="e">
        <f t="shared" si="274"/>
        <v>#DIV/0!</v>
      </c>
      <c r="G3565" s="38">
        <f t="shared" si="275"/>
        <v>0</v>
      </c>
    </row>
    <row r="3566" spans="2:7" x14ac:dyDescent="0.25">
      <c r="B3566">
        <f t="shared" si="273"/>
        <v>3563</v>
      </c>
      <c r="C3566" t="e">
        <f t="shared" si="272"/>
        <v>#DIV/0!</v>
      </c>
      <c r="D3566" s="38" t="e">
        <f t="shared" si="274"/>
        <v>#DIV/0!</v>
      </c>
      <c r="G3566" s="38">
        <f t="shared" si="275"/>
        <v>0</v>
      </c>
    </row>
    <row r="3567" spans="2:7" x14ac:dyDescent="0.25">
      <c r="B3567">
        <f t="shared" si="273"/>
        <v>3564</v>
      </c>
      <c r="C3567" t="e">
        <f t="shared" si="272"/>
        <v>#DIV/0!</v>
      </c>
      <c r="D3567" s="38" t="e">
        <f t="shared" si="274"/>
        <v>#DIV/0!</v>
      </c>
      <c r="G3567" s="38">
        <f t="shared" si="275"/>
        <v>0</v>
      </c>
    </row>
    <row r="3568" spans="2:7" x14ac:dyDescent="0.25">
      <c r="B3568">
        <f t="shared" si="273"/>
        <v>3565</v>
      </c>
      <c r="C3568" t="e">
        <f t="shared" si="272"/>
        <v>#DIV/0!</v>
      </c>
      <c r="D3568" s="38" t="e">
        <f t="shared" si="274"/>
        <v>#DIV/0!</v>
      </c>
      <c r="G3568" s="38">
        <f t="shared" si="275"/>
        <v>0</v>
      </c>
    </row>
    <row r="3569" spans="2:7" x14ac:dyDescent="0.25">
      <c r="B3569">
        <f t="shared" si="273"/>
        <v>3566</v>
      </c>
      <c r="C3569" t="e">
        <f t="shared" si="272"/>
        <v>#DIV/0!</v>
      </c>
      <c r="D3569" s="38" t="e">
        <f t="shared" si="274"/>
        <v>#DIV/0!</v>
      </c>
      <c r="G3569" s="38">
        <f t="shared" si="275"/>
        <v>0</v>
      </c>
    </row>
    <row r="3570" spans="2:7" x14ac:dyDescent="0.25">
      <c r="B3570">
        <f t="shared" si="273"/>
        <v>3567</v>
      </c>
      <c r="C3570" t="e">
        <f t="shared" si="272"/>
        <v>#DIV/0!</v>
      </c>
      <c r="D3570" s="38" t="e">
        <f t="shared" si="274"/>
        <v>#DIV/0!</v>
      </c>
      <c r="G3570" s="38">
        <f t="shared" si="275"/>
        <v>0</v>
      </c>
    </row>
    <row r="3571" spans="2:7" x14ac:dyDescent="0.25">
      <c r="B3571">
        <f t="shared" si="273"/>
        <v>3568</v>
      </c>
      <c r="C3571" t="e">
        <f t="shared" si="272"/>
        <v>#DIV/0!</v>
      </c>
      <c r="D3571" s="38" t="e">
        <f t="shared" si="274"/>
        <v>#DIV/0!</v>
      </c>
      <c r="G3571" s="38">
        <f t="shared" si="275"/>
        <v>0</v>
      </c>
    </row>
    <row r="3572" spans="2:7" x14ac:dyDescent="0.25">
      <c r="B3572">
        <f t="shared" si="273"/>
        <v>3569</v>
      </c>
      <c r="C3572" t="e">
        <f t="shared" si="272"/>
        <v>#DIV/0!</v>
      </c>
      <c r="D3572" s="38" t="e">
        <f t="shared" si="274"/>
        <v>#DIV/0!</v>
      </c>
      <c r="G3572" s="38">
        <f t="shared" si="275"/>
        <v>0</v>
      </c>
    </row>
    <row r="3573" spans="2:7" x14ac:dyDescent="0.25">
      <c r="B3573">
        <f t="shared" si="273"/>
        <v>3570</v>
      </c>
      <c r="C3573" t="e">
        <f t="shared" si="272"/>
        <v>#DIV/0!</v>
      </c>
      <c r="D3573" s="38" t="e">
        <f t="shared" si="274"/>
        <v>#DIV/0!</v>
      </c>
      <c r="G3573" s="38">
        <f t="shared" si="275"/>
        <v>0</v>
      </c>
    </row>
    <row r="3574" spans="2:7" x14ac:dyDescent="0.25">
      <c r="B3574">
        <f t="shared" si="273"/>
        <v>3571</v>
      </c>
      <c r="C3574" t="e">
        <f t="shared" si="272"/>
        <v>#DIV/0!</v>
      </c>
      <c r="D3574" s="38" t="e">
        <f t="shared" si="274"/>
        <v>#DIV/0!</v>
      </c>
      <c r="G3574" s="38">
        <f t="shared" si="275"/>
        <v>0</v>
      </c>
    </row>
    <row r="3575" spans="2:7" x14ac:dyDescent="0.25">
      <c r="B3575">
        <f t="shared" si="273"/>
        <v>3572</v>
      </c>
      <c r="C3575" t="e">
        <f t="shared" si="272"/>
        <v>#DIV/0!</v>
      </c>
      <c r="D3575" s="38" t="e">
        <f t="shared" si="274"/>
        <v>#DIV/0!</v>
      </c>
      <c r="G3575" s="38">
        <f t="shared" si="275"/>
        <v>0</v>
      </c>
    </row>
    <row r="3576" spans="2:7" x14ac:dyDescent="0.25">
      <c r="B3576">
        <f t="shared" si="273"/>
        <v>3573</v>
      </c>
      <c r="C3576" t="e">
        <f t="shared" si="272"/>
        <v>#DIV/0!</v>
      </c>
      <c r="D3576" s="38" t="e">
        <f t="shared" si="274"/>
        <v>#DIV/0!</v>
      </c>
      <c r="G3576" s="38">
        <f t="shared" si="275"/>
        <v>0</v>
      </c>
    </row>
    <row r="3577" spans="2:7" x14ac:dyDescent="0.25">
      <c r="B3577">
        <f t="shared" si="273"/>
        <v>3574</v>
      </c>
      <c r="C3577" t="e">
        <f t="shared" si="272"/>
        <v>#DIV/0!</v>
      </c>
      <c r="D3577" s="38" t="e">
        <f t="shared" si="274"/>
        <v>#DIV/0!</v>
      </c>
      <c r="G3577" s="38">
        <f t="shared" si="275"/>
        <v>0</v>
      </c>
    </row>
    <row r="3578" spans="2:7" x14ac:dyDescent="0.25">
      <c r="B3578">
        <f t="shared" si="273"/>
        <v>3575</v>
      </c>
      <c r="C3578" t="e">
        <f t="shared" si="272"/>
        <v>#DIV/0!</v>
      </c>
      <c r="D3578" s="38" t="e">
        <f t="shared" si="274"/>
        <v>#DIV/0!</v>
      </c>
      <c r="G3578" s="38">
        <f t="shared" si="275"/>
        <v>0</v>
      </c>
    </row>
    <row r="3579" spans="2:7" x14ac:dyDescent="0.25">
      <c r="B3579">
        <f t="shared" si="273"/>
        <v>3576</v>
      </c>
      <c r="C3579" t="e">
        <f t="shared" si="272"/>
        <v>#DIV/0!</v>
      </c>
      <c r="D3579" s="38" t="e">
        <f t="shared" si="274"/>
        <v>#DIV/0!</v>
      </c>
      <c r="G3579" s="38">
        <f t="shared" si="275"/>
        <v>0</v>
      </c>
    </row>
    <row r="3580" spans="2:7" x14ac:dyDescent="0.25">
      <c r="B3580">
        <f t="shared" si="273"/>
        <v>3577</v>
      </c>
      <c r="C3580" t="e">
        <f t="shared" si="272"/>
        <v>#DIV/0!</v>
      </c>
      <c r="D3580" s="38" t="e">
        <f t="shared" si="274"/>
        <v>#DIV/0!</v>
      </c>
      <c r="G3580" s="38">
        <f t="shared" si="275"/>
        <v>0</v>
      </c>
    </row>
    <row r="3581" spans="2:7" x14ac:dyDescent="0.25">
      <c r="B3581">
        <f t="shared" si="273"/>
        <v>3578</v>
      </c>
      <c r="C3581" t="e">
        <f t="shared" si="272"/>
        <v>#DIV/0!</v>
      </c>
      <c r="D3581" s="38" t="e">
        <f t="shared" si="274"/>
        <v>#DIV/0!</v>
      </c>
      <c r="G3581" s="38">
        <f t="shared" si="275"/>
        <v>0</v>
      </c>
    </row>
    <row r="3582" spans="2:7" x14ac:dyDescent="0.25">
      <c r="B3582">
        <f t="shared" si="273"/>
        <v>3579</v>
      </c>
      <c r="C3582" t="e">
        <f t="shared" si="272"/>
        <v>#DIV/0!</v>
      </c>
      <c r="D3582" s="38" t="e">
        <f t="shared" si="274"/>
        <v>#DIV/0!</v>
      </c>
      <c r="G3582" s="38">
        <f t="shared" si="275"/>
        <v>0</v>
      </c>
    </row>
    <row r="3583" spans="2:7" x14ac:dyDescent="0.25">
      <c r="B3583">
        <f t="shared" si="273"/>
        <v>3580</v>
      </c>
      <c r="C3583" t="e">
        <f t="shared" si="272"/>
        <v>#DIV/0!</v>
      </c>
      <c r="D3583" s="38" t="e">
        <f t="shared" si="274"/>
        <v>#DIV/0!</v>
      </c>
      <c r="G3583" s="38">
        <f t="shared" si="275"/>
        <v>0</v>
      </c>
    </row>
    <row r="3584" spans="2:7" x14ac:dyDescent="0.25">
      <c r="B3584">
        <f t="shared" si="273"/>
        <v>3581</v>
      </c>
      <c r="C3584" t="e">
        <f t="shared" si="272"/>
        <v>#DIV/0!</v>
      </c>
      <c r="D3584" s="38" t="e">
        <f t="shared" si="274"/>
        <v>#DIV/0!</v>
      </c>
      <c r="G3584" s="38">
        <f t="shared" si="275"/>
        <v>0</v>
      </c>
    </row>
    <row r="3585" spans="2:7" x14ac:dyDescent="0.25">
      <c r="B3585">
        <f t="shared" si="273"/>
        <v>3582</v>
      </c>
      <c r="C3585" t="e">
        <f t="shared" si="272"/>
        <v>#DIV/0!</v>
      </c>
      <c r="D3585" s="38" t="e">
        <f t="shared" si="274"/>
        <v>#DIV/0!</v>
      </c>
      <c r="G3585" s="38">
        <f t="shared" si="275"/>
        <v>0</v>
      </c>
    </row>
    <row r="3586" spans="2:7" x14ac:dyDescent="0.25">
      <c r="B3586">
        <f t="shared" si="273"/>
        <v>3583</v>
      </c>
      <c r="C3586" t="e">
        <f t="shared" si="272"/>
        <v>#DIV/0!</v>
      </c>
      <c r="D3586" s="38" t="e">
        <f t="shared" si="274"/>
        <v>#DIV/0!</v>
      </c>
      <c r="G3586" s="38">
        <f t="shared" si="275"/>
        <v>0</v>
      </c>
    </row>
    <row r="3587" spans="2:7" x14ac:dyDescent="0.25">
      <c r="B3587">
        <f t="shared" si="273"/>
        <v>3584</v>
      </c>
      <c r="C3587" t="e">
        <f t="shared" si="272"/>
        <v>#DIV/0!</v>
      </c>
      <c r="D3587" s="38" t="e">
        <f t="shared" si="274"/>
        <v>#DIV/0!</v>
      </c>
      <c r="G3587" s="38">
        <f t="shared" si="275"/>
        <v>0</v>
      </c>
    </row>
    <row r="3588" spans="2:7" x14ac:dyDescent="0.25">
      <c r="B3588">
        <f t="shared" si="273"/>
        <v>3585</v>
      </c>
      <c r="C3588" t="e">
        <f t="shared" si="272"/>
        <v>#DIV/0!</v>
      </c>
      <c r="D3588" s="38" t="e">
        <f t="shared" si="274"/>
        <v>#DIV/0!</v>
      </c>
      <c r="G3588" s="38">
        <f t="shared" si="275"/>
        <v>0</v>
      </c>
    </row>
    <row r="3589" spans="2:7" x14ac:dyDescent="0.25">
      <c r="B3589">
        <f t="shared" si="273"/>
        <v>3586</v>
      </c>
      <c r="C3589" t="e">
        <f t="shared" ref="C3589:C3652" si="276">1/H3589</f>
        <v>#DIV/0!</v>
      </c>
      <c r="D3589" s="38" t="e">
        <f t="shared" si="274"/>
        <v>#DIV/0!</v>
      </c>
      <c r="G3589" s="38">
        <f t="shared" si="275"/>
        <v>0</v>
      </c>
    </row>
    <row r="3590" spans="2:7" x14ac:dyDescent="0.25">
      <c r="B3590">
        <f t="shared" ref="B3590:B3653" si="277">B3589+1</f>
        <v>3587</v>
      </c>
      <c r="C3590" t="e">
        <f t="shared" si="276"/>
        <v>#DIV/0!</v>
      </c>
      <c r="D3590" s="38" t="e">
        <f t="shared" ref="D3590:D3653" si="278">D3589+C3590</f>
        <v>#DIV/0!</v>
      </c>
      <c r="G3590" s="38">
        <f t="shared" si="275"/>
        <v>0</v>
      </c>
    </row>
    <row r="3591" spans="2:7" x14ac:dyDescent="0.25">
      <c r="B3591">
        <f t="shared" si="277"/>
        <v>3588</v>
      </c>
      <c r="C3591" t="e">
        <f t="shared" si="276"/>
        <v>#DIV/0!</v>
      </c>
      <c r="D3591" s="38" t="e">
        <f t="shared" si="278"/>
        <v>#DIV/0!</v>
      </c>
      <c r="G3591" s="38">
        <f t="shared" ref="G3591:G3654" si="279">H3591/0.278</f>
        <v>0</v>
      </c>
    </row>
    <row r="3592" spans="2:7" x14ac:dyDescent="0.25">
      <c r="B3592">
        <f t="shared" si="277"/>
        <v>3589</v>
      </c>
      <c r="C3592" t="e">
        <f t="shared" si="276"/>
        <v>#DIV/0!</v>
      </c>
      <c r="D3592" s="38" t="e">
        <f t="shared" si="278"/>
        <v>#DIV/0!</v>
      </c>
      <c r="G3592" s="38">
        <f t="shared" si="279"/>
        <v>0</v>
      </c>
    </row>
    <row r="3593" spans="2:7" x14ac:dyDescent="0.25">
      <c r="B3593">
        <f t="shared" si="277"/>
        <v>3590</v>
      </c>
      <c r="C3593" t="e">
        <f t="shared" si="276"/>
        <v>#DIV/0!</v>
      </c>
      <c r="D3593" s="38" t="e">
        <f t="shared" si="278"/>
        <v>#DIV/0!</v>
      </c>
      <c r="G3593" s="38">
        <f t="shared" si="279"/>
        <v>0</v>
      </c>
    </row>
    <row r="3594" spans="2:7" x14ac:dyDescent="0.25">
      <c r="B3594">
        <f t="shared" si="277"/>
        <v>3591</v>
      </c>
      <c r="C3594" t="e">
        <f t="shared" si="276"/>
        <v>#DIV/0!</v>
      </c>
      <c r="D3594" s="38" t="e">
        <f t="shared" si="278"/>
        <v>#DIV/0!</v>
      </c>
      <c r="G3594" s="38">
        <f t="shared" si="279"/>
        <v>0</v>
      </c>
    </row>
    <row r="3595" spans="2:7" x14ac:dyDescent="0.25">
      <c r="B3595">
        <f t="shared" si="277"/>
        <v>3592</v>
      </c>
      <c r="C3595" t="e">
        <f t="shared" si="276"/>
        <v>#DIV/0!</v>
      </c>
      <c r="D3595" s="38" t="e">
        <f t="shared" si="278"/>
        <v>#DIV/0!</v>
      </c>
      <c r="G3595" s="38">
        <f t="shared" si="279"/>
        <v>0</v>
      </c>
    </row>
    <row r="3596" spans="2:7" x14ac:dyDescent="0.25">
      <c r="B3596">
        <f t="shared" si="277"/>
        <v>3593</v>
      </c>
      <c r="C3596" t="e">
        <f t="shared" si="276"/>
        <v>#DIV/0!</v>
      </c>
      <c r="D3596" s="38" t="e">
        <f t="shared" si="278"/>
        <v>#DIV/0!</v>
      </c>
      <c r="G3596" s="38">
        <f t="shared" si="279"/>
        <v>0</v>
      </c>
    </row>
    <row r="3597" spans="2:7" x14ac:dyDescent="0.25">
      <c r="B3597">
        <f t="shared" si="277"/>
        <v>3594</v>
      </c>
      <c r="C3597" t="e">
        <f t="shared" si="276"/>
        <v>#DIV/0!</v>
      </c>
      <c r="D3597" s="38" t="e">
        <f t="shared" si="278"/>
        <v>#DIV/0!</v>
      </c>
      <c r="G3597" s="38">
        <f t="shared" si="279"/>
        <v>0</v>
      </c>
    </row>
    <row r="3598" spans="2:7" x14ac:dyDescent="0.25">
      <c r="B3598">
        <f t="shared" si="277"/>
        <v>3595</v>
      </c>
      <c r="C3598" t="e">
        <f t="shared" si="276"/>
        <v>#DIV/0!</v>
      </c>
      <c r="D3598" s="38" t="e">
        <f t="shared" si="278"/>
        <v>#DIV/0!</v>
      </c>
      <c r="G3598" s="38">
        <f t="shared" si="279"/>
        <v>0</v>
      </c>
    </row>
    <row r="3599" spans="2:7" x14ac:dyDescent="0.25">
      <c r="B3599">
        <f t="shared" si="277"/>
        <v>3596</v>
      </c>
      <c r="C3599" t="e">
        <f t="shared" si="276"/>
        <v>#DIV/0!</v>
      </c>
      <c r="D3599" s="38" t="e">
        <f t="shared" si="278"/>
        <v>#DIV/0!</v>
      </c>
      <c r="G3599" s="38">
        <f t="shared" si="279"/>
        <v>0</v>
      </c>
    </row>
    <row r="3600" spans="2:7" x14ac:dyDescent="0.25">
      <c r="B3600">
        <f t="shared" si="277"/>
        <v>3597</v>
      </c>
      <c r="C3600" t="e">
        <f t="shared" si="276"/>
        <v>#DIV/0!</v>
      </c>
      <c r="D3600" s="38" t="e">
        <f t="shared" si="278"/>
        <v>#DIV/0!</v>
      </c>
      <c r="G3600" s="38">
        <f t="shared" si="279"/>
        <v>0</v>
      </c>
    </row>
    <row r="3601" spans="2:7" x14ac:dyDescent="0.25">
      <c r="B3601">
        <f t="shared" si="277"/>
        <v>3598</v>
      </c>
      <c r="C3601" t="e">
        <f t="shared" si="276"/>
        <v>#DIV/0!</v>
      </c>
      <c r="D3601" s="38" t="e">
        <f t="shared" si="278"/>
        <v>#DIV/0!</v>
      </c>
      <c r="G3601" s="38">
        <f t="shared" si="279"/>
        <v>0</v>
      </c>
    </row>
    <row r="3602" spans="2:7" x14ac:dyDescent="0.25">
      <c r="B3602">
        <f t="shared" si="277"/>
        <v>3599</v>
      </c>
      <c r="C3602" t="e">
        <f t="shared" si="276"/>
        <v>#DIV/0!</v>
      </c>
      <c r="D3602" s="38" t="e">
        <f t="shared" si="278"/>
        <v>#DIV/0!</v>
      </c>
      <c r="G3602" s="38">
        <f t="shared" si="279"/>
        <v>0</v>
      </c>
    </row>
    <row r="3603" spans="2:7" x14ac:dyDescent="0.25">
      <c r="B3603">
        <f t="shared" si="277"/>
        <v>3600</v>
      </c>
      <c r="C3603" t="e">
        <f t="shared" si="276"/>
        <v>#DIV/0!</v>
      </c>
      <c r="D3603" s="38" t="e">
        <f t="shared" si="278"/>
        <v>#DIV/0!</v>
      </c>
      <c r="G3603" s="38">
        <f t="shared" si="279"/>
        <v>0</v>
      </c>
    </row>
    <row r="3604" spans="2:7" x14ac:dyDescent="0.25">
      <c r="B3604">
        <f t="shared" si="277"/>
        <v>3601</v>
      </c>
      <c r="C3604" t="e">
        <f t="shared" si="276"/>
        <v>#DIV/0!</v>
      </c>
      <c r="D3604" s="38" t="e">
        <f t="shared" si="278"/>
        <v>#DIV/0!</v>
      </c>
      <c r="G3604" s="38">
        <f t="shared" si="279"/>
        <v>0</v>
      </c>
    </row>
    <row r="3605" spans="2:7" x14ac:dyDescent="0.25">
      <c r="B3605">
        <f t="shared" si="277"/>
        <v>3602</v>
      </c>
      <c r="C3605" t="e">
        <f t="shared" si="276"/>
        <v>#DIV/0!</v>
      </c>
      <c r="D3605" s="38" t="e">
        <f t="shared" si="278"/>
        <v>#DIV/0!</v>
      </c>
      <c r="G3605" s="38">
        <f t="shared" si="279"/>
        <v>0</v>
      </c>
    </row>
    <row r="3606" spans="2:7" x14ac:dyDescent="0.25">
      <c r="B3606">
        <f t="shared" si="277"/>
        <v>3603</v>
      </c>
      <c r="C3606" t="e">
        <f t="shared" si="276"/>
        <v>#DIV/0!</v>
      </c>
      <c r="D3606" s="38" t="e">
        <f t="shared" si="278"/>
        <v>#DIV/0!</v>
      </c>
      <c r="G3606" s="38">
        <f t="shared" si="279"/>
        <v>0</v>
      </c>
    </row>
    <row r="3607" spans="2:7" x14ac:dyDescent="0.25">
      <c r="B3607">
        <f t="shared" si="277"/>
        <v>3604</v>
      </c>
      <c r="C3607" t="e">
        <f t="shared" si="276"/>
        <v>#DIV/0!</v>
      </c>
      <c r="D3607" s="38" t="e">
        <f t="shared" si="278"/>
        <v>#DIV/0!</v>
      </c>
      <c r="G3607" s="38">
        <f t="shared" si="279"/>
        <v>0</v>
      </c>
    </row>
    <row r="3608" spans="2:7" x14ac:dyDescent="0.25">
      <c r="B3608">
        <f t="shared" si="277"/>
        <v>3605</v>
      </c>
      <c r="C3608" t="e">
        <f t="shared" si="276"/>
        <v>#DIV/0!</v>
      </c>
      <c r="D3608" s="38" t="e">
        <f t="shared" si="278"/>
        <v>#DIV/0!</v>
      </c>
      <c r="G3608" s="38">
        <f t="shared" si="279"/>
        <v>0</v>
      </c>
    </row>
    <row r="3609" spans="2:7" x14ac:dyDescent="0.25">
      <c r="B3609">
        <f t="shared" si="277"/>
        <v>3606</v>
      </c>
      <c r="C3609" t="e">
        <f t="shared" si="276"/>
        <v>#DIV/0!</v>
      </c>
      <c r="D3609" s="38" t="e">
        <f t="shared" si="278"/>
        <v>#DIV/0!</v>
      </c>
      <c r="G3609" s="38">
        <f t="shared" si="279"/>
        <v>0</v>
      </c>
    </row>
    <row r="3610" spans="2:7" x14ac:dyDescent="0.25">
      <c r="B3610">
        <f t="shared" si="277"/>
        <v>3607</v>
      </c>
      <c r="C3610" t="e">
        <f t="shared" si="276"/>
        <v>#DIV/0!</v>
      </c>
      <c r="D3610" s="38" t="e">
        <f t="shared" si="278"/>
        <v>#DIV/0!</v>
      </c>
      <c r="G3610" s="38">
        <f t="shared" si="279"/>
        <v>0</v>
      </c>
    </row>
    <row r="3611" spans="2:7" x14ac:dyDescent="0.25">
      <c r="B3611">
        <f t="shared" si="277"/>
        <v>3608</v>
      </c>
      <c r="C3611" t="e">
        <f t="shared" si="276"/>
        <v>#DIV/0!</v>
      </c>
      <c r="D3611" s="38" t="e">
        <f t="shared" si="278"/>
        <v>#DIV/0!</v>
      </c>
      <c r="G3611" s="38">
        <f t="shared" si="279"/>
        <v>0</v>
      </c>
    </row>
    <row r="3612" spans="2:7" x14ac:dyDescent="0.25">
      <c r="B3612">
        <f t="shared" si="277"/>
        <v>3609</v>
      </c>
      <c r="C3612" t="e">
        <f t="shared" si="276"/>
        <v>#DIV/0!</v>
      </c>
      <c r="D3612" s="38" t="e">
        <f t="shared" si="278"/>
        <v>#DIV/0!</v>
      </c>
      <c r="G3612" s="38">
        <f t="shared" si="279"/>
        <v>0</v>
      </c>
    </row>
    <row r="3613" spans="2:7" x14ac:dyDescent="0.25">
      <c r="B3613">
        <f t="shared" si="277"/>
        <v>3610</v>
      </c>
      <c r="C3613" t="e">
        <f t="shared" si="276"/>
        <v>#DIV/0!</v>
      </c>
      <c r="D3613" s="38" t="e">
        <f t="shared" si="278"/>
        <v>#DIV/0!</v>
      </c>
      <c r="G3613" s="38">
        <f t="shared" si="279"/>
        <v>0</v>
      </c>
    </row>
    <row r="3614" spans="2:7" x14ac:dyDescent="0.25">
      <c r="B3614">
        <f t="shared" si="277"/>
        <v>3611</v>
      </c>
      <c r="C3614" t="e">
        <f t="shared" si="276"/>
        <v>#DIV/0!</v>
      </c>
      <c r="D3614" s="38" t="e">
        <f t="shared" si="278"/>
        <v>#DIV/0!</v>
      </c>
      <c r="G3614" s="38">
        <f t="shared" si="279"/>
        <v>0</v>
      </c>
    </row>
    <row r="3615" spans="2:7" x14ac:dyDescent="0.25">
      <c r="B3615">
        <f t="shared" si="277"/>
        <v>3612</v>
      </c>
      <c r="C3615" t="e">
        <f t="shared" si="276"/>
        <v>#DIV/0!</v>
      </c>
      <c r="D3615" s="38" t="e">
        <f t="shared" si="278"/>
        <v>#DIV/0!</v>
      </c>
      <c r="G3615" s="38">
        <f t="shared" si="279"/>
        <v>0</v>
      </c>
    </row>
    <row r="3616" spans="2:7" x14ac:dyDescent="0.25">
      <c r="B3616">
        <f t="shared" si="277"/>
        <v>3613</v>
      </c>
      <c r="C3616" t="e">
        <f t="shared" si="276"/>
        <v>#DIV/0!</v>
      </c>
      <c r="D3616" s="38" t="e">
        <f t="shared" si="278"/>
        <v>#DIV/0!</v>
      </c>
      <c r="G3616" s="38">
        <f t="shared" si="279"/>
        <v>0</v>
      </c>
    </row>
    <row r="3617" spans="2:7" x14ac:dyDescent="0.25">
      <c r="B3617">
        <f t="shared" si="277"/>
        <v>3614</v>
      </c>
      <c r="C3617" t="e">
        <f t="shared" si="276"/>
        <v>#DIV/0!</v>
      </c>
      <c r="D3617" s="38" t="e">
        <f t="shared" si="278"/>
        <v>#DIV/0!</v>
      </c>
      <c r="G3617" s="38">
        <f t="shared" si="279"/>
        <v>0</v>
      </c>
    </row>
    <row r="3618" spans="2:7" x14ac:dyDescent="0.25">
      <c r="B3618">
        <f t="shared" si="277"/>
        <v>3615</v>
      </c>
      <c r="C3618" t="e">
        <f t="shared" si="276"/>
        <v>#DIV/0!</v>
      </c>
      <c r="D3618" s="38" t="e">
        <f t="shared" si="278"/>
        <v>#DIV/0!</v>
      </c>
      <c r="G3618" s="38">
        <f t="shared" si="279"/>
        <v>0</v>
      </c>
    </row>
    <row r="3619" spans="2:7" x14ac:dyDescent="0.25">
      <c r="B3619">
        <f t="shared" si="277"/>
        <v>3616</v>
      </c>
      <c r="C3619" t="e">
        <f t="shared" si="276"/>
        <v>#DIV/0!</v>
      </c>
      <c r="D3619" s="38" t="e">
        <f t="shared" si="278"/>
        <v>#DIV/0!</v>
      </c>
      <c r="G3619" s="38">
        <f t="shared" si="279"/>
        <v>0</v>
      </c>
    </row>
    <row r="3620" spans="2:7" x14ac:dyDescent="0.25">
      <c r="B3620">
        <f t="shared" si="277"/>
        <v>3617</v>
      </c>
      <c r="C3620" t="e">
        <f t="shared" si="276"/>
        <v>#DIV/0!</v>
      </c>
      <c r="D3620" s="38" t="e">
        <f t="shared" si="278"/>
        <v>#DIV/0!</v>
      </c>
      <c r="G3620" s="38">
        <f t="shared" si="279"/>
        <v>0</v>
      </c>
    </row>
    <row r="3621" spans="2:7" x14ac:dyDescent="0.25">
      <c r="B3621">
        <f t="shared" si="277"/>
        <v>3618</v>
      </c>
      <c r="C3621" t="e">
        <f t="shared" si="276"/>
        <v>#DIV/0!</v>
      </c>
      <c r="D3621" s="38" t="e">
        <f t="shared" si="278"/>
        <v>#DIV/0!</v>
      </c>
      <c r="G3621" s="38">
        <f t="shared" si="279"/>
        <v>0</v>
      </c>
    </row>
    <row r="3622" spans="2:7" x14ac:dyDescent="0.25">
      <c r="B3622">
        <f t="shared" si="277"/>
        <v>3619</v>
      </c>
      <c r="C3622" t="e">
        <f t="shared" si="276"/>
        <v>#DIV/0!</v>
      </c>
      <c r="D3622" s="38" t="e">
        <f t="shared" si="278"/>
        <v>#DIV/0!</v>
      </c>
      <c r="G3622" s="38">
        <f t="shared" si="279"/>
        <v>0</v>
      </c>
    </row>
    <row r="3623" spans="2:7" x14ac:dyDescent="0.25">
      <c r="B3623">
        <f t="shared" si="277"/>
        <v>3620</v>
      </c>
      <c r="C3623" t="e">
        <f t="shared" si="276"/>
        <v>#DIV/0!</v>
      </c>
      <c r="D3623" s="38" t="e">
        <f t="shared" si="278"/>
        <v>#DIV/0!</v>
      </c>
      <c r="G3623" s="38">
        <f t="shared" si="279"/>
        <v>0</v>
      </c>
    </row>
    <row r="3624" spans="2:7" x14ac:dyDescent="0.25">
      <c r="B3624">
        <f t="shared" si="277"/>
        <v>3621</v>
      </c>
      <c r="C3624" t="e">
        <f t="shared" si="276"/>
        <v>#DIV/0!</v>
      </c>
      <c r="D3624" s="38" t="e">
        <f t="shared" si="278"/>
        <v>#DIV/0!</v>
      </c>
      <c r="G3624" s="38">
        <f t="shared" si="279"/>
        <v>0</v>
      </c>
    </row>
    <row r="3625" spans="2:7" x14ac:dyDescent="0.25">
      <c r="B3625">
        <f t="shared" si="277"/>
        <v>3622</v>
      </c>
      <c r="C3625" t="e">
        <f t="shared" si="276"/>
        <v>#DIV/0!</v>
      </c>
      <c r="D3625" s="38" t="e">
        <f t="shared" si="278"/>
        <v>#DIV/0!</v>
      </c>
      <c r="G3625" s="38">
        <f t="shared" si="279"/>
        <v>0</v>
      </c>
    </row>
    <row r="3626" spans="2:7" x14ac:dyDescent="0.25">
      <c r="B3626">
        <f t="shared" si="277"/>
        <v>3623</v>
      </c>
      <c r="C3626" t="e">
        <f t="shared" si="276"/>
        <v>#DIV/0!</v>
      </c>
      <c r="D3626" s="38" t="e">
        <f t="shared" si="278"/>
        <v>#DIV/0!</v>
      </c>
      <c r="G3626" s="38">
        <f t="shared" si="279"/>
        <v>0</v>
      </c>
    </row>
    <row r="3627" spans="2:7" x14ac:dyDescent="0.25">
      <c r="B3627">
        <f t="shared" si="277"/>
        <v>3624</v>
      </c>
      <c r="C3627" t="e">
        <f t="shared" si="276"/>
        <v>#DIV/0!</v>
      </c>
      <c r="D3627" s="38" t="e">
        <f t="shared" si="278"/>
        <v>#DIV/0!</v>
      </c>
      <c r="G3627" s="38">
        <f t="shared" si="279"/>
        <v>0</v>
      </c>
    </row>
    <row r="3628" spans="2:7" x14ac:dyDescent="0.25">
      <c r="B3628">
        <f t="shared" si="277"/>
        <v>3625</v>
      </c>
      <c r="C3628" t="e">
        <f t="shared" si="276"/>
        <v>#DIV/0!</v>
      </c>
      <c r="D3628" s="38" t="e">
        <f t="shared" si="278"/>
        <v>#DIV/0!</v>
      </c>
      <c r="G3628" s="38">
        <f t="shared" si="279"/>
        <v>0</v>
      </c>
    </row>
    <row r="3629" spans="2:7" x14ac:dyDescent="0.25">
      <c r="B3629">
        <f t="shared" si="277"/>
        <v>3626</v>
      </c>
      <c r="C3629" t="e">
        <f t="shared" si="276"/>
        <v>#DIV/0!</v>
      </c>
      <c r="D3629" s="38" t="e">
        <f t="shared" si="278"/>
        <v>#DIV/0!</v>
      </c>
      <c r="G3629" s="38">
        <f t="shared" si="279"/>
        <v>0</v>
      </c>
    </row>
    <row r="3630" spans="2:7" x14ac:dyDescent="0.25">
      <c r="B3630">
        <f t="shared" si="277"/>
        <v>3627</v>
      </c>
      <c r="C3630" t="e">
        <f t="shared" si="276"/>
        <v>#DIV/0!</v>
      </c>
      <c r="D3630" s="38" t="e">
        <f t="shared" si="278"/>
        <v>#DIV/0!</v>
      </c>
      <c r="G3630" s="38">
        <f t="shared" si="279"/>
        <v>0</v>
      </c>
    </row>
    <row r="3631" spans="2:7" x14ac:dyDescent="0.25">
      <c r="B3631">
        <f t="shared" si="277"/>
        <v>3628</v>
      </c>
      <c r="C3631" t="e">
        <f t="shared" si="276"/>
        <v>#DIV/0!</v>
      </c>
      <c r="D3631" s="38" t="e">
        <f t="shared" si="278"/>
        <v>#DIV/0!</v>
      </c>
      <c r="G3631" s="38">
        <f t="shared" si="279"/>
        <v>0</v>
      </c>
    </row>
    <row r="3632" spans="2:7" x14ac:dyDescent="0.25">
      <c r="B3632">
        <f t="shared" si="277"/>
        <v>3629</v>
      </c>
      <c r="C3632" t="e">
        <f t="shared" si="276"/>
        <v>#DIV/0!</v>
      </c>
      <c r="D3632" s="38" t="e">
        <f t="shared" si="278"/>
        <v>#DIV/0!</v>
      </c>
      <c r="G3632" s="38">
        <f t="shared" si="279"/>
        <v>0</v>
      </c>
    </row>
    <row r="3633" spans="2:7" x14ac:dyDescent="0.25">
      <c r="B3633">
        <f t="shared" si="277"/>
        <v>3630</v>
      </c>
      <c r="C3633" t="e">
        <f t="shared" si="276"/>
        <v>#DIV/0!</v>
      </c>
      <c r="D3633" s="38" t="e">
        <f t="shared" si="278"/>
        <v>#DIV/0!</v>
      </c>
      <c r="G3633" s="38">
        <f t="shared" si="279"/>
        <v>0</v>
      </c>
    </row>
    <row r="3634" spans="2:7" x14ac:dyDescent="0.25">
      <c r="B3634">
        <f t="shared" si="277"/>
        <v>3631</v>
      </c>
      <c r="C3634" t="e">
        <f t="shared" si="276"/>
        <v>#DIV/0!</v>
      </c>
      <c r="D3634" s="38" t="e">
        <f t="shared" si="278"/>
        <v>#DIV/0!</v>
      </c>
      <c r="G3634" s="38">
        <f t="shared" si="279"/>
        <v>0</v>
      </c>
    </row>
    <row r="3635" spans="2:7" x14ac:dyDescent="0.25">
      <c r="B3635">
        <f t="shared" si="277"/>
        <v>3632</v>
      </c>
      <c r="C3635" t="e">
        <f t="shared" si="276"/>
        <v>#DIV/0!</v>
      </c>
      <c r="D3635" s="38" t="e">
        <f t="shared" si="278"/>
        <v>#DIV/0!</v>
      </c>
      <c r="G3635" s="38">
        <f t="shared" si="279"/>
        <v>0</v>
      </c>
    </row>
    <row r="3636" spans="2:7" x14ac:dyDescent="0.25">
      <c r="B3636">
        <f t="shared" si="277"/>
        <v>3633</v>
      </c>
      <c r="C3636" t="e">
        <f t="shared" si="276"/>
        <v>#DIV/0!</v>
      </c>
      <c r="D3636" s="38" t="e">
        <f t="shared" si="278"/>
        <v>#DIV/0!</v>
      </c>
      <c r="G3636" s="38">
        <f t="shared" si="279"/>
        <v>0</v>
      </c>
    </row>
    <row r="3637" spans="2:7" x14ac:dyDescent="0.25">
      <c r="B3637">
        <f t="shared" si="277"/>
        <v>3634</v>
      </c>
      <c r="C3637" t="e">
        <f t="shared" si="276"/>
        <v>#DIV/0!</v>
      </c>
      <c r="D3637" s="38" t="e">
        <f t="shared" si="278"/>
        <v>#DIV/0!</v>
      </c>
      <c r="G3637" s="38">
        <f t="shared" si="279"/>
        <v>0</v>
      </c>
    </row>
    <row r="3638" spans="2:7" x14ac:dyDescent="0.25">
      <c r="B3638">
        <f t="shared" si="277"/>
        <v>3635</v>
      </c>
      <c r="C3638" t="e">
        <f t="shared" si="276"/>
        <v>#DIV/0!</v>
      </c>
      <c r="D3638" s="38" t="e">
        <f t="shared" si="278"/>
        <v>#DIV/0!</v>
      </c>
      <c r="G3638" s="38">
        <f t="shared" si="279"/>
        <v>0</v>
      </c>
    </row>
    <row r="3639" spans="2:7" x14ac:dyDescent="0.25">
      <c r="B3639">
        <f t="shared" si="277"/>
        <v>3636</v>
      </c>
      <c r="C3639" t="e">
        <f t="shared" si="276"/>
        <v>#DIV/0!</v>
      </c>
      <c r="D3639" s="38" t="e">
        <f t="shared" si="278"/>
        <v>#DIV/0!</v>
      </c>
      <c r="G3639" s="38">
        <f t="shared" si="279"/>
        <v>0</v>
      </c>
    </row>
    <row r="3640" spans="2:7" x14ac:dyDescent="0.25">
      <c r="B3640">
        <f t="shared" si="277"/>
        <v>3637</v>
      </c>
      <c r="C3640" t="e">
        <f t="shared" si="276"/>
        <v>#DIV/0!</v>
      </c>
      <c r="D3640" s="38" t="e">
        <f t="shared" si="278"/>
        <v>#DIV/0!</v>
      </c>
      <c r="G3640" s="38">
        <f t="shared" si="279"/>
        <v>0</v>
      </c>
    </row>
    <row r="3641" spans="2:7" x14ac:dyDescent="0.25">
      <c r="B3641">
        <f t="shared" si="277"/>
        <v>3638</v>
      </c>
      <c r="C3641" t="e">
        <f t="shared" si="276"/>
        <v>#DIV/0!</v>
      </c>
      <c r="D3641" s="38" t="e">
        <f t="shared" si="278"/>
        <v>#DIV/0!</v>
      </c>
      <c r="G3641" s="38">
        <f t="shared" si="279"/>
        <v>0</v>
      </c>
    </row>
    <row r="3642" spans="2:7" x14ac:dyDescent="0.25">
      <c r="B3642">
        <f t="shared" si="277"/>
        <v>3639</v>
      </c>
      <c r="C3642" t="e">
        <f t="shared" si="276"/>
        <v>#DIV/0!</v>
      </c>
      <c r="D3642" s="38" t="e">
        <f t="shared" si="278"/>
        <v>#DIV/0!</v>
      </c>
      <c r="G3642" s="38">
        <f t="shared" si="279"/>
        <v>0</v>
      </c>
    </row>
    <row r="3643" spans="2:7" x14ac:dyDescent="0.25">
      <c r="B3643">
        <f t="shared" si="277"/>
        <v>3640</v>
      </c>
      <c r="C3643" t="e">
        <f t="shared" si="276"/>
        <v>#DIV/0!</v>
      </c>
      <c r="D3643" s="38" t="e">
        <f t="shared" si="278"/>
        <v>#DIV/0!</v>
      </c>
      <c r="G3643" s="38">
        <f t="shared" si="279"/>
        <v>0</v>
      </c>
    </row>
    <row r="3644" spans="2:7" x14ac:dyDescent="0.25">
      <c r="B3644">
        <f t="shared" si="277"/>
        <v>3641</v>
      </c>
      <c r="C3644" t="e">
        <f t="shared" si="276"/>
        <v>#DIV/0!</v>
      </c>
      <c r="D3644" s="38" t="e">
        <f t="shared" si="278"/>
        <v>#DIV/0!</v>
      </c>
      <c r="G3644" s="38">
        <f t="shared" si="279"/>
        <v>0</v>
      </c>
    </row>
    <row r="3645" spans="2:7" x14ac:dyDescent="0.25">
      <c r="B3645">
        <f t="shared" si="277"/>
        <v>3642</v>
      </c>
      <c r="C3645" t="e">
        <f t="shared" si="276"/>
        <v>#DIV/0!</v>
      </c>
      <c r="D3645" s="38" t="e">
        <f t="shared" si="278"/>
        <v>#DIV/0!</v>
      </c>
      <c r="G3645" s="38">
        <f t="shared" si="279"/>
        <v>0</v>
      </c>
    </row>
    <row r="3646" spans="2:7" x14ac:dyDescent="0.25">
      <c r="B3646">
        <f t="shared" si="277"/>
        <v>3643</v>
      </c>
      <c r="C3646" t="e">
        <f t="shared" si="276"/>
        <v>#DIV/0!</v>
      </c>
      <c r="D3646" s="38" t="e">
        <f t="shared" si="278"/>
        <v>#DIV/0!</v>
      </c>
      <c r="G3646" s="38">
        <f t="shared" si="279"/>
        <v>0</v>
      </c>
    </row>
    <row r="3647" spans="2:7" x14ac:dyDescent="0.25">
      <c r="B3647">
        <f t="shared" si="277"/>
        <v>3644</v>
      </c>
      <c r="C3647" t="e">
        <f t="shared" si="276"/>
        <v>#DIV/0!</v>
      </c>
      <c r="D3647" s="38" t="e">
        <f t="shared" si="278"/>
        <v>#DIV/0!</v>
      </c>
      <c r="G3647" s="38">
        <f t="shared" si="279"/>
        <v>0</v>
      </c>
    </row>
    <row r="3648" spans="2:7" x14ac:dyDescent="0.25">
      <c r="B3648">
        <f t="shared" si="277"/>
        <v>3645</v>
      </c>
      <c r="C3648" t="e">
        <f t="shared" si="276"/>
        <v>#DIV/0!</v>
      </c>
      <c r="D3648" s="38" t="e">
        <f t="shared" si="278"/>
        <v>#DIV/0!</v>
      </c>
      <c r="G3648" s="38">
        <f t="shared" si="279"/>
        <v>0</v>
      </c>
    </row>
    <row r="3649" spans="2:7" x14ac:dyDescent="0.25">
      <c r="B3649">
        <f t="shared" si="277"/>
        <v>3646</v>
      </c>
      <c r="C3649" t="e">
        <f t="shared" si="276"/>
        <v>#DIV/0!</v>
      </c>
      <c r="D3649" s="38" t="e">
        <f t="shared" si="278"/>
        <v>#DIV/0!</v>
      </c>
      <c r="G3649" s="38">
        <f t="shared" si="279"/>
        <v>0</v>
      </c>
    </row>
    <row r="3650" spans="2:7" x14ac:dyDescent="0.25">
      <c r="B3650">
        <f t="shared" si="277"/>
        <v>3647</v>
      </c>
      <c r="C3650" t="e">
        <f t="shared" si="276"/>
        <v>#DIV/0!</v>
      </c>
      <c r="D3650" s="38" t="e">
        <f t="shared" si="278"/>
        <v>#DIV/0!</v>
      </c>
      <c r="G3650" s="38">
        <f t="shared" si="279"/>
        <v>0</v>
      </c>
    </row>
    <row r="3651" spans="2:7" x14ac:dyDescent="0.25">
      <c r="B3651">
        <f t="shared" si="277"/>
        <v>3648</v>
      </c>
      <c r="C3651" t="e">
        <f t="shared" si="276"/>
        <v>#DIV/0!</v>
      </c>
      <c r="D3651" s="38" t="e">
        <f t="shared" si="278"/>
        <v>#DIV/0!</v>
      </c>
      <c r="G3651" s="38">
        <f t="shared" si="279"/>
        <v>0</v>
      </c>
    </row>
    <row r="3652" spans="2:7" x14ac:dyDescent="0.25">
      <c r="B3652">
        <f t="shared" si="277"/>
        <v>3649</v>
      </c>
      <c r="C3652" t="e">
        <f t="shared" si="276"/>
        <v>#DIV/0!</v>
      </c>
      <c r="D3652" s="38" t="e">
        <f t="shared" si="278"/>
        <v>#DIV/0!</v>
      </c>
      <c r="G3652" s="38">
        <f t="shared" si="279"/>
        <v>0</v>
      </c>
    </row>
    <row r="3653" spans="2:7" x14ac:dyDescent="0.25">
      <c r="B3653">
        <f t="shared" si="277"/>
        <v>3650</v>
      </c>
      <c r="C3653" t="e">
        <f t="shared" ref="C3653:C3716" si="280">1/H3653</f>
        <v>#DIV/0!</v>
      </c>
      <c r="D3653" s="38" t="e">
        <f t="shared" si="278"/>
        <v>#DIV/0!</v>
      </c>
      <c r="G3653" s="38">
        <f t="shared" si="279"/>
        <v>0</v>
      </c>
    </row>
    <row r="3654" spans="2:7" x14ac:dyDescent="0.25">
      <c r="B3654">
        <f t="shared" ref="B3654:B3717" si="281">B3653+1</f>
        <v>3651</v>
      </c>
      <c r="C3654" t="e">
        <f t="shared" si="280"/>
        <v>#DIV/0!</v>
      </c>
      <c r="D3654" s="38" t="e">
        <f t="shared" ref="D3654:D3717" si="282">D3653+C3654</f>
        <v>#DIV/0!</v>
      </c>
      <c r="G3654" s="38">
        <f t="shared" si="279"/>
        <v>0</v>
      </c>
    </row>
    <row r="3655" spans="2:7" x14ac:dyDescent="0.25">
      <c r="B3655">
        <f t="shared" si="281"/>
        <v>3652</v>
      </c>
      <c r="C3655" t="e">
        <f t="shared" si="280"/>
        <v>#DIV/0!</v>
      </c>
      <c r="D3655" s="38" t="e">
        <f t="shared" si="282"/>
        <v>#DIV/0!</v>
      </c>
      <c r="G3655" s="38">
        <f t="shared" ref="G3655:G3718" si="283">H3655/0.278</f>
        <v>0</v>
      </c>
    </row>
    <row r="3656" spans="2:7" x14ac:dyDescent="0.25">
      <c r="B3656">
        <f t="shared" si="281"/>
        <v>3653</v>
      </c>
      <c r="C3656" t="e">
        <f t="shared" si="280"/>
        <v>#DIV/0!</v>
      </c>
      <c r="D3656" s="38" t="e">
        <f t="shared" si="282"/>
        <v>#DIV/0!</v>
      </c>
      <c r="G3656" s="38">
        <f t="shared" si="283"/>
        <v>0</v>
      </c>
    </row>
    <row r="3657" spans="2:7" x14ac:dyDescent="0.25">
      <c r="B3657">
        <f t="shared" si="281"/>
        <v>3654</v>
      </c>
      <c r="C3657" t="e">
        <f t="shared" si="280"/>
        <v>#DIV/0!</v>
      </c>
      <c r="D3657" s="38" t="e">
        <f t="shared" si="282"/>
        <v>#DIV/0!</v>
      </c>
      <c r="G3657" s="38">
        <f t="shared" si="283"/>
        <v>0</v>
      </c>
    </row>
    <row r="3658" spans="2:7" x14ac:dyDescent="0.25">
      <c r="B3658">
        <f t="shared" si="281"/>
        <v>3655</v>
      </c>
      <c r="C3658" t="e">
        <f t="shared" si="280"/>
        <v>#DIV/0!</v>
      </c>
      <c r="D3658" s="38" t="e">
        <f t="shared" si="282"/>
        <v>#DIV/0!</v>
      </c>
      <c r="G3658" s="38">
        <f t="shared" si="283"/>
        <v>0</v>
      </c>
    </row>
    <row r="3659" spans="2:7" x14ac:dyDescent="0.25">
      <c r="B3659">
        <f t="shared" si="281"/>
        <v>3656</v>
      </c>
      <c r="C3659" t="e">
        <f t="shared" si="280"/>
        <v>#DIV/0!</v>
      </c>
      <c r="D3659" s="38" t="e">
        <f t="shared" si="282"/>
        <v>#DIV/0!</v>
      </c>
      <c r="G3659" s="38">
        <f t="shared" si="283"/>
        <v>0</v>
      </c>
    </row>
    <row r="3660" spans="2:7" x14ac:dyDescent="0.25">
      <c r="B3660">
        <f t="shared" si="281"/>
        <v>3657</v>
      </c>
      <c r="C3660" t="e">
        <f t="shared" si="280"/>
        <v>#DIV/0!</v>
      </c>
      <c r="D3660" s="38" t="e">
        <f t="shared" si="282"/>
        <v>#DIV/0!</v>
      </c>
      <c r="G3660" s="38">
        <f t="shared" si="283"/>
        <v>0</v>
      </c>
    </row>
    <row r="3661" spans="2:7" x14ac:dyDescent="0.25">
      <c r="B3661">
        <f t="shared" si="281"/>
        <v>3658</v>
      </c>
      <c r="C3661" t="e">
        <f t="shared" si="280"/>
        <v>#DIV/0!</v>
      </c>
      <c r="D3661" s="38" t="e">
        <f t="shared" si="282"/>
        <v>#DIV/0!</v>
      </c>
      <c r="G3661" s="38">
        <f t="shared" si="283"/>
        <v>0</v>
      </c>
    </row>
    <row r="3662" spans="2:7" x14ac:dyDescent="0.25">
      <c r="B3662">
        <f t="shared" si="281"/>
        <v>3659</v>
      </c>
      <c r="C3662" t="e">
        <f t="shared" si="280"/>
        <v>#DIV/0!</v>
      </c>
      <c r="D3662" s="38" t="e">
        <f t="shared" si="282"/>
        <v>#DIV/0!</v>
      </c>
      <c r="G3662" s="38">
        <f t="shared" si="283"/>
        <v>0</v>
      </c>
    </row>
    <row r="3663" spans="2:7" x14ac:dyDescent="0.25">
      <c r="B3663">
        <f t="shared" si="281"/>
        <v>3660</v>
      </c>
      <c r="C3663" t="e">
        <f t="shared" si="280"/>
        <v>#DIV/0!</v>
      </c>
      <c r="D3663" s="38" t="e">
        <f t="shared" si="282"/>
        <v>#DIV/0!</v>
      </c>
      <c r="G3663" s="38">
        <f t="shared" si="283"/>
        <v>0</v>
      </c>
    </row>
    <row r="3664" spans="2:7" x14ac:dyDescent="0.25">
      <c r="B3664">
        <f t="shared" si="281"/>
        <v>3661</v>
      </c>
      <c r="C3664" t="e">
        <f t="shared" si="280"/>
        <v>#DIV/0!</v>
      </c>
      <c r="D3664" s="38" t="e">
        <f t="shared" si="282"/>
        <v>#DIV/0!</v>
      </c>
      <c r="G3664" s="38">
        <f t="shared" si="283"/>
        <v>0</v>
      </c>
    </row>
    <row r="3665" spans="2:7" x14ac:dyDescent="0.25">
      <c r="B3665">
        <f t="shared" si="281"/>
        <v>3662</v>
      </c>
      <c r="C3665" t="e">
        <f t="shared" si="280"/>
        <v>#DIV/0!</v>
      </c>
      <c r="D3665" s="38" t="e">
        <f t="shared" si="282"/>
        <v>#DIV/0!</v>
      </c>
      <c r="G3665" s="38">
        <f t="shared" si="283"/>
        <v>0</v>
      </c>
    </row>
    <row r="3666" spans="2:7" x14ac:dyDescent="0.25">
      <c r="B3666">
        <f t="shared" si="281"/>
        <v>3663</v>
      </c>
      <c r="C3666" t="e">
        <f t="shared" si="280"/>
        <v>#DIV/0!</v>
      </c>
      <c r="D3666" s="38" t="e">
        <f t="shared" si="282"/>
        <v>#DIV/0!</v>
      </c>
      <c r="G3666" s="38">
        <f t="shared" si="283"/>
        <v>0</v>
      </c>
    </row>
    <row r="3667" spans="2:7" x14ac:dyDescent="0.25">
      <c r="B3667">
        <f t="shared" si="281"/>
        <v>3664</v>
      </c>
      <c r="C3667" t="e">
        <f t="shared" si="280"/>
        <v>#DIV/0!</v>
      </c>
      <c r="D3667" s="38" t="e">
        <f t="shared" si="282"/>
        <v>#DIV/0!</v>
      </c>
      <c r="G3667" s="38">
        <f t="shared" si="283"/>
        <v>0</v>
      </c>
    </row>
    <row r="3668" spans="2:7" x14ac:dyDescent="0.25">
      <c r="B3668">
        <f t="shared" si="281"/>
        <v>3665</v>
      </c>
      <c r="C3668" t="e">
        <f t="shared" si="280"/>
        <v>#DIV/0!</v>
      </c>
      <c r="D3668" s="38" t="e">
        <f t="shared" si="282"/>
        <v>#DIV/0!</v>
      </c>
      <c r="G3668" s="38">
        <f t="shared" si="283"/>
        <v>0</v>
      </c>
    </row>
    <row r="3669" spans="2:7" x14ac:dyDescent="0.25">
      <c r="B3669">
        <f t="shared" si="281"/>
        <v>3666</v>
      </c>
      <c r="C3669" t="e">
        <f t="shared" si="280"/>
        <v>#DIV/0!</v>
      </c>
      <c r="D3669" s="38" t="e">
        <f t="shared" si="282"/>
        <v>#DIV/0!</v>
      </c>
      <c r="G3669" s="38">
        <f t="shared" si="283"/>
        <v>0</v>
      </c>
    </row>
    <row r="3670" spans="2:7" x14ac:dyDescent="0.25">
      <c r="B3670">
        <f t="shared" si="281"/>
        <v>3667</v>
      </c>
      <c r="C3670" t="e">
        <f t="shared" si="280"/>
        <v>#DIV/0!</v>
      </c>
      <c r="D3670" s="38" t="e">
        <f t="shared" si="282"/>
        <v>#DIV/0!</v>
      </c>
      <c r="G3670" s="38">
        <f t="shared" si="283"/>
        <v>0</v>
      </c>
    </row>
    <row r="3671" spans="2:7" x14ac:dyDescent="0.25">
      <c r="B3671">
        <f t="shared" si="281"/>
        <v>3668</v>
      </c>
      <c r="C3671" t="e">
        <f t="shared" si="280"/>
        <v>#DIV/0!</v>
      </c>
      <c r="D3671" s="38" t="e">
        <f t="shared" si="282"/>
        <v>#DIV/0!</v>
      </c>
      <c r="G3671" s="38">
        <f t="shared" si="283"/>
        <v>0</v>
      </c>
    </row>
    <row r="3672" spans="2:7" x14ac:dyDescent="0.25">
      <c r="B3672">
        <f t="shared" si="281"/>
        <v>3669</v>
      </c>
      <c r="C3672" t="e">
        <f t="shared" si="280"/>
        <v>#DIV/0!</v>
      </c>
      <c r="D3672" s="38" t="e">
        <f t="shared" si="282"/>
        <v>#DIV/0!</v>
      </c>
      <c r="G3672" s="38">
        <f t="shared" si="283"/>
        <v>0</v>
      </c>
    </row>
    <row r="3673" spans="2:7" x14ac:dyDescent="0.25">
      <c r="B3673">
        <f t="shared" si="281"/>
        <v>3670</v>
      </c>
      <c r="C3673" t="e">
        <f t="shared" si="280"/>
        <v>#DIV/0!</v>
      </c>
      <c r="D3673" s="38" t="e">
        <f t="shared" si="282"/>
        <v>#DIV/0!</v>
      </c>
      <c r="G3673" s="38">
        <f t="shared" si="283"/>
        <v>0</v>
      </c>
    </row>
    <row r="3674" spans="2:7" x14ac:dyDescent="0.25">
      <c r="B3674">
        <f t="shared" si="281"/>
        <v>3671</v>
      </c>
      <c r="C3674" t="e">
        <f t="shared" si="280"/>
        <v>#DIV/0!</v>
      </c>
      <c r="D3674" s="38" t="e">
        <f t="shared" si="282"/>
        <v>#DIV/0!</v>
      </c>
      <c r="G3674" s="38">
        <f t="shared" si="283"/>
        <v>0</v>
      </c>
    </row>
    <row r="3675" spans="2:7" x14ac:dyDescent="0.25">
      <c r="B3675">
        <f t="shared" si="281"/>
        <v>3672</v>
      </c>
      <c r="C3675" t="e">
        <f t="shared" si="280"/>
        <v>#DIV/0!</v>
      </c>
      <c r="D3675" s="38" t="e">
        <f t="shared" si="282"/>
        <v>#DIV/0!</v>
      </c>
      <c r="G3675" s="38">
        <f t="shared" si="283"/>
        <v>0</v>
      </c>
    </row>
    <row r="3676" spans="2:7" x14ac:dyDescent="0.25">
      <c r="B3676">
        <f t="shared" si="281"/>
        <v>3673</v>
      </c>
      <c r="C3676" t="e">
        <f t="shared" si="280"/>
        <v>#DIV/0!</v>
      </c>
      <c r="D3676" s="38" t="e">
        <f t="shared" si="282"/>
        <v>#DIV/0!</v>
      </c>
      <c r="G3676" s="38">
        <f t="shared" si="283"/>
        <v>0</v>
      </c>
    </row>
    <row r="3677" spans="2:7" x14ac:dyDescent="0.25">
      <c r="B3677">
        <f t="shared" si="281"/>
        <v>3674</v>
      </c>
      <c r="C3677" t="e">
        <f t="shared" si="280"/>
        <v>#DIV/0!</v>
      </c>
      <c r="D3677" s="38" t="e">
        <f t="shared" si="282"/>
        <v>#DIV/0!</v>
      </c>
      <c r="G3677" s="38">
        <f t="shared" si="283"/>
        <v>0</v>
      </c>
    </row>
    <row r="3678" spans="2:7" x14ac:dyDescent="0.25">
      <c r="B3678">
        <f t="shared" si="281"/>
        <v>3675</v>
      </c>
      <c r="C3678" t="e">
        <f t="shared" si="280"/>
        <v>#DIV/0!</v>
      </c>
      <c r="D3678" s="38" t="e">
        <f t="shared" si="282"/>
        <v>#DIV/0!</v>
      </c>
      <c r="G3678" s="38">
        <f t="shared" si="283"/>
        <v>0</v>
      </c>
    </row>
    <row r="3679" spans="2:7" x14ac:dyDescent="0.25">
      <c r="B3679">
        <f t="shared" si="281"/>
        <v>3676</v>
      </c>
      <c r="C3679" t="e">
        <f t="shared" si="280"/>
        <v>#DIV/0!</v>
      </c>
      <c r="D3679" s="38" t="e">
        <f t="shared" si="282"/>
        <v>#DIV/0!</v>
      </c>
      <c r="G3679" s="38">
        <f t="shared" si="283"/>
        <v>0</v>
      </c>
    </row>
    <row r="3680" spans="2:7" x14ac:dyDescent="0.25">
      <c r="B3680">
        <f t="shared" si="281"/>
        <v>3677</v>
      </c>
      <c r="C3680" t="e">
        <f t="shared" si="280"/>
        <v>#DIV/0!</v>
      </c>
      <c r="D3680" s="38" t="e">
        <f t="shared" si="282"/>
        <v>#DIV/0!</v>
      </c>
      <c r="G3680" s="38">
        <f t="shared" si="283"/>
        <v>0</v>
      </c>
    </row>
    <row r="3681" spans="2:7" x14ac:dyDescent="0.25">
      <c r="B3681">
        <f t="shared" si="281"/>
        <v>3678</v>
      </c>
      <c r="C3681" t="e">
        <f t="shared" si="280"/>
        <v>#DIV/0!</v>
      </c>
      <c r="D3681" s="38" t="e">
        <f t="shared" si="282"/>
        <v>#DIV/0!</v>
      </c>
      <c r="G3681" s="38">
        <f t="shared" si="283"/>
        <v>0</v>
      </c>
    </row>
    <row r="3682" spans="2:7" x14ac:dyDescent="0.25">
      <c r="B3682">
        <f t="shared" si="281"/>
        <v>3679</v>
      </c>
      <c r="C3682" t="e">
        <f t="shared" si="280"/>
        <v>#DIV/0!</v>
      </c>
      <c r="D3682" s="38" t="e">
        <f t="shared" si="282"/>
        <v>#DIV/0!</v>
      </c>
      <c r="G3682" s="38">
        <f t="shared" si="283"/>
        <v>0</v>
      </c>
    </row>
    <row r="3683" spans="2:7" x14ac:dyDescent="0.25">
      <c r="B3683">
        <f t="shared" si="281"/>
        <v>3680</v>
      </c>
      <c r="C3683" t="e">
        <f t="shared" si="280"/>
        <v>#DIV/0!</v>
      </c>
      <c r="D3683" s="38" t="e">
        <f t="shared" si="282"/>
        <v>#DIV/0!</v>
      </c>
      <c r="G3683" s="38">
        <f t="shared" si="283"/>
        <v>0</v>
      </c>
    </row>
    <row r="3684" spans="2:7" x14ac:dyDescent="0.25">
      <c r="B3684">
        <f t="shared" si="281"/>
        <v>3681</v>
      </c>
      <c r="C3684" t="e">
        <f t="shared" si="280"/>
        <v>#DIV/0!</v>
      </c>
      <c r="D3684" s="38" t="e">
        <f t="shared" si="282"/>
        <v>#DIV/0!</v>
      </c>
      <c r="G3684" s="38">
        <f t="shared" si="283"/>
        <v>0</v>
      </c>
    </row>
    <row r="3685" spans="2:7" x14ac:dyDescent="0.25">
      <c r="B3685">
        <f t="shared" si="281"/>
        <v>3682</v>
      </c>
      <c r="C3685" t="e">
        <f t="shared" si="280"/>
        <v>#DIV/0!</v>
      </c>
      <c r="D3685" s="38" t="e">
        <f t="shared" si="282"/>
        <v>#DIV/0!</v>
      </c>
      <c r="G3685" s="38">
        <f t="shared" si="283"/>
        <v>0</v>
      </c>
    </row>
    <row r="3686" spans="2:7" x14ac:dyDescent="0.25">
      <c r="B3686">
        <f t="shared" si="281"/>
        <v>3683</v>
      </c>
      <c r="C3686" t="e">
        <f t="shared" si="280"/>
        <v>#DIV/0!</v>
      </c>
      <c r="D3686" s="38" t="e">
        <f t="shared" si="282"/>
        <v>#DIV/0!</v>
      </c>
      <c r="G3686" s="38">
        <f t="shared" si="283"/>
        <v>0</v>
      </c>
    </row>
    <row r="3687" spans="2:7" x14ac:dyDescent="0.25">
      <c r="B3687">
        <f t="shared" si="281"/>
        <v>3684</v>
      </c>
      <c r="C3687" t="e">
        <f t="shared" si="280"/>
        <v>#DIV/0!</v>
      </c>
      <c r="D3687" s="38" t="e">
        <f t="shared" si="282"/>
        <v>#DIV/0!</v>
      </c>
      <c r="G3687" s="38">
        <f t="shared" si="283"/>
        <v>0</v>
      </c>
    </row>
    <row r="3688" spans="2:7" x14ac:dyDescent="0.25">
      <c r="B3688">
        <f t="shared" si="281"/>
        <v>3685</v>
      </c>
      <c r="C3688" t="e">
        <f t="shared" si="280"/>
        <v>#DIV/0!</v>
      </c>
      <c r="D3688" s="38" t="e">
        <f t="shared" si="282"/>
        <v>#DIV/0!</v>
      </c>
      <c r="G3688" s="38">
        <f t="shared" si="283"/>
        <v>0</v>
      </c>
    </row>
    <row r="3689" spans="2:7" x14ac:dyDescent="0.25">
      <c r="B3689">
        <f t="shared" si="281"/>
        <v>3686</v>
      </c>
      <c r="C3689" t="e">
        <f t="shared" si="280"/>
        <v>#DIV/0!</v>
      </c>
      <c r="D3689" s="38" t="e">
        <f t="shared" si="282"/>
        <v>#DIV/0!</v>
      </c>
      <c r="G3689" s="38">
        <f t="shared" si="283"/>
        <v>0</v>
      </c>
    </row>
    <row r="3690" spans="2:7" x14ac:dyDescent="0.25">
      <c r="B3690">
        <f t="shared" si="281"/>
        <v>3687</v>
      </c>
      <c r="C3690" t="e">
        <f t="shared" si="280"/>
        <v>#DIV/0!</v>
      </c>
      <c r="D3690" s="38" t="e">
        <f t="shared" si="282"/>
        <v>#DIV/0!</v>
      </c>
      <c r="G3690" s="38">
        <f t="shared" si="283"/>
        <v>0</v>
      </c>
    </row>
    <row r="3691" spans="2:7" x14ac:dyDescent="0.25">
      <c r="B3691">
        <f t="shared" si="281"/>
        <v>3688</v>
      </c>
      <c r="C3691" t="e">
        <f t="shared" si="280"/>
        <v>#DIV/0!</v>
      </c>
      <c r="D3691" s="38" t="e">
        <f t="shared" si="282"/>
        <v>#DIV/0!</v>
      </c>
      <c r="G3691" s="38">
        <f t="shared" si="283"/>
        <v>0</v>
      </c>
    </row>
    <row r="3692" spans="2:7" x14ac:dyDescent="0.25">
      <c r="B3692">
        <f t="shared" si="281"/>
        <v>3689</v>
      </c>
      <c r="C3692" t="e">
        <f t="shared" si="280"/>
        <v>#DIV/0!</v>
      </c>
      <c r="D3692" s="38" t="e">
        <f t="shared" si="282"/>
        <v>#DIV/0!</v>
      </c>
      <c r="G3692" s="38">
        <f t="shared" si="283"/>
        <v>0</v>
      </c>
    </row>
    <row r="3693" spans="2:7" x14ac:dyDescent="0.25">
      <c r="B3693">
        <f t="shared" si="281"/>
        <v>3690</v>
      </c>
      <c r="C3693" t="e">
        <f t="shared" si="280"/>
        <v>#DIV/0!</v>
      </c>
      <c r="D3693" s="38" t="e">
        <f t="shared" si="282"/>
        <v>#DIV/0!</v>
      </c>
      <c r="G3693" s="38">
        <f t="shared" si="283"/>
        <v>0</v>
      </c>
    </row>
    <row r="3694" spans="2:7" x14ac:dyDescent="0.25">
      <c r="B3694">
        <f t="shared" si="281"/>
        <v>3691</v>
      </c>
      <c r="C3694" t="e">
        <f t="shared" si="280"/>
        <v>#DIV/0!</v>
      </c>
      <c r="D3694" s="38" t="e">
        <f t="shared" si="282"/>
        <v>#DIV/0!</v>
      </c>
      <c r="G3694" s="38">
        <f t="shared" si="283"/>
        <v>0</v>
      </c>
    </row>
    <row r="3695" spans="2:7" x14ac:dyDescent="0.25">
      <c r="B3695">
        <f t="shared" si="281"/>
        <v>3692</v>
      </c>
      <c r="C3695" t="e">
        <f t="shared" si="280"/>
        <v>#DIV/0!</v>
      </c>
      <c r="D3695" s="38" t="e">
        <f t="shared" si="282"/>
        <v>#DIV/0!</v>
      </c>
      <c r="G3695" s="38">
        <f t="shared" si="283"/>
        <v>0</v>
      </c>
    </row>
    <row r="3696" spans="2:7" x14ac:dyDescent="0.25">
      <c r="B3696">
        <f t="shared" si="281"/>
        <v>3693</v>
      </c>
      <c r="C3696" t="e">
        <f t="shared" si="280"/>
        <v>#DIV/0!</v>
      </c>
      <c r="D3696" s="38" t="e">
        <f t="shared" si="282"/>
        <v>#DIV/0!</v>
      </c>
      <c r="G3696" s="38">
        <f t="shared" si="283"/>
        <v>0</v>
      </c>
    </row>
    <row r="3697" spans="2:7" x14ac:dyDescent="0.25">
      <c r="B3697">
        <f t="shared" si="281"/>
        <v>3694</v>
      </c>
      <c r="C3697" t="e">
        <f t="shared" si="280"/>
        <v>#DIV/0!</v>
      </c>
      <c r="D3697" s="38" t="e">
        <f t="shared" si="282"/>
        <v>#DIV/0!</v>
      </c>
      <c r="G3697" s="38">
        <f t="shared" si="283"/>
        <v>0</v>
      </c>
    </row>
    <row r="3698" spans="2:7" x14ac:dyDescent="0.25">
      <c r="B3698">
        <f t="shared" si="281"/>
        <v>3695</v>
      </c>
      <c r="C3698" t="e">
        <f t="shared" si="280"/>
        <v>#DIV/0!</v>
      </c>
      <c r="D3698" s="38" t="e">
        <f t="shared" si="282"/>
        <v>#DIV/0!</v>
      </c>
      <c r="G3698" s="38">
        <f t="shared" si="283"/>
        <v>0</v>
      </c>
    </row>
    <row r="3699" spans="2:7" x14ac:dyDescent="0.25">
      <c r="B3699">
        <f t="shared" si="281"/>
        <v>3696</v>
      </c>
      <c r="C3699" t="e">
        <f t="shared" si="280"/>
        <v>#DIV/0!</v>
      </c>
      <c r="D3699" s="38" t="e">
        <f t="shared" si="282"/>
        <v>#DIV/0!</v>
      </c>
      <c r="G3699" s="38">
        <f t="shared" si="283"/>
        <v>0</v>
      </c>
    </row>
    <row r="3700" spans="2:7" x14ac:dyDescent="0.25">
      <c r="B3700">
        <f t="shared" si="281"/>
        <v>3697</v>
      </c>
      <c r="C3700" t="e">
        <f t="shared" si="280"/>
        <v>#DIV/0!</v>
      </c>
      <c r="D3700" s="38" t="e">
        <f t="shared" si="282"/>
        <v>#DIV/0!</v>
      </c>
      <c r="G3700" s="38">
        <f t="shared" si="283"/>
        <v>0</v>
      </c>
    </row>
    <row r="3701" spans="2:7" x14ac:dyDescent="0.25">
      <c r="B3701">
        <f t="shared" si="281"/>
        <v>3698</v>
      </c>
      <c r="C3701" t="e">
        <f t="shared" si="280"/>
        <v>#DIV/0!</v>
      </c>
      <c r="D3701" s="38" t="e">
        <f t="shared" si="282"/>
        <v>#DIV/0!</v>
      </c>
      <c r="G3701" s="38">
        <f t="shared" si="283"/>
        <v>0</v>
      </c>
    </row>
    <row r="3702" spans="2:7" x14ac:dyDescent="0.25">
      <c r="B3702">
        <f t="shared" si="281"/>
        <v>3699</v>
      </c>
      <c r="C3702" t="e">
        <f t="shared" si="280"/>
        <v>#DIV/0!</v>
      </c>
      <c r="D3702" s="38" t="e">
        <f t="shared" si="282"/>
        <v>#DIV/0!</v>
      </c>
      <c r="G3702" s="38">
        <f t="shared" si="283"/>
        <v>0</v>
      </c>
    </row>
    <row r="3703" spans="2:7" x14ac:dyDescent="0.25">
      <c r="B3703">
        <f t="shared" si="281"/>
        <v>3700</v>
      </c>
      <c r="C3703" t="e">
        <f t="shared" si="280"/>
        <v>#DIV/0!</v>
      </c>
      <c r="D3703" s="38" t="e">
        <f t="shared" si="282"/>
        <v>#DIV/0!</v>
      </c>
      <c r="G3703" s="38">
        <f t="shared" si="283"/>
        <v>0</v>
      </c>
    </row>
    <row r="3704" spans="2:7" x14ac:dyDescent="0.25">
      <c r="B3704">
        <f t="shared" si="281"/>
        <v>3701</v>
      </c>
      <c r="C3704" t="e">
        <f t="shared" si="280"/>
        <v>#DIV/0!</v>
      </c>
      <c r="D3704" s="38" t="e">
        <f t="shared" si="282"/>
        <v>#DIV/0!</v>
      </c>
      <c r="G3704" s="38">
        <f t="shared" si="283"/>
        <v>0</v>
      </c>
    </row>
    <row r="3705" spans="2:7" x14ac:dyDescent="0.25">
      <c r="B3705">
        <f t="shared" si="281"/>
        <v>3702</v>
      </c>
      <c r="C3705" t="e">
        <f t="shared" si="280"/>
        <v>#DIV/0!</v>
      </c>
      <c r="D3705" s="38" t="e">
        <f t="shared" si="282"/>
        <v>#DIV/0!</v>
      </c>
      <c r="G3705" s="38">
        <f t="shared" si="283"/>
        <v>0</v>
      </c>
    </row>
    <row r="3706" spans="2:7" x14ac:dyDescent="0.25">
      <c r="B3706">
        <f t="shared" si="281"/>
        <v>3703</v>
      </c>
      <c r="C3706" t="e">
        <f t="shared" si="280"/>
        <v>#DIV/0!</v>
      </c>
      <c r="D3706" s="38" t="e">
        <f t="shared" si="282"/>
        <v>#DIV/0!</v>
      </c>
      <c r="G3706" s="38">
        <f t="shared" si="283"/>
        <v>0</v>
      </c>
    </row>
    <row r="3707" spans="2:7" x14ac:dyDescent="0.25">
      <c r="B3707">
        <f t="shared" si="281"/>
        <v>3704</v>
      </c>
      <c r="C3707" t="e">
        <f t="shared" si="280"/>
        <v>#DIV/0!</v>
      </c>
      <c r="D3707" s="38" t="e">
        <f t="shared" si="282"/>
        <v>#DIV/0!</v>
      </c>
      <c r="G3707" s="38">
        <f t="shared" si="283"/>
        <v>0</v>
      </c>
    </row>
    <row r="3708" spans="2:7" x14ac:dyDescent="0.25">
      <c r="B3708">
        <f t="shared" si="281"/>
        <v>3705</v>
      </c>
      <c r="C3708" t="e">
        <f t="shared" si="280"/>
        <v>#DIV/0!</v>
      </c>
      <c r="D3708" s="38" t="e">
        <f t="shared" si="282"/>
        <v>#DIV/0!</v>
      </c>
      <c r="G3708" s="38">
        <f t="shared" si="283"/>
        <v>0</v>
      </c>
    </row>
    <row r="3709" spans="2:7" x14ac:dyDescent="0.25">
      <c r="B3709">
        <f t="shared" si="281"/>
        <v>3706</v>
      </c>
      <c r="C3709" t="e">
        <f t="shared" si="280"/>
        <v>#DIV/0!</v>
      </c>
      <c r="D3709" s="38" t="e">
        <f t="shared" si="282"/>
        <v>#DIV/0!</v>
      </c>
      <c r="G3709" s="38">
        <f t="shared" si="283"/>
        <v>0</v>
      </c>
    </row>
    <row r="3710" spans="2:7" x14ac:dyDescent="0.25">
      <c r="B3710">
        <f t="shared" si="281"/>
        <v>3707</v>
      </c>
      <c r="C3710" t="e">
        <f t="shared" si="280"/>
        <v>#DIV/0!</v>
      </c>
      <c r="D3710" s="38" t="e">
        <f t="shared" si="282"/>
        <v>#DIV/0!</v>
      </c>
      <c r="G3710" s="38">
        <f t="shared" si="283"/>
        <v>0</v>
      </c>
    </row>
    <row r="3711" spans="2:7" x14ac:dyDescent="0.25">
      <c r="B3711">
        <f t="shared" si="281"/>
        <v>3708</v>
      </c>
      <c r="C3711" t="e">
        <f t="shared" si="280"/>
        <v>#DIV/0!</v>
      </c>
      <c r="D3711" s="38" t="e">
        <f t="shared" si="282"/>
        <v>#DIV/0!</v>
      </c>
      <c r="G3711" s="38">
        <f t="shared" si="283"/>
        <v>0</v>
      </c>
    </row>
    <row r="3712" spans="2:7" x14ac:dyDescent="0.25">
      <c r="B3712">
        <f t="shared" si="281"/>
        <v>3709</v>
      </c>
      <c r="C3712" t="e">
        <f t="shared" si="280"/>
        <v>#DIV/0!</v>
      </c>
      <c r="D3712" s="38" t="e">
        <f t="shared" si="282"/>
        <v>#DIV/0!</v>
      </c>
      <c r="G3712" s="38">
        <f t="shared" si="283"/>
        <v>0</v>
      </c>
    </row>
    <row r="3713" spans="2:7" x14ac:dyDescent="0.25">
      <c r="B3713">
        <f t="shared" si="281"/>
        <v>3710</v>
      </c>
      <c r="C3713" t="e">
        <f t="shared" si="280"/>
        <v>#DIV/0!</v>
      </c>
      <c r="D3713" s="38" t="e">
        <f t="shared" si="282"/>
        <v>#DIV/0!</v>
      </c>
      <c r="G3713" s="38">
        <f t="shared" si="283"/>
        <v>0</v>
      </c>
    </row>
    <row r="3714" spans="2:7" x14ac:dyDescent="0.25">
      <c r="B3714">
        <f t="shared" si="281"/>
        <v>3711</v>
      </c>
      <c r="C3714" t="e">
        <f t="shared" si="280"/>
        <v>#DIV/0!</v>
      </c>
      <c r="D3714" s="38" t="e">
        <f t="shared" si="282"/>
        <v>#DIV/0!</v>
      </c>
      <c r="G3714" s="38">
        <f t="shared" si="283"/>
        <v>0</v>
      </c>
    </row>
    <row r="3715" spans="2:7" x14ac:dyDescent="0.25">
      <c r="B3715">
        <f t="shared" si="281"/>
        <v>3712</v>
      </c>
      <c r="C3715" t="e">
        <f t="shared" si="280"/>
        <v>#DIV/0!</v>
      </c>
      <c r="D3715" s="38" t="e">
        <f t="shared" si="282"/>
        <v>#DIV/0!</v>
      </c>
      <c r="G3715" s="38">
        <f t="shared" si="283"/>
        <v>0</v>
      </c>
    </row>
    <row r="3716" spans="2:7" x14ac:dyDescent="0.25">
      <c r="B3716">
        <f t="shared" si="281"/>
        <v>3713</v>
      </c>
      <c r="C3716" t="e">
        <f t="shared" si="280"/>
        <v>#DIV/0!</v>
      </c>
      <c r="D3716" s="38" t="e">
        <f t="shared" si="282"/>
        <v>#DIV/0!</v>
      </c>
      <c r="G3716" s="38">
        <f t="shared" si="283"/>
        <v>0</v>
      </c>
    </row>
    <row r="3717" spans="2:7" x14ac:dyDescent="0.25">
      <c r="B3717">
        <f t="shared" si="281"/>
        <v>3714</v>
      </c>
      <c r="C3717" t="e">
        <f t="shared" ref="C3717:C3780" si="284">1/H3717</f>
        <v>#DIV/0!</v>
      </c>
      <c r="D3717" s="38" t="e">
        <f t="shared" si="282"/>
        <v>#DIV/0!</v>
      </c>
      <c r="G3717" s="38">
        <f t="shared" si="283"/>
        <v>0</v>
      </c>
    </row>
    <row r="3718" spans="2:7" x14ac:dyDescent="0.25">
      <c r="B3718">
        <f t="shared" ref="B3718:B3781" si="285">B3717+1</f>
        <v>3715</v>
      </c>
      <c r="C3718" t="e">
        <f t="shared" si="284"/>
        <v>#DIV/0!</v>
      </c>
      <c r="D3718" s="38" t="e">
        <f t="shared" ref="D3718:D3781" si="286">D3717+C3718</f>
        <v>#DIV/0!</v>
      </c>
      <c r="G3718" s="38">
        <f t="shared" si="283"/>
        <v>0</v>
      </c>
    </row>
    <row r="3719" spans="2:7" x14ac:dyDescent="0.25">
      <c r="B3719">
        <f t="shared" si="285"/>
        <v>3716</v>
      </c>
      <c r="C3719" t="e">
        <f t="shared" si="284"/>
        <v>#DIV/0!</v>
      </c>
      <c r="D3719" s="38" t="e">
        <f t="shared" si="286"/>
        <v>#DIV/0!</v>
      </c>
      <c r="G3719" s="38">
        <f t="shared" ref="G3719:G3782" si="287">H3719/0.278</f>
        <v>0</v>
      </c>
    </row>
    <row r="3720" spans="2:7" x14ac:dyDescent="0.25">
      <c r="B3720">
        <f t="shared" si="285"/>
        <v>3717</v>
      </c>
      <c r="C3720" t="e">
        <f t="shared" si="284"/>
        <v>#DIV/0!</v>
      </c>
      <c r="D3720" s="38" t="e">
        <f t="shared" si="286"/>
        <v>#DIV/0!</v>
      </c>
      <c r="G3720" s="38">
        <f t="shared" si="287"/>
        <v>0</v>
      </c>
    </row>
    <row r="3721" spans="2:7" x14ac:dyDescent="0.25">
      <c r="B3721">
        <f t="shared" si="285"/>
        <v>3718</v>
      </c>
      <c r="C3721" t="e">
        <f t="shared" si="284"/>
        <v>#DIV/0!</v>
      </c>
      <c r="D3721" s="38" t="e">
        <f t="shared" si="286"/>
        <v>#DIV/0!</v>
      </c>
      <c r="G3721" s="38">
        <f t="shared" si="287"/>
        <v>0</v>
      </c>
    </row>
    <row r="3722" spans="2:7" x14ac:dyDescent="0.25">
      <c r="B3722">
        <f t="shared" si="285"/>
        <v>3719</v>
      </c>
      <c r="C3722" t="e">
        <f t="shared" si="284"/>
        <v>#DIV/0!</v>
      </c>
      <c r="D3722" s="38" t="e">
        <f t="shared" si="286"/>
        <v>#DIV/0!</v>
      </c>
      <c r="G3722" s="38">
        <f t="shared" si="287"/>
        <v>0</v>
      </c>
    </row>
    <row r="3723" spans="2:7" x14ac:dyDescent="0.25">
      <c r="B3723">
        <f t="shared" si="285"/>
        <v>3720</v>
      </c>
      <c r="C3723" t="e">
        <f t="shared" si="284"/>
        <v>#DIV/0!</v>
      </c>
      <c r="D3723" s="38" t="e">
        <f t="shared" si="286"/>
        <v>#DIV/0!</v>
      </c>
      <c r="G3723" s="38">
        <f t="shared" si="287"/>
        <v>0</v>
      </c>
    </row>
    <row r="3724" spans="2:7" x14ac:dyDescent="0.25">
      <c r="B3724">
        <f t="shared" si="285"/>
        <v>3721</v>
      </c>
      <c r="C3724" t="e">
        <f t="shared" si="284"/>
        <v>#DIV/0!</v>
      </c>
      <c r="D3724" s="38" t="e">
        <f t="shared" si="286"/>
        <v>#DIV/0!</v>
      </c>
      <c r="G3724" s="38">
        <f t="shared" si="287"/>
        <v>0</v>
      </c>
    </row>
    <row r="3725" spans="2:7" x14ac:dyDescent="0.25">
      <c r="B3725">
        <f t="shared" si="285"/>
        <v>3722</v>
      </c>
      <c r="C3725" t="e">
        <f t="shared" si="284"/>
        <v>#DIV/0!</v>
      </c>
      <c r="D3725" s="38" t="e">
        <f t="shared" si="286"/>
        <v>#DIV/0!</v>
      </c>
      <c r="G3725" s="38">
        <f t="shared" si="287"/>
        <v>0</v>
      </c>
    </row>
    <row r="3726" spans="2:7" x14ac:dyDescent="0.25">
      <c r="B3726">
        <f t="shared" si="285"/>
        <v>3723</v>
      </c>
      <c r="C3726" t="e">
        <f t="shared" si="284"/>
        <v>#DIV/0!</v>
      </c>
      <c r="D3726" s="38" t="e">
        <f t="shared" si="286"/>
        <v>#DIV/0!</v>
      </c>
      <c r="G3726" s="38">
        <f t="shared" si="287"/>
        <v>0</v>
      </c>
    </row>
    <row r="3727" spans="2:7" x14ac:dyDescent="0.25">
      <c r="B3727">
        <f t="shared" si="285"/>
        <v>3724</v>
      </c>
      <c r="C3727" t="e">
        <f t="shared" si="284"/>
        <v>#DIV/0!</v>
      </c>
      <c r="D3727" s="38" t="e">
        <f t="shared" si="286"/>
        <v>#DIV/0!</v>
      </c>
      <c r="G3727" s="38">
        <f t="shared" si="287"/>
        <v>0</v>
      </c>
    </row>
    <row r="3728" spans="2:7" x14ac:dyDescent="0.25">
      <c r="B3728">
        <f t="shared" si="285"/>
        <v>3725</v>
      </c>
      <c r="C3728" t="e">
        <f t="shared" si="284"/>
        <v>#DIV/0!</v>
      </c>
      <c r="D3728" s="38" t="e">
        <f t="shared" si="286"/>
        <v>#DIV/0!</v>
      </c>
      <c r="G3728" s="38">
        <f t="shared" si="287"/>
        <v>0</v>
      </c>
    </row>
    <row r="3729" spans="2:7" x14ac:dyDescent="0.25">
      <c r="B3729">
        <f t="shared" si="285"/>
        <v>3726</v>
      </c>
      <c r="C3729" t="e">
        <f t="shared" si="284"/>
        <v>#DIV/0!</v>
      </c>
      <c r="D3729" s="38" t="e">
        <f t="shared" si="286"/>
        <v>#DIV/0!</v>
      </c>
      <c r="G3729" s="38">
        <f t="shared" si="287"/>
        <v>0</v>
      </c>
    </row>
    <row r="3730" spans="2:7" x14ac:dyDescent="0.25">
      <c r="B3730">
        <f t="shared" si="285"/>
        <v>3727</v>
      </c>
      <c r="C3730" t="e">
        <f t="shared" si="284"/>
        <v>#DIV/0!</v>
      </c>
      <c r="D3730" s="38" t="e">
        <f t="shared" si="286"/>
        <v>#DIV/0!</v>
      </c>
      <c r="G3730" s="38">
        <f t="shared" si="287"/>
        <v>0</v>
      </c>
    </row>
    <row r="3731" spans="2:7" x14ac:dyDescent="0.25">
      <c r="B3731">
        <f t="shared" si="285"/>
        <v>3728</v>
      </c>
      <c r="C3731" t="e">
        <f t="shared" si="284"/>
        <v>#DIV/0!</v>
      </c>
      <c r="D3731" s="38" t="e">
        <f t="shared" si="286"/>
        <v>#DIV/0!</v>
      </c>
      <c r="G3731" s="38">
        <f t="shared" si="287"/>
        <v>0</v>
      </c>
    </row>
    <row r="3732" spans="2:7" x14ac:dyDescent="0.25">
      <c r="B3732">
        <f t="shared" si="285"/>
        <v>3729</v>
      </c>
      <c r="C3732" t="e">
        <f t="shared" si="284"/>
        <v>#DIV/0!</v>
      </c>
      <c r="D3732" s="38" t="e">
        <f t="shared" si="286"/>
        <v>#DIV/0!</v>
      </c>
      <c r="G3732" s="38">
        <f t="shared" si="287"/>
        <v>0</v>
      </c>
    </row>
    <row r="3733" spans="2:7" x14ac:dyDescent="0.25">
      <c r="B3733">
        <f t="shared" si="285"/>
        <v>3730</v>
      </c>
      <c r="C3733" t="e">
        <f t="shared" si="284"/>
        <v>#DIV/0!</v>
      </c>
      <c r="D3733" s="38" t="e">
        <f t="shared" si="286"/>
        <v>#DIV/0!</v>
      </c>
      <c r="G3733" s="38">
        <f t="shared" si="287"/>
        <v>0</v>
      </c>
    </row>
    <row r="3734" spans="2:7" x14ac:dyDescent="0.25">
      <c r="B3734">
        <f t="shared" si="285"/>
        <v>3731</v>
      </c>
      <c r="C3734" t="e">
        <f t="shared" si="284"/>
        <v>#DIV/0!</v>
      </c>
      <c r="D3734" s="38" t="e">
        <f t="shared" si="286"/>
        <v>#DIV/0!</v>
      </c>
      <c r="G3734" s="38">
        <f t="shared" si="287"/>
        <v>0</v>
      </c>
    </row>
    <row r="3735" spans="2:7" x14ac:dyDescent="0.25">
      <c r="B3735">
        <f t="shared" si="285"/>
        <v>3732</v>
      </c>
      <c r="C3735" t="e">
        <f t="shared" si="284"/>
        <v>#DIV/0!</v>
      </c>
      <c r="D3735" s="38" t="e">
        <f t="shared" si="286"/>
        <v>#DIV/0!</v>
      </c>
      <c r="G3735" s="38">
        <f t="shared" si="287"/>
        <v>0</v>
      </c>
    </row>
    <row r="3736" spans="2:7" x14ac:dyDescent="0.25">
      <c r="B3736">
        <f t="shared" si="285"/>
        <v>3733</v>
      </c>
      <c r="C3736" t="e">
        <f t="shared" si="284"/>
        <v>#DIV/0!</v>
      </c>
      <c r="D3736" s="38" t="e">
        <f t="shared" si="286"/>
        <v>#DIV/0!</v>
      </c>
      <c r="G3736" s="38">
        <f t="shared" si="287"/>
        <v>0</v>
      </c>
    </row>
    <row r="3737" spans="2:7" x14ac:dyDescent="0.25">
      <c r="B3737">
        <f t="shared" si="285"/>
        <v>3734</v>
      </c>
      <c r="C3737" t="e">
        <f t="shared" si="284"/>
        <v>#DIV/0!</v>
      </c>
      <c r="D3737" s="38" t="e">
        <f t="shared" si="286"/>
        <v>#DIV/0!</v>
      </c>
      <c r="G3737" s="38">
        <f t="shared" si="287"/>
        <v>0</v>
      </c>
    </row>
    <row r="3738" spans="2:7" x14ac:dyDescent="0.25">
      <c r="B3738">
        <f t="shared" si="285"/>
        <v>3735</v>
      </c>
      <c r="C3738" t="e">
        <f t="shared" si="284"/>
        <v>#DIV/0!</v>
      </c>
      <c r="D3738" s="38" t="e">
        <f t="shared" si="286"/>
        <v>#DIV/0!</v>
      </c>
      <c r="G3738" s="38">
        <f t="shared" si="287"/>
        <v>0</v>
      </c>
    </row>
    <row r="3739" spans="2:7" x14ac:dyDescent="0.25">
      <c r="B3739">
        <f t="shared" si="285"/>
        <v>3736</v>
      </c>
      <c r="C3739" t="e">
        <f t="shared" si="284"/>
        <v>#DIV/0!</v>
      </c>
      <c r="D3739" s="38" t="e">
        <f t="shared" si="286"/>
        <v>#DIV/0!</v>
      </c>
      <c r="G3739" s="38">
        <f t="shared" si="287"/>
        <v>0</v>
      </c>
    </row>
    <row r="3740" spans="2:7" x14ac:dyDescent="0.25">
      <c r="B3740">
        <f t="shared" si="285"/>
        <v>3737</v>
      </c>
      <c r="C3740" t="e">
        <f t="shared" si="284"/>
        <v>#DIV/0!</v>
      </c>
      <c r="D3740" s="38" t="e">
        <f t="shared" si="286"/>
        <v>#DIV/0!</v>
      </c>
      <c r="G3740" s="38">
        <f t="shared" si="287"/>
        <v>0</v>
      </c>
    </row>
    <row r="3741" spans="2:7" x14ac:dyDescent="0.25">
      <c r="B3741">
        <f t="shared" si="285"/>
        <v>3738</v>
      </c>
      <c r="C3741" t="e">
        <f t="shared" si="284"/>
        <v>#DIV/0!</v>
      </c>
      <c r="D3741" s="38" t="e">
        <f t="shared" si="286"/>
        <v>#DIV/0!</v>
      </c>
      <c r="G3741" s="38">
        <f t="shared" si="287"/>
        <v>0</v>
      </c>
    </row>
    <row r="3742" spans="2:7" x14ac:dyDescent="0.25">
      <c r="B3742">
        <f t="shared" si="285"/>
        <v>3739</v>
      </c>
      <c r="C3742" t="e">
        <f t="shared" si="284"/>
        <v>#DIV/0!</v>
      </c>
      <c r="D3742" s="38" t="e">
        <f t="shared" si="286"/>
        <v>#DIV/0!</v>
      </c>
      <c r="G3742" s="38">
        <f t="shared" si="287"/>
        <v>0</v>
      </c>
    </row>
    <row r="3743" spans="2:7" x14ac:dyDescent="0.25">
      <c r="B3743">
        <f t="shared" si="285"/>
        <v>3740</v>
      </c>
      <c r="C3743" t="e">
        <f t="shared" si="284"/>
        <v>#DIV/0!</v>
      </c>
      <c r="D3743" s="38" t="e">
        <f t="shared" si="286"/>
        <v>#DIV/0!</v>
      </c>
      <c r="G3743" s="38">
        <f t="shared" si="287"/>
        <v>0</v>
      </c>
    </row>
    <row r="3744" spans="2:7" x14ac:dyDescent="0.25">
      <c r="B3744">
        <f t="shared" si="285"/>
        <v>3741</v>
      </c>
      <c r="C3744" t="e">
        <f t="shared" si="284"/>
        <v>#DIV/0!</v>
      </c>
      <c r="D3744" s="38" t="e">
        <f t="shared" si="286"/>
        <v>#DIV/0!</v>
      </c>
      <c r="G3744" s="38">
        <f t="shared" si="287"/>
        <v>0</v>
      </c>
    </row>
    <row r="3745" spans="2:7" x14ac:dyDescent="0.25">
      <c r="B3745">
        <f t="shared" si="285"/>
        <v>3742</v>
      </c>
      <c r="C3745" t="e">
        <f t="shared" si="284"/>
        <v>#DIV/0!</v>
      </c>
      <c r="D3745" s="38" t="e">
        <f t="shared" si="286"/>
        <v>#DIV/0!</v>
      </c>
      <c r="G3745" s="38">
        <f t="shared" si="287"/>
        <v>0</v>
      </c>
    </row>
    <row r="3746" spans="2:7" x14ac:dyDescent="0.25">
      <c r="B3746">
        <f t="shared" si="285"/>
        <v>3743</v>
      </c>
      <c r="C3746" t="e">
        <f t="shared" si="284"/>
        <v>#DIV/0!</v>
      </c>
      <c r="D3746" s="38" t="e">
        <f t="shared" si="286"/>
        <v>#DIV/0!</v>
      </c>
      <c r="G3746" s="38">
        <f t="shared" si="287"/>
        <v>0</v>
      </c>
    </row>
    <row r="3747" spans="2:7" x14ac:dyDescent="0.25">
      <c r="B3747">
        <f t="shared" si="285"/>
        <v>3744</v>
      </c>
      <c r="C3747" t="e">
        <f t="shared" si="284"/>
        <v>#DIV/0!</v>
      </c>
      <c r="D3747" s="38" t="e">
        <f t="shared" si="286"/>
        <v>#DIV/0!</v>
      </c>
      <c r="G3747" s="38">
        <f t="shared" si="287"/>
        <v>0</v>
      </c>
    </row>
    <row r="3748" spans="2:7" x14ac:dyDescent="0.25">
      <c r="B3748">
        <f t="shared" si="285"/>
        <v>3745</v>
      </c>
      <c r="C3748" t="e">
        <f t="shared" si="284"/>
        <v>#DIV/0!</v>
      </c>
      <c r="D3748" s="38" t="e">
        <f t="shared" si="286"/>
        <v>#DIV/0!</v>
      </c>
      <c r="G3748" s="38">
        <f t="shared" si="287"/>
        <v>0</v>
      </c>
    </row>
    <row r="3749" spans="2:7" x14ac:dyDescent="0.25">
      <c r="B3749">
        <f t="shared" si="285"/>
        <v>3746</v>
      </c>
      <c r="C3749" t="e">
        <f t="shared" si="284"/>
        <v>#DIV/0!</v>
      </c>
      <c r="D3749" s="38" t="e">
        <f t="shared" si="286"/>
        <v>#DIV/0!</v>
      </c>
      <c r="G3749" s="38">
        <f t="shared" si="287"/>
        <v>0</v>
      </c>
    </row>
    <row r="3750" spans="2:7" x14ac:dyDescent="0.25">
      <c r="B3750">
        <f t="shared" si="285"/>
        <v>3747</v>
      </c>
      <c r="C3750" t="e">
        <f t="shared" si="284"/>
        <v>#DIV/0!</v>
      </c>
      <c r="D3750" s="38" t="e">
        <f t="shared" si="286"/>
        <v>#DIV/0!</v>
      </c>
      <c r="G3750" s="38">
        <f t="shared" si="287"/>
        <v>0</v>
      </c>
    </row>
    <row r="3751" spans="2:7" x14ac:dyDescent="0.25">
      <c r="B3751">
        <f t="shared" si="285"/>
        <v>3748</v>
      </c>
      <c r="C3751" t="e">
        <f t="shared" si="284"/>
        <v>#DIV/0!</v>
      </c>
      <c r="D3751" s="38" t="e">
        <f t="shared" si="286"/>
        <v>#DIV/0!</v>
      </c>
      <c r="G3751" s="38">
        <f t="shared" si="287"/>
        <v>0</v>
      </c>
    </row>
    <row r="3752" spans="2:7" x14ac:dyDescent="0.25">
      <c r="B3752">
        <f t="shared" si="285"/>
        <v>3749</v>
      </c>
      <c r="C3752" t="e">
        <f t="shared" si="284"/>
        <v>#DIV/0!</v>
      </c>
      <c r="D3752" s="38" t="e">
        <f t="shared" si="286"/>
        <v>#DIV/0!</v>
      </c>
      <c r="G3752" s="38">
        <f t="shared" si="287"/>
        <v>0</v>
      </c>
    </row>
    <row r="3753" spans="2:7" x14ac:dyDescent="0.25">
      <c r="B3753">
        <f t="shared" si="285"/>
        <v>3750</v>
      </c>
      <c r="C3753" t="e">
        <f t="shared" si="284"/>
        <v>#DIV/0!</v>
      </c>
      <c r="D3753" s="38" t="e">
        <f t="shared" si="286"/>
        <v>#DIV/0!</v>
      </c>
      <c r="G3753" s="38">
        <f t="shared" si="287"/>
        <v>0</v>
      </c>
    </row>
    <row r="3754" spans="2:7" x14ac:dyDescent="0.25">
      <c r="B3754">
        <f t="shared" si="285"/>
        <v>3751</v>
      </c>
      <c r="C3754" t="e">
        <f t="shared" si="284"/>
        <v>#DIV/0!</v>
      </c>
      <c r="D3754" s="38" t="e">
        <f t="shared" si="286"/>
        <v>#DIV/0!</v>
      </c>
      <c r="G3754" s="38">
        <f t="shared" si="287"/>
        <v>0</v>
      </c>
    </row>
    <row r="3755" spans="2:7" x14ac:dyDescent="0.25">
      <c r="B3755">
        <f t="shared" si="285"/>
        <v>3752</v>
      </c>
      <c r="C3755" t="e">
        <f t="shared" si="284"/>
        <v>#DIV/0!</v>
      </c>
      <c r="D3755" s="38" t="e">
        <f t="shared" si="286"/>
        <v>#DIV/0!</v>
      </c>
      <c r="G3755" s="38">
        <f t="shared" si="287"/>
        <v>0</v>
      </c>
    </row>
    <row r="3756" spans="2:7" x14ac:dyDescent="0.25">
      <c r="B3756">
        <f t="shared" si="285"/>
        <v>3753</v>
      </c>
      <c r="C3756" t="e">
        <f t="shared" si="284"/>
        <v>#DIV/0!</v>
      </c>
      <c r="D3756" s="38" t="e">
        <f t="shared" si="286"/>
        <v>#DIV/0!</v>
      </c>
      <c r="G3756" s="38">
        <f t="shared" si="287"/>
        <v>0</v>
      </c>
    </row>
    <row r="3757" spans="2:7" x14ac:dyDescent="0.25">
      <c r="B3757">
        <f t="shared" si="285"/>
        <v>3754</v>
      </c>
      <c r="C3757" t="e">
        <f t="shared" si="284"/>
        <v>#DIV/0!</v>
      </c>
      <c r="D3757" s="38" t="e">
        <f t="shared" si="286"/>
        <v>#DIV/0!</v>
      </c>
      <c r="G3757" s="38">
        <f t="shared" si="287"/>
        <v>0</v>
      </c>
    </row>
    <row r="3758" spans="2:7" x14ac:dyDescent="0.25">
      <c r="B3758">
        <f t="shared" si="285"/>
        <v>3755</v>
      </c>
      <c r="C3758" t="e">
        <f t="shared" si="284"/>
        <v>#DIV/0!</v>
      </c>
      <c r="D3758" s="38" t="e">
        <f t="shared" si="286"/>
        <v>#DIV/0!</v>
      </c>
      <c r="G3758" s="38">
        <f t="shared" si="287"/>
        <v>0</v>
      </c>
    </row>
    <row r="3759" spans="2:7" x14ac:dyDescent="0.25">
      <c r="B3759">
        <f t="shared" si="285"/>
        <v>3756</v>
      </c>
      <c r="C3759" t="e">
        <f t="shared" si="284"/>
        <v>#DIV/0!</v>
      </c>
      <c r="D3759" s="38" t="e">
        <f t="shared" si="286"/>
        <v>#DIV/0!</v>
      </c>
      <c r="G3759" s="38">
        <f t="shared" si="287"/>
        <v>0</v>
      </c>
    </row>
    <row r="3760" spans="2:7" x14ac:dyDescent="0.25">
      <c r="B3760">
        <f t="shared" si="285"/>
        <v>3757</v>
      </c>
      <c r="C3760" t="e">
        <f t="shared" si="284"/>
        <v>#DIV/0!</v>
      </c>
      <c r="D3760" s="38" t="e">
        <f t="shared" si="286"/>
        <v>#DIV/0!</v>
      </c>
      <c r="G3760" s="38">
        <f t="shared" si="287"/>
        <v>0</v>
      </c>
    </row>
    <row r="3761" spans="2:7" x14ac:dyDescent="0.25">
      <c r="B3761">
        <f t="shared" si="285"/>
        <v>3758</v>
      </c>
      <c r="C3761" t="e">
        <f t="shared" si="284"/>
        <v>#DIV/0!</v>
      </c>
      <c r="D3761" s="38" t="e">
        <f t="shared" si="286"/>
        <v>#DIV/0!</v>
      </c>
      <c r="G3761" s="38">
        <f t="shared" si="287"/>
        <v>0</v>
      </c>
    </row>
    <row r="3762" spans="2:7" x14ac:dyDescent="0.25">
      <c r="B3762">
        <f t="shared" si="285"/>
        <v>3759</v>
      </c>
      <c r="C3762" t="e">
        <f t="shared" si="284"/>
        <v>#DIV/0!</v>
      </c>
      <c r="D3762" s="38" t="e">
        <f t="shared" si="286"/>
        <v>#DIV/0!</v>
      </c>
      <c r="G3762" s="38">
        <f t="shared" si="287"/>
        <v>0</v>
      </c>
    </row>
    <row r="3763" spans="2:7" x14ac:dyDescent="0.25">
      <c r="B3763">
        <f t="shared" si="285"/>
        <v>3760</v>
      </c>
      <c r="C3763" t="e">
        <f t="shared" si="284"/>
        <v>#DIV/0!</v>
      </c>
      <c r="D3763" s="38" t="e">
        <f t="shared" si="286"/>
        <v>#DIV/0!</v>
      </c>
      <c r="G3763" s="38">
        <f t="shared" si="287"/>
        <v>0</v>
      </c>
    </row>
    <row r="3764" spans="2:7" x14ac:dyDescent="0.25">
      <c r="B3764">
        <f t="shared" si="285"/>
        <v>3761</v>
      </c>
      <c r="C3764" t="e">
        <f t="shared" si="284"/>
        <v>#DIV/0!</v>
      </c>
      <c r="D3764" s="38" t="e">
        <f t="shared" si="286"/>
        <v>#DIV/0!</v>
      </c>
      <c r="G3764" s="38">
        <f t="shared" si="287"/>
        <v>0</v>
      </c>
    </row>
    <row r="3765" spans="2:7" x14ac:dyDescent="0.25">
      <c r="B3765">
        <f t="shared" si="285"/>
        <v>3762</v>
      </c>
      <c r="C3765" t="e">
        <f t="shared" si="284"/>
        <v>#DIV/0!</v>
      </c>
      <c r="D3765" s="38" t="e">
        <f t="shared" si="286"/>
        <v>#DIV/0!</v>
      </c>
      <c r="G3765" s="38">
        <f t="shared" si="287"/>
        <v>0</v>
      </c>
    </row>
    <row r="3766" spans="2:7" x14ac:dyDescent="0.25">
      <c r="B3766">
        <f t="shared" si="285"/>
        <v>3763</v>
      </c>
      <c r="C3766" t="e">
        <f t="shared" si="284"/>
        <v>#DIV/0!</v>
      </c>
      <c r="D3766" s="38" t="e">
        <f t="shared" si="286"/>
        <v>#DIV/0!</v>
      </c>
      <c r="G3766" s="38">
        <f t="shared" si="287"/>
        <v>0</v>
      </c>
    </row>
    <row r="3767" spans="2:7" x14ac:dyDescent="0.25">
      <c r="B3767">
        <f t="shared" si="285"/>
        <v>3764</v>
      </c>
      <c r="C3767" t="e">
        <f t="shared" si="284"/>
        <v>#DIV/0!</v>
      </c>
      <c r="D3767" s="38" t="e">
        <f t="shared" si="286"/>
        <v>#DIV/0!</v>
      </c>
      <c r="G3767" s="38">
        <f t="shared" si="287"/>
        <v>0</v>
      </c>
    </row>
    <row r="3768" spans="2:7" x14ac:dyDescent="0.25">
      <c r="B3768">
        <f t="shared" si="285"/>
        <v>3765</v>
      </c>
      <c r="C3768" t="e">
        <f t="shared" si="284"/>
        <v>#DIV/0!</v>
      </c>
      <c r="D3768" s="38" t="e">
        <f t="shared" si="286"/>
        <v>#DIV/0!</v>
      </c>
      <c r="G3768" s="38">
        <f t="shared" si="287"/>
        <v>0</v>
      </c>
    </row>
    <row r="3769" spans="2:7" x14ac:dyDescent="0.25">
      <c r="B3769">
        <f t="shared" si="285"/>
        <v>3766</v>
      </c>
      <c r="C3769" t="e">
        <f t="shared" si="284"/>
        <v>#DIV/0!</v>
      </c>
      <c r="D3769" s="38" t="e">
        <f t="shared" si="286"/>
        <v>#DIV/0!</v>
      </c>
      <c r="G3769" s="38">
        <f t="shared" si="287"/>
        <v>0</v>
      </c>
    </row>
    <row r="3770" spans="2:7" x14ac:dyDescent="0.25">
      <c r="B3770">
        <f t="shared" si="285"/>
        <v>3767</v>
      </c>
      <c r="C3770" t="e">
        <f t="shared" si="284"/>
        <v>#DIV/0!</v>
      </c>
      <c r="D3770" s="38" t="e">
        <f t="shared" si="286"/>
        <v>#DIV/0!</v>
      </c>
      <c r="G3770" s="38">
        <f t="shared" si="287"/>
        <v>0</v>
      </c>
    </row>
    <row r="3771" spans="2:7" x14ac:dyDescent="0.25">
      <c r="B3771">
        <f t="shared" si="285"/>
        <v>3768</v>
      </c>
      <c r="C3771" t="e">
        <f t="shared" si="284"/>
        <v>#DIV/0!</v>
      </c>
      <c r="D3771" s="38" t="e">
        <f t="shared" si="286"/>
        <v>#DIV/0!</v>
      </c>
      <c r="G3771" s="38">
        <f t="shared" si="287"/>
        <v>0</v>
      </c>
    </row>
    <row r="3772" spans="2:7" x14ac:dyDescent="0.25">
      <c r="B3772">
        <f t="shared" si="285"/>
        <v>3769</v>
      </c>
      <c r="C3772" t="e">
        <f t="shared" si="284"/>
        <v>#DIV/0!</v>
      </c>
      <c r="D3772" s="38" t="e">
        <f t="shared" si="286"/>
        <v>#DIV/0!</v>
      </c>
      <c r="G3772" s="38">
        <f t="shared" si="287"/>
        <v>0</v>
      </c>
    </row>
    <row r="3773" spans="2:7" x14ac:dyDescent="0.25">
      <c r="B3773">
        <f t="shared" si="285"/>
        <v>3770</v>
      </c>
      <c r="C3773" t="e">
        <f t="shared" si="284"/>
        <v>#DIV/0!</v>
      </c>
      <c r="D3773" s="38" t="e">
        <f t="shared" si="286"/>
        <v>#DIV/0!</v>
      </c>
      <c r="G3773" s="38">
        <f t="shared" si="287"/>
        <v>0</v>
      </c>
    </row>
    <row r="3774" spans="2:7" x14ac:dyDescent="0.25">
      <c r="B3774">
        <f t="shared" si="285"/>
        <v>3771</v>
      </c>
      <c r="C3774" t="e">
        <f t="shared" si="284"/>
        <v>#DIV/0!</v>
      </c>
      <c r="D3774" s="38" t="e">
        <f t="shared" si="286"/>
        <v>#DIV/0!</v>
      </c>
      <c r="G3774" s="38">
        <f t="shared" si="287"/>
        <v>0</v>
      </c>
    </row>
    <row r="3775" spans="2:7" x14ac:dyDescent="0.25">
      <c r="B3775">
        <f t="shared" si="285"/>
        <v>3772</v>
      </c>
      <c r="C3775" t="e">
        <f t="shared" si="284"/>
        <v>#DIV/0!</v>
      </c>
      <c r="D3775" s="38" t="e">
        <f t="shared" si="286"/>
        <v>#DIV/0!</v>
      </c>
      <c r="G3775" s="38">
        <f t="shared" si="287"/>
        <v>0</v>
      </c>
    </row>
    <row r="3776" spans="2:7" x14ac:dyDescent="0.25">
      <c r="B3776">
        <f t="shared" si="285"/>
        <v>3773</v>
      </c>
      <c r="C3776" t="e">
        <f t="shared" si="284"/>
        <v>#DIV/0!</v>
      </c>
      <c r="D3776" s="38" t="e">
        <f t="shared" si="286"/>
        <v>#DIV/0!</v>
      </c>
      <c r="G3776" s="38">
        <f t="shared" si="287"/>
        <v>0</v>
      </c>
    </row>
    <row r="3777" spans="2:7" x14ac:dyDescent="0.25">
      <c r="B3777">
        <f t="shared" si="285"/>
        <v>3774</v>
      </c>
      <c r="C3777" t="e">
        <f t="shared" si="284"/>
        <v>#DIV/0!</v>
      </c>
      <c r="D3777" s="38" t="e">
        <f t="shared" si="286"/>
        <v>#DIV/0!</v>
      </c>
      <c r="G3777" s="38">
        <f t="shared" si="287"/>
        <v>0</v>
      </c>
    </row>
    <row r="3778" spans="2:7" x14ac:dyDescent="0.25">
      <c r="B3778">
        <f t="shared" si="285"/>
        <v>3775</v>
      </c>
      <c r="C3778" t="e">
        <f t="shared" si="284"/>
        <v>#DIV/0!</v>
      </c>
      <c r="D3778" s="38" t="e">
        <f t="shared" si="286"/>
        <v>#DIV/0!</v>
      </c>
      <c r="G3778" s="38">
        <f t="shared" si="287"/>
        <v>0</v>
      </c>
    </row>
    <row r="3779" spans="2:7" x14ac:dyDescent="0.25">
      <c r="B3779">
        <f t="shared" si="285"/>
        <v>3776</v>
      </c>
      <c r="C3779" t="e">
        <f t="shared" si="284"/>
        <v>#DIV/0!</v>
      </c>
      <c r="D3779" s="38" t="e">
        <f t="shared" si="286"/>
        <v>#DIV/0!</v>
      </c>
      <c r="G3779" s="38">
        <f t="shared" si="287"/>
        <v>0</v>
      </c>
    </row>
    <row r="3780" spans="2:7" x14ac:dyDescent="0.25">
      <c r="B3780">
        <f t="shared" si="285"/>
        <v>3777</v>
      </c>
      <c r="C3780" t="e">
        <f t="shared" si="284"/>
        <v>#DIV/0!</v>
      </c>
      <c r="D3780" s="38" t="e">
        <f t="shared" si="286"/>
        <v>#DIV/0!</v>
      </c>
      <c r="G3780" s="38">
        <f t="shared" si="287"/>
        <v>0</v>
      </c>
    </row>
    <row r="3781" spans="2:7" x14ac:dyDescent="0.25">
      <c r="B3781">
        <f t="shared" si="285"/>
        <v>3778</v>
      </c>
      <c r="C3781" t="e">
        <f t="shared" ref="C3781:C3844" si="288">1/H3781</f>
        <v>#DIV/0!</v>
      </c>
      <c r="D3781" s="38" t="e">
        <f t="shared" si="286"/>
        <v>#DIV/0!</v>
      </c>
      <c r="G3781" s="38">
        <f t="shared" si="287"/>
        <v>0</v>
      </c>
    </row>
    <row r="3782" spans="2:7" x14ac:dyDescent="0.25">
      <c r="B3782">
        <f t="shared" ref="B3782:B3845" si="289">B3781+1</f>
        <v>3779</v>
      </c>
      <c r="C3782" t="e">
        <f t="shared" si="288"/>
        <v>#DIV/0!</v>
      </c>
      <c r="D3782" s="38" t="e">
        <f t="shared" ref="D3782:D3845" si="290">D3781+C3782</f>
        <v>#DIV/0!</v>
      </c>
      <c r="G3782" s="38">
        <f t="shared" si="287"/>
        <v>0</v>
      </c>
    </row>
    <row r="3783" spans="2:7" x14ac:dyDescent="0.25">
      <c r="B3783">
        <f t="shared" si="289"/>
        <v>3780</v>
      </c>
      <c r="C3783" t="e">
        <f t="shared" si="288"/>
        <v>#DIV/0!</v>
      </c>
      <c r="D3783" s="38" t="e">
        <f t="shared" si="290"/>
        <v>#DIV/0!</v>
      </c>
      <c r="G3783" s="38">
        <f t="shared" ref="G3783:G3846" si="291">H3783/0.278</f>
        <v>0</v>
      </c>
    </row>
    <row r="3784" spans="2:7" x14ac:dyDescent="0.25">
      <c r="B3784">
        <f t="shared" si="289"/>
        <v>3781</v>
      </c>
      <c r="C3784" t="e">
        <f t="shared" si="288"/>
        <v>#DIV/0!</v>
      </c>
      <c r="D3784" s="38" t="e">
        <f t="shared" si="290"/>
        <v>#DIV/0!</v>
      </c>
      <c r="G3784" s="38">
        <f t="shared" si="291"/>
        <v>0</v>
      </c>
    </row>
    <row r="3785" spans="2:7" x14ac:dyDescent="0.25">
      <c r="B3785">
        <f t="shared" si="289"/>
        <v>3782</v>
      </c>
      <c r="C3785" t="e">
        <f t="shared" si="288"/>
        <v>#DIV/0!</v>
      </c>
      <c r="D3785" s="38" t="e">
        <f t="shared" si="290"/>
        <v>#DIV/0!</v>
      </c>
      <c r="G3785" s="38">
        <f t="shared" si="291"/>
        <v>0</v>
      </c>
    </row>
    <row r="3786" spans="2:7" x14ac:dyDescent="0.25">
      <c r="B3786">
        <f t="shared" si="289"/>
        <v>3783</v>
      </c>
      <c r="C3786" t="e">
        <f t="shared" si="288"/>
        <v>#DIV/0!</v>
      </c>
      <c r="D3786" s="38" t="e">
        <f t="shared" si="290"/>
        <v>#DIV/0!</v>
      </c>
      <c r="G3786" s="38">
        <f t="shared" si="291"/>
        <v>0</v>
      </c>
    </row>
    <row r="3787" spans="2:7" x14ac:dyDescent="0.25">
      <c r="B3787">
        <f t="shared" si="289"/>
        <v>3784</v>
      </c>
      <c r="C3787" t="e">
        <f t="shared" si="288"/>
        <v>#DIV/0!</v>
      </c>
      <c r="D3787" s="38" t="e">
        <f t="shared" si="290"/>
        <v>#DIV/0!</v>
      </c>
      <c r="G3787" s="38">
        <f t="shared" si="291"/>
        <v>0</v>
      </c>
    </row>
    <row r="3788" spans="2:7" x14ac:dyDescent="0.25">
      <c r="B3788">
        <f t="shared" si="289"/>
        <v>3785</v>
      </c>
      <c r="C3788" t="e">
        <f t="shared" si="288"/>
        <v>#DIV/0!</v>
      </c>
      <c r="D3788" s="38" t="e">
        <f t="shared" si="290"/>
        <v>#DIV/0!</v>
      </c>
      <c r="G3788" s="38">
        <f t="shared" si="291"/>
        <v>0</v>
      </c>
    </row>
    <row r="3789" spans="2:7" x14ac:dyDescent="0.25">
      <c r="B3789">
        <f t="shared" si="289"/>
        <v>3786</v>
      </c>
      <c r="C3789" t="e">
        <f t="shared" si="288"/>
        <v>#DIV/0!</v>
      </c>
      <c r="D3789" s="38" t="e">
        <f t="shared" si="290"/>
        <v>#DIV/0!</v>
      </c>
      <c r="G3789" s="38">
        <f t="shared" si="291"/>
        <v>0</v>
      </c>
    </row>
    <row r="3790" spans="2:7" x14ac:dyDescent="0.25">
      <c r="B3790">
        <f t="shared" si="289"/>
        <v>3787</v>
      </c>
      <c r="C3790" t="e">
        <f t="shared" si="288"/>
        <v>#DIV/0!</v>
      </c>
      <c r="D3790" s="38" t="e">
        <f t="shared" si="290"/>
        <v>#DIV/0!</v>
      </c>
      <c r="G3790" s="38">
        <f t="shared" si="291"/>
        <v>0</v>
      </c>
    </row>
    <row r="3791" spans="2:7" x14ac:dyDescent="0.25">
      <c r="B3791">
        <f t="shared" si="289"/>
        <v>3788</v>
      </c>
      <c r="C3791" t="e">
        <f t="shared" si="288"/>
        <v>#DIV/0!</v>
      </c>
      <c r="D3791" s="38" t="e">
        <f t="shared" si="290"/>
        <v>#DIV/0!</v>
      </c>
      <c r="G3791" s="38">
        <f t="shared" si="291"/>
        <v>0</v>
      </c>
    </row>
    <row r="3792" spans="2:7" x14ac:dyDescent="0.25">
      <c r="B3792">
        <f t="shared" si="289"/>
        <v>3789</v>
      </c>
      <c r="C3792" t="e">
        <f t="shared" si="288"/>
        <v>#DIV/0!</v>
      </c>
      <c r="D3792" s="38" t="e">
        <f t="shared" si="290"/>
        <v>#DIV/0!</v>
      </c>
      <c r="G3792" s="38">
        <f t="shared" si="291"/>
        <v>0</v>
      </c>
    </row>
    <row r="3793" spans="2:7" x14ac:dyDescent="0.25">
      <c r="B3793">
        <f t="shared" si="289"/>
        <v>3790</v>
      </c>
      <c r="C3793" t="e">
        <f t="shared" si="288"/>
        <v>#DIV/0!</v>
      </c>
      <c r="D3793" s="38" t="e">
        <f t="shared" si="290"/>
        <v>#DIV/0!</v>
      </c>
      <c r="G3793" s="38">
        <f t="shared" si="291"/>
        <v>0</v>
      </c>
    </row>
    <row r="3794" spans="2:7" x14ac:dyDescent="0.25">
      <c r="B3794">
        <f t="shared" si="289"/>
        <v>3791</v>
      </c>
      <c r="C3794" t="e">
        <f t="shared" si="288"/>
        <v>#DIV/0!</v>
      </c>
      <c r="D3794" s="38" t="e">
        <f t="shared" si="290"/>
        <v>#DIV/0!</v>
      </c>
      <c r="G3794" s="38">
        <f t="shared" si="291"/>
        <v>0</v>
      </c>
    </row>
    <row r="3795" spans="2:7" x14ac:dyDescent="0.25">
      <c r="B3795">
        <f t="shared" si="289"/>
        <v>3792</v>
      </c>
      <c r="C3795" t="e">
        <f t="shared" si="288"/>
        <v>#DIV/0!</v>
      </c>
      <c r="D3795" s="38" t="e">
        <f t="shared" si="290"/>
        <v>#DIV/0!</v>
      </c>
      <c r="G3795" s="38">
        <f t="shared" si="291"/>
        <v>0</v>
      </c>
    </row>
    <row r="3796" spans="2:7" x14ac:dyDescent="0.25">
      <c r="B3796">
        <f t="shared" si="289"/>
        <v>3793</v>
      </c>
      <c r="C3796" t="e">
        <f t="shared" si="288"/>
        <v>#DIV/0!</v>
      </c>
      <c r="D3796" s="38" t="e">
        <f t="shared" si="290"/>
        <v>#DIV/0!</v>
      </c>
      <c r="G3796" s="38">
        <f t="shared" si="291"/>
        <v>0</v>
      </c>
    </row>
    <row r="3797" spans="2:7" x14ac:dyDescent="0.25">
      <c r="B3797">
        <f t="shared" si="289"/>
        <v>3794</v>
      </c>
      <c r="C3797" t="e">
        <f t="shared" si="288"/>
        <v>#DIV/0!</v>
      </c>
      <c r="D3797" s="38" t="e">
        <f t="shared" si="290"/>
        <v>#DIV/0!</v>
      </c>
      <c r="G3797" s="38">
        <f t="shared" si="291"/>
        <v>0</v>
      </c>
    </row>
    <row r="3798" spans="2:7" x14ac:dyDescent="0.25">
      <c r="B3798">
        <f t="shared" si="289"/>
        <v>3795</v>
      </c>
      <c r="C3798" t="e">
        <f t="shared" si="288"/>
        <v>#DIV/0!</v>
      </c>
      <c r="D3798" s="38" t="e">
        <f t="shared" si="290"/>
        <v>#DIV/0!</v>
      </c>
      <c r="G3798" s="38">
        <f t="shared" si="291"/>
        <v>0</v>
      </c>
    </row>
    <row r="3799" spans="2:7" x14ac:dyDescent="0.25">
      <c r="B3799">
        <f t="shared" si="289"/>
        <v>3796</v>
      </c>
      <c r="C3799" t="e">
        <f t="shared" si="288"/>
        <v>#DIV/0!</v>
      </c>
      <c r="D3799" s="38" t="e">
        <f t="shared" si="290"/>
        <v>#DIV/0!</v>
      </c>
      <c r="G3799" s="38">
        <f t="shared" si="291"/>
        <v>0</v>
      </c>
    </row>
    <row r="3800" spans="2:7" x14ac:dyDescent="0.25">
      <c r="B3800">
        <f t="shared" si="289"/>
        <v>3797</v>
      </c>
      <c r="C3800" t="e">
        <f t="shared" si="288"/>
        <v>#DIV/0!</v>
      </c>
      <c r="D3800" s="38" t="e">
        <f t="shared" si="290"/>
        <v>#DIV/0!</v>
      </c>
      <c r="G3800" s="38">
        <f t="shared" si="291"/>
        <v>0</v>
      </c>
    </row>
    <row r="3801" spans="2:7" x14ac:dyDescent="0.25">
      <c r="B3801">
        <f t="shared" si="289"/>
        <v>3798</v>
      </c>
      <c r="C3801" t="e">
        <f t="shared" si="288"/>
        <v>#DIV/0!</v>
      </c>
      <c r="D3801" s="38" t="e">
        <f t="shared" si="290"/>
        <v>#DIV/0!</v>
      </c>
      <c r="G3801" s="38">
        <f t="shared" si="291"/>
        <v>0</v>
      </c>
    </row>
    <row r="3802" spans="2:7" x14ac:dyDescent="0.25">
      <c r="B3802">
        <f t="shared" si="289"/>
        <v>3799</v>
      </c>
      <c r="C3802" t="e">
        <f t="shared" si="288"/>
        <v>#DIV/0!</v>
      </c>
      <c r="D3802" s="38" t="e">
        <f t="shared" si="290"/>
        <v>#DIV/0!</v>
      </c>
      <c r="G3802" s="38">
        <f t="shared" si="291"/>
        <v>0</v>
      </c>
    </row>
    <row r="3803" spans="2:7" x14ac:dyDescent="0.25">
      <c r="B3803">
        <f t="shared" si="289"/>
        <v>3800</v>
      </c>
      <c r="C3803" t="e">
        <f t="shared" si="288"/>
        <v>#DIV/0!</v>
      </c>
      <c r="D3803" s="38" t="e">
        <f t="shared" si="290"/>
        <v>#DIV/0!</v>
      </c>
      <c r="G3803" s="38">
        <f t="shared" si="291"/>
        <v>0</v>
      </c>
    </row>
    <row r="3804" spans="2:7" x14ac:dyDescent="0.25">
      <c r="B3804">
        <f t="shared" si="289"/>
        <v>3801</v>
      </c>
      <c r="C3804" t="e">
        <f t="shared" si="288"/>
        <v>#DIV/0!</v>
      </c>
      <c r="D3804" s="38" t="e">
        <f t="shared" si="290"/>
        <v>#DIV/0!</v>
      </c>
      <c r="G3804" s="38">
        <f t="shared" si="291"/>
        <v>0</v>
      </c>
    </row>
    <row r="3805" spans="2:7" x14ac:dyDescent="0.25">
      <c r="B3805">
        <f t="shared" si="289"/>
        <v>3802</v>
      </c>
      <c r="C3805" t="e">
        <f t="shared" si="288"/>
        <v>#DIV/0!</v>
      </c>
      <c r="D3805" s="38" t="e">
        <f t="shared" si="290"/>
        <v>#DIV/0!</v>
      </c>
      <c r="G3805" s="38">
        <f t="shared" si="291"/>
        <v>0</v>
      </c>
    </row>
    <row r="3806" spans="2:7" x14ac:dyDescent="0.25">
      <c r="B3806">
        <f t="shared" si="289"/>
        <v>3803</v>
      </c>
      <c r="C3806" t="e">
        <f t="shared" si="288"/>
        <v>#DIV/0!</v>
      </c>
      <c r="D3806" s="38" t="e">
        <f t="shared" si="290"/>
        <v>#DIV/0!</v>
      </c>
      <c r="G3806" s="38">
        <f t="shared" si="291"/>
        <v>0</v>
      </c>
    </row>
    <row r="3807" spans="2:7" x14ac:dyDescent="0.25">
      <c r="B3807">
        <f t="shared" si="289"/>
        <v>3804</v>
      </c>
      <c r="C3807" t="e">
        <f t="shared" si="288"/>
        <v>#DIV/0!</v>
      </c>
      <c r="D3807" s="38" t="e">
        <f t="shared" si="290"/>
        <v>#DIV/0!</v>
      </c>
      <c r="G3807" s="38">
        <f t="shared" si="291"/>
        <v>0</v>
      </c>
    </row>
    <row r="3808" spans="2:7" x14ac:dyDescent="0.25">
      <c r="B3808">
        <f t="shared" si="289"/>
        <v>3805</v>
      </c>
      <c r="C3808" t="e">
        <f t="shared" si="288"/>
        <v>#DIV/0!</v>
      </c>
      <c r="D3808" s="38" t="e">
        <f t="shared" si="290"/>
        <v>#DIV/0!</v>
      </c>
      <c r="G3808" s="38">
        <f t="shared" si="291"/>
        <v>0</v>
      </c>
    </row>
    <row r="3809" spans="2:7" x14ac:dyDescent="0.25">
      <c r="B3809">
        <f t="shared" si="289"/>
        <v>3806</v>
      </c>
      <c r="C3809" t="e">
        <f t="shared" si="288"/>
        <v>#DIV/0!</v>
      </c>
      <c r="D3809" s="38" t="e">
        <f t="shared" si="290"/>
        <v>#DIV/0!</v>
      </c>
      <c r="G3809" s="38">
        <f t="shared" si="291"/>
        <v>0</v>
      </c>
    </row>
    <row r="3810" spans="2:7" x14ac:dyDescent="0.25">
      <c r="B3810">
        <f t="shared" si="289"/>
        <v>3807</v>
      </c>
      <c r="C3810" t="e">
        <f t="shared" si="288"/>
        <v>#DIV/0!</v>
      </c>
      <c r="D3810" s="38" t="e">
        <f t="shared" si="290"/>
        <v>#DIV/0!</v>
      </c>
      <c r="G3810" s="38">
        <f t="shared" si="291"/>
        <v>0</v>
      </c>
    </row>
    <row r="3811" spans="2:7" x14ac:dyDescent="0.25">
      <c r="B3811">
        <f t="shared" si="289"/>
        <v>3808</v>
      </c>
      <c r="C3811" t="e">
        <f t="shared" si="288"/>
        <v>#DIV/0!</v>
      </c>
      <c r="D3811" s="38" t="e">
        <f t="shared" si="290"/>
        <v>#DIV/0!</v>
      </c>
      <c r="G3811" s="38">
        <f t="shared" si="291"/>
        <v>0</v>
      </c>
    </row>
    <row r="3812" spans="2:7" x14ac:dyDescent="0.25">
      <c r="B3812">
        <f t="shared" si="289"/>
        <v>3809</v>
      </c>
      <c r="C3812" t="e">
        <f t="shared" si="288"/>
        <v>#DIV/0!</v>
      </c>
      <c r="D3812" s="38" t="e">
        <f t="shared" si="290"/>
        <v>#DIV/0!</v>
      </c>
      <c r="G3812" s="38">
        <f t="shared" si="291"/>
        <v>0</v>
      </c>
    </row>
    <row r="3813" spans="2:7" x14ac:dyDescent="0.25">
      <c r="B3813">
        <f t="shared" si="289"/>
        <v>3810</v>
      </c>
      <c r="C3813" t="e">
        <f t="shared" si="288"/>
        <v>#DIV/0!</v>
      </c>
      <c r="D3813" s="38" t="e">
        <f t="shared" si="290"/>
        <v>#DIV/0!</v>
      </c>
      <c r="G3813" s="38">
        <f t="shared" si="291"/>
        <v>0</v>
      </c>
    </row>
    <row r="3814" spans="2:7" x14ac:dyDescent="0.25">
      <c r="B3814">
        <f t="shared" si="289"/>
        <v>3811</v>
      </c>
      <c r="C3814" t="e">
        <f t="shared" si="288"/>
        <v>#DIV/0!</v>
      </c>
      <c r="D3814" s="38" t="e">
        <f t="shared" si="290"/>
        <v>#DIV/0!</v>
      </c>
      <c r="G3814" s="38">
        <f t="shared" si="291"/>
        <v>0</v>
      </c>
    </row>
    <row r="3815" spans="2:7" x14ac:dyDescent="0.25">
      <c r="B3815">
        <f t="shared" si="289"/>
        <v>3812</v>
      </c>
      <c r="C3815" t="e">
        <f t="shared" si="288"/>
        <v>#DIV/0!</v>
      </c>
      <c r="D3815" s="38" t="e">
        <f t="shared" si="290"/>
        <v>#DIV/0!</v>
      </c>
      <c r="G3815" s="38">
        <f t="shared" si="291"/>
        <v>0</v>
      </c>
    </row>
    <row r="3816" spans="2:7" x14ac:dyDescent="0.25">
      <c r="B3816">
        <f t="shared" si="289"/>
        <v>3813</v>
      </c>
      <c r="C3816" t="e">
        <f t="shared" si="288"/>
        <v>#DIV/0!</v>
      </c>
      <c r="D3816" s="38" t="e">
        <f t="shared" si="290"/>
        <v>#DIV/0!</v>
      </c>
      <c r="G3816" s="38">
        <f t="shared" si="291"/>
        <v>0</v>
      </c>
    </row>
    <row r="3817" spans="2:7" x14ac:dyDescent="0.25">
      <c r="B3817">
        <f t="shared" si="289"/>
        <v>3814</v>
      </c>
      <c r="C3817" t="e">
        <f t="shared" si="288"/>
        <v>#DIV/0!</v>
      </c>
      <c r="D3817" s="38" t="e">
        <f t="shared" si="290"/>
        <v>#DIV/0!</v>
      </c>
      <c r="G3817" s="38">
        <f t="shared" si="291"/>
        <v>0</v>
      </c>
    </row>
    <row r="3818" spans="2:7" x14ac:dyDescent="0.25">
      <c r="B3818">
        <f t="shared" si="289"/>
        <v>3815</v>
      </c>
      <c r="C3818" t="e">
        <f t="shared" si="288"/>
        <v>#DIV/0!</v>
      </c>
      <c r="D3818" s="38" t="e">
        <f t="shared" si="290"/>
        <v>#DIV/0!</v>
      </c>
      <c r="G3818" s="38">
        <f t="shared" si="291"/>
        <v>0</v>
      </c>
    </row>
    <row r="3819" spans="2:7" x14ac:dyDescent="0.25">
      <c r="B3819">
        <f t="shared" si="289"/>
        <v>3816</v>
      </c>
      <c r="C3819" t="e">
        <f t="shared" si="288"/>
        <v>#DIV/0!</v>
      </c>
      <c r="D3819" s="38" t="e">
        <f t="shared" si="290"/>
        <v>#DIV/0!</v>
      </c>
      <c r="G3819" s="38">
        <f t="shared" si="291"/>
        <v>0</v>
      </c>
    </row>
    <row r="3820" spans="2:7" x14ac:dyDescent="0.25">
      <c r="B3820">
        <f t="shared" si="289"/>
        <v>3817</v>
      </c>
      <c r="C3820" t="e">
        <f t="shared" si="288"/>
        <v>#DIV/0!</v>
      </c>
      <c r="D3820" s="38" t="e">
        <f t="shared" si="290"/>
        <v>#DIV/0!</v>
      </c>
      <c r="G3820" s="38">
        <f t="shared" si="291"/>
        <v>0</v>
      </c>
    </row>
    <row r="3821" spans="2:7" x14ac:dyDescent="0.25">
      <c r="B3821">
        <f t="shared" si="289"/>
        <v>3818</v>
      </c>
      <c r="C3821" t="e">
        <f t="shared" si="288"/>
        <v>#DIV/0!</v>
      </c>
      <c r="D3821" s="38" t="e">
        <f t="shared" si="290"/>
        <v>#DIV/0!</v>
      </c>
      <c r="G3821" s="38">
        <f t="shared" si="291"/>
        <v>0</v>
      </c>
    </row>
    <row r="3822" spans="2:7" x14ac:dyDescent="0.25">
      <c r="B3822">
        <f t="shared" si="289"/>
        <v>3819</v>
      </c>
      <c r="C3822" t="e">
        <f t="shared" si="288"/>
        <v>#DIV/0!</v>
      </c>
      <c r="D3822" s="38" t="e">
        <f t="shared" si="290"/>
        <v>#DIV/0!</v>
      </c>
      <c r="G3822" s="38">
        <f t="shared" si="291"/>
        <v>0</v>
      </c>
    </row>
    <row r="3823" spans="2:7" x14ac:dyDescent="0.25">
      <c r="B3823">
        <f t="shared" si="289"/>
        <v>3820</v>
      </c>
      <c r="C3823" t="e">
        <f t="shared" si="288"/>
        <v>#DIV/0!</v>
      </c>
      <c r="D3823" s="38" t="e">
        <f t="shared" si="290"/>
        <v>#DIV/0!</v>
      </c>
      <c r="G3823" s="38">
        <f t="shared" si="291"/>
        <v>0</v>
      </c>
    </row>
    <row r="3824" spans="2:7" x14ac:dyDescent="0.25">
      <c r="B3824">
        <f t="shared" si="289"/>
        <v>3821</v>
      </c>
      <c r="C3824" t="e">
        <f t="shared" si="288"/>
        <v>#DIV/0!</v>
      </c>
      <c r="D3824" s="38" t="e">
        <f t="shared" si="290"/>
        <v>#DIV/0!</v>
      </c>
      <c r="G3824" s="38">
        <f t="shared" si="291"/>
        <v>0</v>
      </c>
    </row>
    <row r="3825" spans="2:7" x14ac:dyDescent="0.25">
      <c r="B3825">
        <f t="shared" si="289"/>
        <v>3822</v>
      </c>
      <c r="C3825" t="e">
        <f t="shared" si="288"/>
        <v>#DIV/0!</v>
      </c>
      <c r="D3825" s="38" t="e">
        <f t="shared" si="290"/>
        <v>#DIV/0!</v>
      </c>
      <c r="G3825" s="38">
        <f t="shared" si="291"/>
        <v>0</v>
      </c>
    </row>
    <row r="3826" spans="2:7" x14ac:dyDescent="0.25">
      <c r="B3826">
        <f t="shared" si="289"/>
        <v>3823</v>
      </c>
      <c r="C3826" t="e">
        <f t="shared" si="288"/>
        <v>#DIV/0!</v>
      </c>
      <c r="D3826" s="38" t="e">
        <f t="shared" si="290"/>
        <v>#DIV/0!</v>
      </c>
      <c r="G3826" s="38">
        <f t="shared" si="291"/>
        <v>0</v>
      </c>
    </row>
    <row r="3827" spans="2:7" x14ac:dyDescent="0.25">
      <c r="B3827">
        <f t="shared" si="289"/>
        <v>3824</v>
      </c>
      <c r="C3827" t="e">
        <f t="shared" si="288"/>
        <v>#DIV/0!</v>
      </c>
      <c r="D3827" s="38" t="e">
        <f t="shared" si="290"/>
        <v>#DIV/0!</v>
      </c>
      <c r="G3827" s="38">
        <f t="shared" si="291"/>
        <v>0</v>
      </c>
    </row>
    <row r="3828" spans="2:7" x14ac:dyDescent="0.25">
      <c r="B3828">
        <f t="shared" si="289"/>
        <v>3825</v>
      </c>
      <c r="C3828" t="e">
        <f t="shared" si="288"/>
        <v>#DIV/0!</v>
      </c>
      <c r="D3828" s="38" t="e">
        <f t="shared" si="290"/>
        <v>#DIV/0!</v>
      </c>
      <c r="G3828" s="38">
        <f t="shared" si="291"/>
        <v>0</v>
      </c>
    </row>
    <row r="3829" spans="2:7" x14ac:dyDescent="0.25">
      <c r="B3829">
        <f t="shared" si="289"/>
        <v>3826</v>
      </c>
      <c r="C3829" t="e">
        <f t="shared" si="288"/>
        <v>#DIV/0!</v>
      </c>
      <c r="D3829" s="38" t="e">
        <f t="shared" si="290"/>
        <v>#DIV/0!</v>
      </c>
      <c r="G3829" s="38">
        <f t="shared" si="291"/>
        <v>0</v>
      </c>
    </row>
    <row r="3830" spans="2:7" x14ac:dyDescent="0.25">
      <c r="B3830">
        <f t="shared" si="289"/>
        <v>3827</v>
      </c>
      <c r="C3830" t="e">
        <f t="shared" si="288"/>
        <v>#DIV/0!</v>
      </c>
      <c r="D3830" s="38" t="e">
        <f t="shared" si="290"/>
        <v>#DIV/0!</v>
      </c>
      <c r="G3830" s="38">
        <f t="shared" si="291"/>
        <v>0</v>
      </c>
    </row>
    <row r="3831" spans="2:7" x14ac:dyDescent="0.25">
      <c r="B3831">
        <f t="shared" si="289"/>
        <v>3828</v>
      </c>
      <c r="C3831" t="e">
        <f t="shared" si="288"/>
        <v>#DIV/0!</v>
      </c>
      <c r="D3831" s="38" t="e">
        <f t="shared" si="290"/>
        <v>#DIV/0!</v>
      </c>
      <c r="G3831" s="38">
        <f t="shared" si="291"/>
        <v>0</v>
      </c>
    </row>
    <row r="3832" spans="2:7" x14ac:dyDescent="0.25">
      <c r="B3832">
        <f t="shared" si="289"/>
        <v>3829</v>
      </c>
      <c r="C3832" t="e">
        <f t="shared" si="288"/>
        <v>#DIV/0!</v>
      </c>
      <c r="D3832" s="38" t="e">
        <f t="shared" si="290"/>
        <v>#DIV/0!</v>
      </c>
      <c r="G3832" s="38">
        <f t="shared" si="291"/>
        <v>0</v>
      </c>
    </row>
    <row r="3833" spans="2:7" x14ac:dyDescent="0.25">
      <c r="B3833">
        <f t="shared" si="289"/>
        <v>3830</v>
      </c>
      <c r="C3833" t="e">
        <f t="shared" si="288"/>
        <v>#DIV/0!</v>
      </c>
      <c r="D3833" s="38" t="e">
        <f t="shared" si="290"/>
        <v>#DIV/0!</v>
      </c>
      <c r="G3833" s="38">
        <f t="shared" si="291"/>
        <v>0</v>
      </c>
    </row>
    <row r="3834" spans="2:7" x14ac:dyDescent="0.25">
      <c r="B3834">
        <f t="shared" si="289"/>
        <v>3831</v>
      </c>
      <c r="C3834" t="e">
        <f t="shared" si="288"/>
        <v>#DIV/0!</v>
      </c>
      <c r="D3834" s="38" t="e">
        <f t="shared" si="290"/>
        <v>#DIV/0!</v>
      </c>
      <c r="G3834" s="38">
        <f t="shared" si="291"/>
        <v>0</v>
      </c>
    </row>
    <row r="3835" spans="2:7" x14ac:dyDescent="0.25">
      <c r="B3835">
        <f t="shared" si="289"/>
        <v>3832</v>
      </c>
      <c r="C3835" t="e">
        <f t="shared" si="288"/>
        <v>#DIV/0!</v>
      </c>
      <c r="D3835" s="38" t="e">
        <f t="shared" si="290"/>
        <v>#DIV/0!</v>
      </c>
      <c r="G3835" s="38">
        <f t="shared" si="291"/>
        <v>0</v>
      </c>
    </row>
    <row r="3836" spans="2:7" x14ac:dyDescent="0.25">
      <c r="B3836">
        <f t="shared" si="289"/>
        <v>3833</v>
      </c>
      <c r="C3836" t="e">
        <f t="shared" si="288"/>
        <v>#DIV/0!</v>
      </c>
      <c r="D3836" s="38" t="e">
        <f t="shared" si="290"/>
        <v>#DIV/0!</v>
      </c>
      <c r="G3836" s="38">
        <f t="shared" si="291"/>
        <v>0</v>
      </c>
    </row>
    <row r="3837" spans="2:7" x14ac:dyDescent="0.25">
      <c r="B3837">
        <f t="shared" si="289"/>
        <v>3834</v>
      </c>
      <c r="C3837" t="e">
        <f t="shared" si="288"/>
        <v>#DIV/0!</v>
      </c>
      <c r="D3837" s="38" t="e">
        <f t="shared" si="290"/>
        <v>#DIV/0!</v>
      </c>
      <c r="G3837" s="38">
        <f t="shared" si="291"/>
        <v>0</v>
      </c>
    </row>
    <row r="3838" spans="2:7" x14ac:dyDescent="0.25">
      <c r="B3838">
        <f t="shared" si="289"/>
        <v>3835</v>
      </c>
      <c r="C3838" t="e">
        <f t="shared" si="288"/>
        <v>#DIV/0!</v>
      </c>
      <c r="D3838" s="38" t="e">
        <f t="shared" si="290"/>
        <v>#DIV/0!</v>
      </c>
      <c r="G3838" s="38">
        <f t="shared" si="291"/>
        <v>0</v>
      </c>
    </row>
    <row r="3839" spans="2:7" x14ac:dyDescent="0.25">
      <c r="B3839">
        <f t="shared" si="289"/>
        <v>3836</v>
      </c>
      <c r="C3839" t="e">
        <f t="shared" si="288"/>
        <v>#DIV/0!</v>
      </c>
      <c r="D3839" s="38" t="e">
        <f t="shared" si="290"/>
        <v>#DIV/0!</v>
      </c>
      <c r="G3839" s="38">
        <f t="shared" si="291"/>
        <v>0</v>
      </c>
    </row>
    <row r="3840" spans="2:7" x14ac:dyDescent="0.25">
      <c r="B3840">
        <f t="shared" si="289"/>
        <v>3837</v>
      </c>
      <c r="C3840" t="e">
        <f t="shared" si="288"/>
        <v>#DIV/0!</v>
      </c>
      <c r="D3840" s="38" t="e">
        <f t="shared" si="290"/>
        <v>#DIV/0!</v>
      </c>
      <c r="G3840" s="38">
        <f t="shared" si="291"/>
        <v>0</v>
      </c>
    </row>
    <row r="3841" spans="2:7" x14ac:dyDescent="0.25">
      <c r="B3841">
        <f t="shared" si="289"/>
        <v>3838</v>
      </c>
      <c r="C3841" t="e">
        <f t="shared" si="288"/>
        <v>#DIV/0!</v>
      </c>
      <c r="D3841" s="38" t="e">
        <f t="shared" si="290"/>
        <v>#DIV/0!</v>
      </c>
      <c r="G3841" s="38">
        <f t="shared" si="291"/>
        <v>0</v>
      </c>
    </row>
    <row r="3842" spans="2:7" x14ac:dyDescent="0.25">
      <c r="B3842">
        <f t="shared" si="289"/>
        <v>3839</v>
      </c>
      <c r="C3842" t="e">
        <f t="shared" si="288"/>
        <v>#DIV/0!</v>
      </c>
      <c r="D3842" s="38" t="e">
        <f t="shared" si="290"/>
        <v>#DIV/0!</v>
      </c>
      <c r="G3842" s="38">
        <f t="shared" si="291"/>
        <v>0</v>
      </c>
    </row>
    <row r="3843" spans="2:7" x14ac:dyDescent="0.25">
      <c r="B3843">
        <f t="shared" si="289"/>
        <v>3840</v>
      </c>
      <c r="C3843" t="e">
        <f t="shared" si="288"/>
        <v>#DIV/0!</v>
      </c>
      <c r="D3843" s="38" t="e">
        <f t="shared" si="290"/>
        <v>#DIV/0!</v>
      </c>
      <c r="G3843" s="38">
        <f t="shared" si="291"/>
        <v>0</v>
      </c>
    </row>
    <row r="3844" spans="2:7" x14ac:dyDescent="0.25">
      <c r="B3844">
        <f t="shared" si="289"/>
        <v>3841</v>
      </c>
      <c r="C3844" t="e">
        <f t="shared" si="288"/>
        <v>#DIV/0!</v>
      </c>
      <c r="D3844" s="38" t="e">
        <f t="shared" si="290"/>
        <v>#DIV/0!</v>
      </c>
      <c r="G3844" s="38">
        <f t="shared" si="291"/>
        <v>0</v>
      </c>
    </row>
    <row r="3845" spans="2:7" x14ac:dyDescent="0.25">
      <c r="B3845">
        <f t="shared" si="289"/>
        <v>3842</v>
      </c>
      <c r="C3845" t="e">
        <f t="shared" ref="C3845:C3908" si="292">1/H3845</f>
        <v>#DIV/0!</v>
      </c>
      <c r="D3845" s="38" t="e">
        <f t="shared" si="290"/>
        <v>#DIV/0!</v>
      </c>
      <c r="G3845" s="38">
        <f t="shared" si="291"/>
        <v>0</v>
      </c>
    </row>
    <row r="3846" spans="2:7" x14ac:dyDescent="0.25">
      <c r="B3846">
        <f t="shared" ref="B3846:B3909" si="293">B3845+1</f>
        <v>3843</v>
      </c>
      <c r="C3846" t="e">
        <f t="shared" si="292"/>
        <v>#DIV/0!</v>
      </c>
      <c r="D3846" s="38" t="e">
        <f t="shared" ref="D3846:D3909" si="294">D3845+C3846</f>
        <v>#DIV/0!</v>
      </c>
      <c r="G3846" s="38">
        <f t="shared" si="291"/>
        <v>0</v>
      </c>
    </row>
    <row r="3847" spans="2:7" x14ac:dyDescent="0.25">
      <c r="B3847">
        <f t="shared" si="293"/>
        <v>3844</v>
      </c>
      <c r="C3847" t="e">
        <f t="shared" si="292"/>
        <v>#DIV/0!</v>
      </c>
      <c r="D3847" s="38" t="e">
        <f t="shared" si="294"/>
        <v>#DIV/0!</v>
      </c>
      <c r="G3847" s="38">
        <f t="shared" ref="G3847:G3910" si="295">H3847/0.278</f>
        <v>0</v>
      </c>
    </row>
    <row r="3848" spans="2:7" x14ac:dyDescent="0.25">
      <c r="B3848">
        <f t="shared" si="293"/>
        <v>3845</v>
      </c>
      <c r="C3848" t="e">
        <f t="shared" si="292"/>
        <v>#DIV/0!</v>
      </c>
      <c r="D3848" s="38" t="e">
        <f t="shared" si="294"/>
        <v>#DIV/0!</v>
      </c>
      <c r="G3848" s="38">
        <f t="shared" si="295"/>
        <v>0</v>
      </c>
    </row>
    <row r="3849" spans="2:7" x14ac:dyDescent="0.25">
      <c r="B3849">
        <f t="shared" si="293"/>
        <v>3846</v>
      </c>
      <c r="C3849" t="e">
        <f t="shared" si="292"/>
        <v>#DIV/0!</v>
      </c>
      <c r="D3849" s="38" t="e">
        <f t="shared" si="294"/>
        <v>#DIV/0!</v>
      </c>
      <c r="G3849" s="38">
        <f t="shared" si="295"/>
        <v>0</v>
      </c>
    </row>
    <row r="3850" spans="2:7" x14ac:dyDescent="0.25">
      <c r="B3850">
        <f t="shared" si="293"/>
        <v>3847</v>
      </c>
      <c r="C3850" t="e">
        <f t="shared" si="292"/>
        <v>#DIV/0!</v>
      </c>
      <c r="D3850" s="38" t="e">
        <f t="shared" si="294"/>
        <v>#DIV/0!</v>
      </c>
      <c r="G3850" s="38">
        <f t="shared" si="295"/>
        <v>0</v>
      </c>
    </row>
    <row r="3851" spans="2:7" x14ac:dyDescent="0.25">
      <c r="B3851">
        <f t="shared" si="293"/>
        <v>3848</v>
      </c>
      <c r="C3851" t="e">
        <f t="shared" si="292"/>
        <v>#DIV/0!</v>
      </c>
      <c r="D3851" s="38" t="e">
        <f t="shared" si="294"/>
        <v>#DIV/0!</v>
      </c>
      <c r="G3851" s="38">
        <f t="shared" si="295"/>
        <v>0</v>
      </c>
    </row>
    <row r="3852" spans="2:7" x14ac:dyDescent="0.25">
      <c r="B3852">
        <f t="shared" si="293"/>
        <v>3849</v>
      </c>
      <c r="C3852" t="e">
        <f t="shared" si="292"/>
        <v>#DIV/0!</v>
      </c>
      <c r="D3852" s="38" t="e">
        <f t="shared" si="294"/>
        <v>#DIV/0!</v>
      </c>
      <c r="G3852" s="38">
        <f t="shared" si="295"/>
        <v>0</v>
      </c>
    </row>
    <row r="3853" spans="2:7" x14ac:dyDescent="0.25">
      <c r="B3853">
        <f t="shared" si="293"/>
        <v>3850</v>
      </c>
      <c r="C3853" t="e">
        <f t="shared" si="292"/>
        <v>#DIV/0!</v>
      </c>
      <c r="D3853" s="38" t="e">
        <f t="shared" si="294"/>
        <v>#DIV/0!</v>
      </c>
      <c r="G3853" s="38">
        <f t="shared" si="295"/>
        <v>0</v>
      </c>
    </row>
    <row r="3854" spans="2:7" x14ac:dyDescent="0.25">
      <c r="B3854">
        <f t="shared" si="293"/>
        <v>3851</v>
      </c>
      <c r="C3854" t="e">
        <f t="shared" si="292"/>
        <v>#DIV/0!</v>
      </c>
      <c r="D3854" s="38" t="e">
        <f t="shared" si="294"/>
        <v>#DIV/0!</v>
      </c>
      <c r="G3854" s="38">
        <f t="shared" si="295"/>
        <v>0</v>
      </c>
    </row>
    <row r="3855" spans="2:7" x14ac:dyDescent="0.25">
      <c r="B3855">
        <f t="shared" si="293"/>
        <v>3852</v>
      </c>
      <c r="C3855" t="e">
        <f t="shared" si="292"/>
        <v>#DIV/0!</v>
      </c>
      <c r="D3855" s="38" t="e">
        <f t="shared" si="294"/>
        <v>#DIV/0!</v>
      </c>
      <c r="G3855" s="38">
        <f t="shared" si="295"/>
        <v>0</v>
      </c>
    </row>
    <row r="3856" spans="2:7" x14ac:dyDescent="0.25">
      <c r="B3856">
        <f t="shared" si="293"/>
        <v>3853</v>
      </c>
      <c r="C3856" t="e">
        <f t="shared" si="292"/>
        <v>#DIV/0!</v>
      </c>
      <c r="D3856" s="38" t="e">
        <f t="shared" si="294"/>
        <v>#DIV/0!</v>
      </c>
      <c r="G3856" s="38">
        <f t="shared" si="295"/>
        <v>0</v>
      </c>
    </row>
    <row r="3857" spans="2:7" x14ac:dyDescent="0.25">
      <c r="B3857">
        <f t="shared" si="293"/>
        <v>3854</v>
      </c>
      <c r="C3857" t="e">
        <f t="shared" si="292"/>
        <v>#DIV/0!</v>
      </c>
      <c r="D3857" s="38" t="e">
        <f t="shared" si="294"/>
        <v>#DIV/0!</v>
      </c>
      <c r="G3857" s="38">
        <f t="shared" si="295"/>
        <v>0</v>
      </c>
    </row>
    <row r="3858" spans="2:7" x14ac:dyDescent="0.25">
      <c r="B3858">
        <f t="shared" si="293"/>
        <v>3855</v>
      </c>
      <c r="C3858" t="e">
        <f t="shared" si="292"/>
        <v>#DIV/0!</v>
      </c>
      <c r="D3858" s="38" t="e">
        <f t="shared" si="294"/>
        <v>#DIV/0!</v>
      </c>
      <c r="G3858" s="38">
        <f t="shared" si="295"/>
        <v>0</v>
      </c>
    </row>
    <row r="3859" spans="2:7" x14ac:dyDescent="0.25">
      <c r="B3859">
        <f t="shared" si="293"/>
        <v>3856</v>
      </c>
      <c r="C3859" t="e">
        <f t="shared" si="292"/>
        <v>#DIV/0!</v>
      </c>
      <c r="D3859" s="38" t="e">
        <f t="shared" si="294"/>
        <v>#DIV/0!</v>
      </c>
      <c r="G3859" s="38">
        <f t="shared" si="295"/>
        <v>0</v>
      </c>
    </row>
    <row r="3860" spans="2:7" x14ac:dyDescent="0.25">
      <c r="B3860">
        <f t="shared" si="293"/>
        <v>3857</v>
      </c>
      <c r="C3860" t="e">
        <f t="shared" si="292"/>
        <v>#DIV/0!</v>
      </c>
      <c r="D3860" s="38" t="e">
        <f t="shared" si="294"/>
        <v>#DIV/0!</v>
      </c>
      <c r="G3860" s="38">
        <f t="shared" si="295"/>
        <v>0</v>
      </c>
    </row>
    <row r="3861" spans="2:7" x14ac:dyDescent="0.25">
      <c r="B3861">
        <f t="shared" si="293"/>
        <v>3858</v>
      </c>
      <c r="C3861" t="e">
        <f t="shared" si="292"/>
        <v>#DIV/0!</v>
      </c>
      <c r="D3861" s="38" t="e">
        <f t="shared" si="294"/>
        <v>#DIV/0!</v>
      </c>
      <c r="G3861" s="38">
        <f t="shared" si="295"/>
        <v>0</v>
      </c>
    </row>
    <row r="3862" spans="2:7" x14ac:dyDescent="0.25">
      <c r="B3862">
        <f t="shared" si="293"/>
        <v>3859</v>
      </c>
      <c r="C3862" t="e">
        <f t="shared" si="292"/>
        <v>#DIV/0!</v>
      </c>
      <c r="D3862" s="38" t="e">
        <f t="shared" si="294"/>
        <v>#DIV/0!</v>
      </c>
      <c r="G3862" s="38">
        <f t="shared" si="295"/>
        <v>0</v>
      </c>
    </row>
    <row r="3863" spans="2:7" x14ac:dyDescent="0.25">
      <c r="B3863">
        <f t="shared" si="293"/>
        <v>3860</v>
      </c>
      <c r="C3863" t="e">
        <f t="shared" si="292"/>
        <v>#DIV/0!</v>
      </c>
      <c r="D3863" s="38" t="e">
        <f t="shared" si="294"/>
        <v>#DIV/0!</v>
      </c>
      <c r="G3863" s="38">
        <f t="shared" si="295"/>
        <v>0</v>
      </c>
    </row>
    <row r="3864" spans="2:7" x14ac:dyDescent="0.25">
      <c r="B3864">
        <f t="shared" si="293"/>
        <v>3861</v>
      </c>
      <c r="C3864" t="e">
        <f t="shared" si="292"/>
        <v>#DIV/0!</v>
      </c>
      <c r="D3864" s="38" t="e">
        <f t="shared" si="294"/>
        <v>#DIV/0!</v>
      </c>
      <c r="G3864" s="38">
        <f t="shared" si="295"/>
        <v>0</v>
      </c>
    </row>
    <row r="3865" spans="2:7" x14ac:dyDescent="0.25">
      <c r="B3865">
        <f t="shared" si="293"/>
        <v>3862</v>
      </c>
      <c r="C3865" t="e">
        <f t="shared" si="292"/>
        <v>#DIV/0!</v>
      </c>
      <c r="D3865" s="38" t="e">
        <f t="shared" si="294"/>
        <v>#DIV/0!</v>
      </c>
      <c r="G3865" s="38">
        <f t="shared" si="295"/>
        <v>0</v>
      </c>
    </row>
    <row r="3866" spans="2:7" x14ac:dyDescent="0.25">
      <c r="B3866">
        <f t="shared" si="293"/>
        <v>3863</v>
      </c>
      <c r="C3866" t="e">
        <f t="shared" si="292"/>
        <v>#DIV/0!</v>
      </c>
      <c r="D3866" s="38" t="e">
        <f t="shared" si="294"/>
        <v>#DIV/0!</v>
      </c>
      <c r="G3866" s="38">
        <f t="shared" si="295"/>
        <v>0</v>
      </c>
    </row>
    <row r="3867" spans="2:7" x14ac:dyDescent="0.25">
      <c r="B3867">
        <f t="shared" si="293"/>
        <v>3864</v>
      </c>
      <c r="C3867" t="e">
        <f t="shared" si="292"/>
        <v>#DIV/0!</v>
      </c>
      <c r="D3867" s="38" t="e">
        <f t="shared" si="294"/>
        <v>#DIV/0!</v>
      </c>
      <c r="G3867" s="38">
        <f t="shared" si="295"/>
        <v>0</v>
      </c>
    </row>
    <row r="3868" spans="2:7" x14ac:dyDescent="0.25">
      <c r="B3868">
        <f t="shared" si="293"/>
        <v>3865</v>
      </c>
      <c r="C3868" t="e">
        <f t="shared" si="292"/>
        <v>#DIV/0!</v>
      </c>
      <c r="D3868" s="38" t="e">
        <f t="shared" si="294"/>
        <v>#DIV/0!</v>
      </c>
      <c r="G3868" s="38">
        <f t="shared" si="295"/>
        <v>0</v>
      </c>
    </row>
    <row r="3869" spans="2:7" x14ac:dyDescent="0.25">
      <c r="B3869">
        <f t="shared" si="293"/>
        <v>3866</v>
      </c>
      <c r="C3869" t="e">
        <f t="shared" si="292"/>
        <v>#DIV/0!</v>
      </c>
      <c r="D3869" s="38" t="e">
        <f t="shared" si="294"/>
        <v>#DIV/0!</v>
      </c>
      <c r="G3869" s="38">
        <f t="shared" si="295"/>
        <v>0</v>
      </c>
    </row>
    <row r="3870" spans="2:7" x14ac:dyDescent="0.25">
      <c r="B3870">
        <f t="shared" si="293"/>
        <v>3867</v>
      </c>
      <c r="C3870" t="e">
        <f t="shared" si="292"/>
        <v>#DIV/0!</v>
      </c>
      <c r="D3870" s="38" t="e">
        <f t="shared" si="294"/>
        <v>#DIV/0!</v>
      </c>
      <c r="G3870" s="38">
        <f t="shared" si="295"/>
        <v>0</v>
      </c>
    </row>
    <row r="3871" spans="2:7" x14ac:dyDescent="0.25">
      <c r="B3871">
        <f t="shared" si="293"/>
        <v>3868</v>
      </c>
      <c r="C3871" t="e">
        <f t="shared" si="292"/>
        <v>#DIV/0!</v>
      </c>
      <c r="D3871" s="38" t="e">
        <f t="shared" si="294"/>
        <v>#DIV/0!</v>
      </c>
      <c r="G3871" s="38">
        <f t="shared" si="295"/>
        <v>0</v>
      </c>
    </row>
    <row r="3872" spans="2:7" x14ac:dyDescent="0.25">
      <c r="B3872">
        <f t="shared" si="293"/>
        <v>3869</v>
      </c>
      <c r="C3872" t="e">
        <f t="shared" si="292"/>
        <v>#DIV/0!</v>
      </c>
      <c r="D3872" s="38" t="e">
        <f t="shared" si="294"/>
        <v>#DIV/0!</v>
      </c>
      <c r="G3872" s="38">
        <f t="shared" si="295"/>
        <v>0</v>
      </c>
    </row>
    <row r="3873" spans="2:7" x14ac:dyDescent="0.25">
      <c r="B3873">
        <f t="shared" si="293"/>
        <v>3870</v>
      </c>
      <c r="C3873" t="e">
        <f t="shared" si="292"/>
        <v>#DIV/0!</v>
      </c>
      <c r="D3873" s="38" t="e">
        <f t="shared" si="294"/>
        <v>#DIV/0!</v>
      </c>
      <c r="G3873" s="38">
        <f t="shared" si="295"/>
        <v>0</v>
      </c>
    </row>
    <row r="3874" spans="2:7" x14ac:dyDescent="0.25">
      <c r="B3874">
        <f t="shared" si="293"/>
        <v>3871</v>
      </c>
      <c r="C3874" t="e">
        <f t="shared" si="292"/>
        <v>#DIV/0!</v>
      </c>
      <c r="D3874" s="38" t="e">
        <f t="shared" si="294"/>
        <v>#DIV/0!</v>
      </c>
      <c r="G3874" s="38">
        <f t="shared" si="295"/>
        <v>0</v>
      </c>
    </row>
    <row r="3875" spans="2:7" x14ac:dyDescent="0.25">
      <c r="B3875">
        <f t="shared" si="293"/>
        <v>3872</v>
      </c>
      <c r="C3875" t="e">
        <f t="shared" si="292"/>
        <v>#DIV/0!</v>
      </c>
      <c r="D3875" s="38" t="e">
        <f t="shared" si="294"/>
        <v>#DIV/0!</v>
      </c>
      <c r="G3875" s="38">
        <f t="shared" si="295"/>
        <v>0</v>
      </c>
    </row>
    <row r="3876" spans="2:7" x14ac:dyDescent="0.25">
      <c r="B3876">
        <f t="shared" si="293"/>
        <v>3873</v>
      </c>
      <c r="C3876" t="e">
        <f t="shared" si="292"/>
        <v>#DIV/0!</v>
      </c>
      <c r="D3876" s="38" t="e">
        <f t="shared" si="294"/>
        <v>#DIV/0!</v>
      </c>
      <c r="G3876" s="38">
        <f t="shared" si="295"/>
        <v>0</v>
      </c>
    </row>
    <row r="3877" spans="2:7" x14ac:dyDescent="0.25">
      <c r="B3877">
        <f t="shared" si="293"/>
        <v>3874</v>
      </c>
      <c r="C3877" t="e">
        <f t="shared" si="292"/>
        <v>#DIV/0!</v>
      </c>
      <c r="D3877" s="38" t="e">
        <f t="shared" si="294"/>
        <v>#DIV/0!</v>
      </c>
      <c r="G3877" s="38">
        <f t="shared" si="295"/>
        <v>0</v>
      </c>
    </row>
    <row r="3878" spans="2:7" x14ac:dyDescent="0.25">
      <c r="B3878">
        <f t="shared" si="293"/>
        <v>3875</v>
      </c>
      <c r="C3878" t="e">
        <f t="shared" si="292"/>
        <v>#DIV/0!</v>
      </c>
      <c r="D3878" s="38" t="e">
        <f t="shared" si="294"/>
        <v>#DIV/0!</v>
      </c>
      <c r="G3878" s="38">
        <f t="shared" si="295"/>
        <v>0</v>
      </c>
    </row>
    <row r="3879" spans="2:7" x14ac:dyDescent="0.25">
      <c r="B3879">
        <f t="shared" si="293"/>
        <v>3876</v>
      </c>
      <c r="C3879" t="e">
        <f t="shared" si="292"/>
        <v>#DIV/0!</v>
      </c>
      <c r="D3879" s="38" t="e">
        <f t="shared" si="294"/>
        <v>#DIV/0!</v>
      </c>
      <c r="G3879" s="38">
        <f t="shared" si="295"/>
        <v>0</v>
      </c>
    </row>
    <row r="3880" spans="2:7" x14ac:dyDescent="0.25">
      <c r="B3880">
        <f t="shared" si="293"/>
        <v>3877</v>
      </c>
      <c r="C3880" t="e">
        <f t="shared" si="292"/>
        <v>#DIV/0!</v>
      </c>
      <c r="D3880" s="38" t="e">
        <f t="shared" si="294"/>
        <v>#DIV/0!</v>
      </c>
      <c r="G3880" s="38">
        <f t="shared" si="295"/>
        <v>0</v>
      </c>
    </row>
    <row r="3881" spans="2:7" x14ac:dyDescent="0.25">
      <c r="B3881">
        <f t="shared" si="293"/>
        <v>3878</v>
      </c>
      <c r="C3881" t="e">
        <f t="shared" si="292"/>
        <v>#DIV/0!</v>
      </c>
      <c r="D3881" s="38" t="e">
        <f t="shared" si="294"/>
        <v>#DIV/0!</v>
      </c>
      <c r="G3881" s="38">
        <f t="shared" si="295"/>
        <v>0</v>
      </c>
    </row>
    <row r="3882" spans="2:7" x14ac:dyDescent="0.25">
      <c r="B3882">
        <f t="shared" si="293"/>
        <v>3879</v>
      </c>
      <c r="C3882" t="e">
        <f t="shared" si="292"/>
        <v>#DIV/0!</v>
      </c>
      <c r="D3882" s="38" t="e">
        <f t="shared" si="294"/>
        <v>#DIV/0!</v>
      </c>
      <c r="G3882" s="38">
        <f t="shared" si="295"/>
        <v>0</v>
      </c>
    </row>
    <row r="3883" spans="2:7" x14ac:dyDescent="0.25">
      <c r="B3883">
        <f t="shared" si="293"/>
        <v>3880</v>
      </c>
      <c r="C3883" t="e">
        <f t="shared" si="292"/>
        <v>#DIV/0!</v>
      </c>
      <c r="D3883" s="38" t="e">
        <f t="shared" si="294"/>
        <v>#DIV/0!</v>
      </c>
      <c r="G3883" s="38">
        <f t="shared" si="295"/>
        <v>0</v>
      </c>
    </row>
    <row r="3884" spans="2:7" x14ac:dyDescent="0.25">
      <c r="B3884">
        <f t="shared" si="293"/>
        <v>3881</v>
      </c>
      <c r="C3884" t="e">
        <f t="shared" si="292"/>
        <v>#DIV/0!</v>
      </c>
      <c r="D3884" s="38" t="e">
        <f t="shared" si="294"/>
        <v>#DIV/0!</v>
      </c>
      <c r="G3884" s="38">
        <f t="shared" si="295"/>
        <v>0</v>
      </c>
    </row>
    <row r="3885" spans="2:7" x14ac:dyDescent="0.25">
      <c r="B3885">
        <f t="shared" si="293"/>
        <v>3882</v>
      </c>
      <c r="C3885" t="e">
        <f t="shared" si="292"/>
        <v>#DIV/0!</v>
      </c>
      <c r="D3885" s="38" t="e">
        <f t="shared" si="294"/>
        <v>#DIV/0!</v>
      </c>
      <c r="G3885" s="38">
        <f t="shared" si="295"/>
        <v>0</v>
      </c>
    </row>
    <row r="3886" spans="2:7" x14ac:dyDescent="0.25">
      <c r="B3886">
        <f t="shared" si="293"/>
        <v>3883</v>
      </c>
      <c r="C3886" t="e">
        <f t="shared" si="292"/>
        <v>#DIV/0!</v>
      </c>
      <c r="D3886" s="38" t="e">
        <f t="shared" si="294"/>
        <v>#DIV/0!</v>
      </c>
      <c r="G3886" s="38">
        <f t="shared" si="295"/>
        <v>0</v>
      </c>
    </row>
    <row r="3887" spans="2:7" x14ac:dyDescent="0.25">
      <c r="B3887">
        <f t="shared" si="293"/>
        <v>3884</v>
      </c>
      <c r="C3887" t="e">
        <f t="shared" si="292"/>
        <v>#DIV/0!</v>
      </c>
      <c r="D3887" s="38" t="e">
        <f t="shared" si="294"/>
        <v>#DIV/0!</v>
      </c>
      <c r="G3887" s="38">
        <f t="shared" si="295"/>
        <v>0</v>
      </c>
    </row>
    <row r="3888" spans="2:7" x14ac:dyDescent="0.25">
      <c r="B3888">
        <f t="shared" si="293"/>
        <v>3885</v>
      </c>
      <c r="C3888" t="e">
        <f t="shared" si="292"/>
        <v>#DIV/0!</v>
      </c>
      <c r="D3888" s="38" t="e">
        <f t="shared" si="294"/>
        <v>#DIV/0!</v>
      </c>
      <c r="G3888" s="38">
        <f t="shared" si="295"/>
        <v>0</v>
      </c>
    </row>
    <row r="3889" spans="2:7" x14ac:dyDescent="0.25">
      <c r="B3889">
        <f t="shared" si="293"/>
        <v>3886</v>
      </c>
      <c r="C3889" t="e">
        <f t="shared" si="292"/>
        <v>#DIV/0!</v>
      </c>
      <c r="D3889" s="38" t="e">
        <f t="shared" si="294"/>
        <v>#DIV/0!</v>
      </c>
      <c r="G3889" s="38">
        <f t="shared" si="295"/>
        <v>0</v>
      </c>
    </row>
    <row r="3890" spans="2:7" x14ac:dyDescent="0.25">
      <c r="B3890">
        <f t="shared" si="293"/>
        <v>3887</v>
      </c>
      <c r="C3890" t="e">
        <f t="shared" si="292"/>
        <v>#DIV/0!</v>
      </c>
      <c r="D3890" s="38" t="e">
        <f t="shared" si="294"/>
        <v>#DIV/0!</v>
      </c>
      <c r="G3890" s="38">
        <f t="shared" si="295"/>
        <v>0</v>
      </c>
    </row>
    <row r="3891" spans="2:7" x14ac:dyDescent="0.25">
      <c r="B3891">
        <f t="shared" si="293"/>
        <v>3888</v>
      </c>
      <c r="C3891" t="e">
        <f t="shared" si="292"/>
        <v>#DIV/0!</v>
      </c>
      <c r="D3891" s="38" t="e">
        <f t="shared" si="294"/>
        <v>#DIV/0!</v>
      </c>
      <c r="G3891" s="38">
        <f t="shared" si="295"/>
        <v>0</v>
      </c>
    </row>
    <row r="3892" spans="2:7" x14ac:dyDescent="0.25">
      <c r="B3892">
        <f t="shared" si="293"/>
        <v>3889</v>
      </c>
      <c r="C3892" t="e">
        <f t="shared" si="292"/>
        <v>#DIV/0!</v>
      </c>
      <c r="D3892" s="38" t="e">
        <f t="shared" si="294"/>
        <v>#DIV/0!</v>
      </c>
      <c r="G3892" s="38">
        <f t="shared" si="295"/>
        <v>0</v>
      </c>
    </row>
    <row r="3893" spans="2:7" x14ac:dyDescent="0.25">
      <c r="B3893">
        <f t="shared" si="293"/>
        <v>3890</v>
      </c>
      <c r="C3893" t="e">
        <f t="shared" si="292"/>
        <v>#DIV/0!</v>
      </c>
      <c r="D3893" s="38" t="e">
        <f t="shared" si="294"/>
        <v>#DIV/0!</v>
      </c>
      <c r="G3893" s="38">
        <f t="shared" si="295"/>
        <v>0</v>
      </c>
    </row>
    <row r="3894" spans="2:7" x14ac:dyDescent="0.25">
      <c r="B3894">
        <f t="shared" si="293"/>
        <v>3891</v>
      </c>
      <c r="C3894" t="e">
        <f t="shared" si="292"/>
        <v>#DIV/0!</v>
      </c>
      <c r="D3894" s="38" t="e">
        <f t="shared" si="294"/>
        <v>#DIV/0!</v>
      </c>
      <c r="G3894" s="38">
        <f t="shared" si="295"/>
        <v>0</v>
      </c>
    </row>
    <row r="3895" spans="2:7" x14ac:dyDescent="0.25">
      <c r="B3895">
        <f t="shared" si="293"/>
        <v>3892</v>
      </c>
      <c r="C3895" t="e">
        <f t="shared" si="292"/>
        <v>#DIV/0!</v>
      </c>
      <c r="D3895" s="38" t="e">
        <f t="shared" si="294"/>
        <v>#DIV/0!</v>
      </c>
      <c r="G3895" s="38">
        <f t="shared" si="295"/>
        <v>0</v>
      </c>
    </row>
    <row r="3896" spans="2:7" x14ac:dyDescent="0.25">
      <c r="B3896">
        <f t="shared" si="293"/>
        <v>3893</v>
      </c>
      <c r="C3896" t="e">
        <f t="shared" si="292"/>
        <v>#DIV/0!</v>
      </c>
      <c r="D3896" s="38" t="e">
        <f t="shared" si="294"/>
        <v>#DIV/0!</v>
      </c>
      <c r="G3896" s="38">
        <f t="shared" si="295"/>
        <v>0</v>
      </c>
    </row>
    <row r="3897" spans="2:7" x14ac:dyDescent="0.25">
      <c r="B3897">
        <f t="shared" si="293"/>
        <v>3894</v>
      </c>
      <c r="C3897" t="e">
        <f t="shared" si="292"/>
        <v>#DIV/0!</v>
      </c>
      <c r="D3897" s="38" t="e">
        <f t="shared" si="294"/>
        <v>#DIV/0!</v>
      </c>
      <c r="G3897" s="38">
        <f t="shared" si="295"/>
        <v>0</v>
      </c>
    </row>
    <row r="3898" spans="2:7" x14ac:dyDescent="0.25">
      <c r="B3898">
        <f t="shared" si="293"/>
        <v>3895</v>
      </c>
      <c r="C3898" t="e">
        <f t="shared" si="292"/>
        <v>#DIV/0!</v>
      </c>
      <c r="D3898" s="38" t="e">
        <f t="shared" si="294"/>
        <v>#DIV/0!</v>
      </c>
      <c r="G3898" s="38">
        <f t="shared" si="295"/>
        <v>0</v>
      </c>
    </row>
    <row r="3899" spans="2:7" x14ac:dyDescent="0.25">
      <c r="B3899">
        <f t="shared" si="293"/>
        <v>3896</v>
      </c>
      <c r="C3899" t="e">
        <f t="shared" si="292"/>
        <v>#DIV/0!</v>
      </c>
      <c r="D3899" s="38" t="e">
        <f t="shared" si="294"/>
        <v>#DIV/0!</v>
      </c>
      <c r="G3899" s="38">
        <f t="shared" si="295"/>
        <v>0</v>
      </c>
    </row>
    <row r="3900" spans="2:7" x14ac:dyDescent="0.25">
      <c r="B3900">
        <f t="shared" si="293"/>
        <v>3897</v>
      </c>
      <c r="C3900" t="e">
        <f t="shared" si="292"/>
        <v>#DIV/0!</v>
      </c>
      <c r="D3900" s="38" t="e">
        <f t="shared" si="294"/>
        <v>#DIV/0!</v>
      </c>
      <c r="G3900" s="38">
        <f t="shared" si="295"/>
        <v>0</v>
      </c>
    </row>
    <row r="3901" spans="2:7" x14ac:dyDescent="0.25">
      <c r="B3901">
        <f t="shared" si="293"/>
        <v>3898</v>
      </c>
      <c r="C3901" t="e">
        <f t="shared" si="292"/>
        <v>#DIV/0!</v>
      </c>
      <c r="D3901" s="38" t="e">
        <f t="shared" si="294"/>
        <v>#DIV/0!</v>
      </c>
      <c r="G3901" s="38">
        <f t="shared" si="295"/>
        <v>0</v>
      </c>
    </row>
    <row r="3902" spans="2:7" x14ac:dyDescent="0.25">
      <c r="B3902">
        <f t="shared" si="293"/>
        <v>3899</v>
      </c>
      <c r="C3902" t="e">
        <f t="shared" si="292"/>
        <v>#DIV/0!</v>
      </c>
      <c r="D3902" s="38" t="e">
        <f t="shared" si="294"/>
        <v>#DIV/0!</v>
      </c>
      <c r="G3902" s="38">
        <f t="shared" si="295"/>
        <v>0</v>
      </c>
    </row>
    <row r="3903" spans="2:7" x14ac:dyDescent="0.25">
      <c r="B3903">
        <f t="shared" si="293"/>
        <v>3900</v>
      </c>
      <c r="C3903" t="e">
        <f t="shared" si="292"/>
        <v>#DIV/0!</v>
      </c>
      <c r="D3903" s="38" t="e">
        <f t="shared" si="294"/>
        <v>#DIV/0!</v>
      </c>
      <c r="G3903" s="38">
        <f t="shared" si="295"/>
        <v>0</v>
      </c>
    </row>
    <row r="3904" spans="2:7" x14ac:dyDescent="0.25">
      <c r="B3904">
        <f t="shared" si="293"/>
        <v>3901</v>
      </c>
      <c r="C3904" t="e">
        <f t="shared" si="292"/>
        <v>#DIV/0!</v>
      </c>
      <c r="D3904" s="38" t="e">
        <f t="shared" si="294"/>
        <v>#DIV/0!</v>
      </c>
      <c r="G3904" s="38">
        <f t="shared" si="295"/>
        <v>0</v>
      </c>
    </row>
    <row r="3905" spans="2:7" x14ac:dyDescent="0.25">
      <c r="B3905">
        <f t="shared" si="293"/>
        <v>3902</v>
      </c>
      <c r="C3905" t="e">
        <f t="shared" si="292"/>
        <v>#DIV/0!</v>
      </c>
      <c r="D3905" s="38" t="e">
        <f t="shared" si="294"/>
        <v>#DIV/0!</v>
      </c>
      <c r="G3905" s="38">
        <f t="shared" si="295"/>
        <v>0</v>
      </c>
    </row>
    <row r="3906" spans="2:7" x14ac:dyDescent="0.25">
      <c r="B3906">
        <f t="shared" si="293"/>
        <v>3903</v>
      </c>
      <c r="C3906" t="e">
        <f t="shared" si="292"/>
        <v>#DIV/0!</v>
      </c>
      <c r="D3906" s="38" t="e">
        <f t="shared" si="294"/>
        <v>#DIV/0!</v>
      </c>
      <c r="G3906" s="38">
        <f t="shared" si="295"/>
        <v>0</v>
      </c>
    </row>
    <row r="3907" spans="2:7" x14ac:dyDescent="0.25">
      <c r="B3907">
        <f t="shared" si="293"/>
        <v>3904</v>
      </c>
      <c r="C3907" t="e">
        <f t="shared" si="292"/>
        <v>#DIV/0!</v>
      </c>
      <c r="D3907" s="38" t="e">
        <f t="shared" si="294"/>
        <v>#DIV/0!</v>
      </c>
      <c r="G3907" s="38">
        <f t="shared" si="295"/>
        <v>0</v>
      </c>
    </row>
    <row r="3908" spans="2:7" x14ac:dyDescent="0.25">
      <c r="B3908">
        <f t="shared" si="293"/>
        <v>3905</v>
      </c>
      <c r="C3908" t="e">
        <f t="shared" si="292"/>
        <v>#DIV/0!</v>
      </c>
      <c r="D3908" s="38" t="e">
        <f t="shared" si="294"/>
        <v>#DIV/0!</v>
      </c>
      <c r="G3908" s="38">
        <f t="shared" si="295"/>
        <v>0</v>
      </c>
    </row>
    <row r="3909" spans="2:7" x14ac:dyDescent="0.25">
      <c r="B3909">
        <f t="shared" si="293"/>
        <v>3906</v>
      </c>
      <c r="C3909" t="e">
        <f t="shared" ref="C3909:C3972" si="296">1/H3909</f>
        <v>#DIV/0!</v>
      </c>
      <c r="D3909" s="38" t="e">
        <f t="shared" si="294"/>
        <v>#DIV/0!</v>
      </c>
      <c r="G3909" s="38">
        <f t="shared" si="295"/>
        <v>0</v>
      </c>
    </row>
    <row r="3910" spans="2:7" x14ac:dyDescent="0.25">
      <c r="B3910">
        <f t="shared" ref="B3910:B3973" si="297">B3909+1</f>
        <v>3907</v>
      </c>
      <c r="C3910" t="e">
        <f t="shared" si="296"/>
        <v>#DIV/0!</v>
      </c>
      <c r="D3910" s="38" t="e">
        <f t="shared" ref="D3910:D3973" si="298">D3909+C3910</f>
        <v>#DIV/0!</v>
      </c>
      <c r="G3910" s="38">
        <f t="shared" si="295"/>
        <v>0</v>
      </c>
    </row>
    <row r="3911" spans="2:7" x14ac:dyDescent="0.25">
      <c r="B3911">
        <f t="shared" si="297"/>
        <v>3908</v>
      </c>
      <c r="C3911" t="e">
        <f t="shared" si="296"/>
        <v>#DIV/0!</v>
      </c>
      <c r="D3911" s="38" t="e">
        <f t="shared" si="298"/>
        <v>#DIV/0!</v>
      </c>
      <c r="G3911" s="38">
        <f t="shared" ref="G3911:G3974" si="299">H3911/0.278</f>
        <v>0</v>
      </c>
    </row>
    <row r="3912" spans="2:7" x14ac:dyDescent="0.25">
      <c r="B3912">
        <f t="shared" si="297"/>
        <v>3909</v>
      </c>
      <c r="C3912" t="e">
        <f t="shared" si="296"/>
        <v>#DIV/0!</v>
      </c>
      <c r="D3912" s="38" t="e">
        <f t="shared" si="298"/>
        <v>#DIV/0!</v>
      </c>
      <c r="G3912" s="38">
        <f t="shared" si="299"/>
        <v>0</v>
      </c>
    </row>
    <row r="3913" spans="2:7" x14ac:dyDescent="0.25">
      <c r="B3913">
        <f t="shared" si="297"/>
        <v>3910</v>
      </c>
      <c r="C3913" t="e">
        <f t="shared" si="296"/>
        <v>#DIV/0!</v>
      </c>
      <c r="D3913" s="38" t="e">
        <f t="shared" si="298"/>
        <v>#DIV/0!</v>
      </c>
      <c r="G3913" s="38">
        <f t="shared" si="299"/>
        <v>0</v>
      </c>
    </row>
    <row r="3914" spans="2:7" x14ac:dyDescent="0.25">
      <c r="B3914">
        <f t="shared" si="297"/>
        <v>3911</v>
      </c>
      <c r="C3914" t="e">
        <f t="shared" si="296"/>
        <v>#DIV/0!</v>
      </c>
      <c r="D3914" s="38" t="e">
        <f t="shared" si="298"/>
        <v>#DIV/0!</v>
      </c>
      <c r="G3914" s="38">
        <f t="shared" si="299"/>
        <v>0</v>
      </c>
    </row>
    <row r="3915" spans="2:7" x14ac:dyDescent="0.25">
      <c r="B3915">
        <f t="shared" si="297"/>
        <v>3912</v>
      </c>
      <c r="C3915" t="e">
        <f t="shared" si="296"/>
        <v>#DIV/0!</v>
      </c>
      <c r="D3915" s="38" t="e">
        <f t="shared" si="298"/>
        <v>#DIV/0!</v>
      </c>
      <c r="G3915" s="38">
        <f t="shared" si="299"/>
        <v>0</v>
      </c>
    </row>
    <row r="3916" spans="2:7" x14ac:dyDescent="0.25">
      <c r="B3916">
        <f t="shared" si="297"/>
        <v>3913</v>
      </c>
      <c r="C3916" t="e">
        <f t="shared" si="296"/>
        <v>#DIV/0!</v>
      </c>
      <c r="D3916" s="38" t="e">
        <f t="shared" si="298"/>
        <v>#DIV/0!</v>
      </c>
      <c r="G3916" s="38">
        <f t="shared" si="299"/>
        <v>0</v>
      </c>
    </row>
    <row r="3917" spans="2:7" x14ac:dyDescent="0.25">
      <c r="B3917">
        <f t="shared" si="297"/>
        <v>3914</v>
      </c>
      <c r="C3917" t="e">
        <f t="shared" si="296"/>
        <v>#DIV/0!</v>
      </c>
      <c r="D3917" s="38" t="e">
        <f t="shared" si="298"/>
        <v>#DIV/0!</v>
      </c>
      <c r="G3917" s="38">
        <f t="shared" si="299"/>
        <v>0</v>
      </c>
    </row>
    <row r="3918" spans="2:7" x14ac:dyDescent="0.25">
      <c r="B3918">
        <f t="shared" si="297"/>
        <v>3915</v>
      </c>
      <c r="C3918" t="e">
        <f t="shared" si="296"/>
        <v>#DIV/0!</v>
      </c>
      <c r="D3918" s="38" t="e">
        <f t="shared" si="298"/>
        <v>#DIV/0!</v>
      </c>
      <c r="G3918" s="38">
        <f t="shared" si="299"/>
        <v>0</v>
      </c>
    </row>
    <row r="3919" spans="2:7" x14ac:dyDescent="0.25">
      <c r="B3919">
        <f t="shared" si="297"/>
        <v>3916</v>
      </c>
      <c r="C3919" t="e">
        <f t="shared" si="296"/>
        <v>#DIV/0!</v>
      </c>
      <c r="D3919" s="38" t="e">
        <f t="shared" si="298"/>
        <v>#DIV/0!</v>
      </c>
      <c r="G3919" s="38">
        <f t="shared" si="299"/>
        <v>0</v>
      </c>
    </row>
    <row r="3920" spans="2:7" x14ac:dyDescent="0.25">
      <c r="B3920">
        <f t="shared" si="297"/>
        <v>3917</v>
      </c>
      <c r="C3920" t="e">
        <f t="shared" si="296"/>
        <v>#DIV/0!</v>
      </c>
      <c r="D3920" s="38" t="e">
        <f t="shared" si="298"/>
        <v>#DIV/0!</v>
      </c>
      <c r="G3920" s="38">
        <f t="shared" si="299"/>
        <v>0</v>
      </c>
    </row>
    <row r="3921" spans="2:7" x14ac:dyDescent="0.25">
      <c r="B3921">
        <f t="shared" si="297"/>
        <v>3918</v>
      </c>
      <c r="C3921" t="e">
        <f t="shared" si="296"/>
        <v>#DIV/0!</v>
      </c>
      <c r="D3921" s="38" t="e">
        <f t="shared" si="298"/>
        <v>#DIV/0!</v>
      </c>
      <c r="G3921" s="38">
        <f t="shared" si="299"/>
        <v>0</v>
      </c>
    </row>
    <row r="3922" spans="2:7" x14ac:dyDescent="0.25">
      <c r="B3922">
        <f t="shared" si="297"/>
        <v>3919</v>
      </c>
      <c r="C3922" t="e">
        <f t="shared" si="296"/>
        <v>#DIV/0!</v>
      </c>
      <c r="D3922" s="38" t="e">
        <f t="shared" si="298"/>
        <v>#DIV/0!</v>
      </c>
      <c r="G3922" s="38">
        <f t="shared" si="299"/>
        <v>0</v>
      </c>
    </row>
    <row r="3923" spans="2:7" x14ac:dyDescent="0.25">
      <c r="B3923">
        <f t="shared" si="297"/>
        <v>3920</v>
      </c>
      <c r="C3923" t="e">
        <f t="shared" si="296"/>
        <v>#DIV/0!</v>
      </c>
      <c r="D3923" s="38" t="e">
        <f t="shared" si="298"/>
        <v>#DIV/0!</v>
      </c>
      <c r="G3923" s="38">
        <f t="shared" si="299"/>
        <v>0</v>
      </c>
    </row>
    <row r="3924" spans="2:7" x14ac:dyDescent="0.25">
      <c r="B3924">
        <f t="shared" si="297"/>
        <v>3921</v>
      </c>
      <c r="C3924" t="e">
        <f t="shared" si="296"/>
        <v>#DIV/0!</v>
      </c>
      <c r="D3924" s="38" t="e">
        <f t="shared" si="298"/>
        <v>#DIV/0!</v>
      </c>
      <c r="G3924" s="38">
        <f t="shared" si="299"/>
        <v>0</v>
      </c>
    </row>
    <row r="3925" spans="2:7" x14ac:dyDescent="0.25">
      <c r="B3925">
        <f t="shared" si="297"/>
        <v>3922</v>
      </c>
      <c r="C3925" t="e">
        <f t="shared" si="296"/>
        <v>#DIV/0!</v>
      </c>
      <c r="D3925" s="38" t="e">
        <f t="shared" si="298"/>
        <v>#DIV/0!</v>
      </c>
      <c r="G3925" s="38">
        <f t="shared" si="299"/>
        <v>0</v>
      </c>
    </row>
    <row r="3926" spans="2:7" x14ac:dyDescent="0.25">
      <c r="B3926">
        <f t="shared" si="297"/>
        <v>3923</v>
      </c>
      <c r="C3926" t="e">
        <f t="shared" si="296"/>
        <v>#DIV/0!</v>
      </c>
      <c r="D3926" s="38" t="e">
        <f t="shared" si="298"/>
        <v>#DIV/0!</v>
      </c>
      <c r="G3926" s="38">
        <f t="shared" si="299"/>
        <v>0</v>
      </c>
    </row>
    <row r="3927" spans="2:7" x14ac:dyDescent="0.25">
      <c r="B3927">
        <f t="shared" si="297"/>
        <v>3924</v>
      </c>
      <c r="C3927" t="e">
        <f t="shared" si="296"/>
        <v>#DIV/0!</v>
      </c>
      <c r="D3927" s="38" t="e">
        <f t="shared" si="298"/>
        <v>#DIV/0!</v>
      </c>
      <c r="G3927" s="38">
        <f t="shared" si="299"/>
        <v>0</v>
      </c>
    </row>
    <row r="3928" spans="2:7" x14ac:dyDescent="0.25">
      <c r="B3928">
        <f t="shared" si="297"/>
        <v>3925</v>
      </c>
      <c r="C3928" t="e">
        <f t="shared" si="296"/>
        <v>#DIV/0!</v>
      </c>
      <c r="D3928" s="38" t="e">
        <f t="shared" si="298"/>
        <v>#DIV/0!</v>
      </c>
      <c r="G3928" s="38">
        <f t="shared" si="299"/>
        <v>0</v>
      </c>
    </row>
    <row r="3929" spans="2:7" x14ac:dyDescent="0.25">
      <c r="B3929">
        <f t="shared" si="297"/>
        <v>3926</v>
      </c>
      <c r="C3929" t="e">
        <f t="shared" si="296"/>
        <v>#DIV/0!</v>
      </c>
      <c r="D3929" s="38" t="e">
        <f t="shared" si="298"/>
        <v>#DIV/0!</v>
      </c>
      <c r="G3929" s="38">
        <f t="shared" si="299"/>
        <v>0</v>
      </c>
    </row>
    <row r="3930" spans="2:7" x14ac:dyDescent="0.25">
      <c r="B3930">
        <f t="shared" si="297"/>
        <v>3927</v>
      </c>
      <c r="C3930" t="e">
        <f t="shared" si="296"/>
        <v>#DIV/0!</v>
      </c>
      <c r="D3930" s="38" t="e">
        <f t="shared" si="298"/>
        <v>#DIV/0!</v>
      </c>
      <c r="G3930" s="38">
        <f t="shared" si="299"/>
        <v>0</v>
      </c>
    </row>
    <row r="3931" spans="2:7" x14ac:dyDescent="0.25">
      <c r="B3931">
        <f t="shared" si="297"/>
        <v>3928</v>
      </c>
      <c r="C3931" t="e">
        <f t="shared" si="296"/>
        <v>#DIV/0!</v>
      </c>
      <c r="D3931" s="38" t="e">
        <f t="shared" si="298"/>
        <v>#DIV/0!</v>
      </c>
      <c r="G3931" s="38">
        <f t="shared" si="299"/>
        <v>0</v>
      </c>
    </row>
    <row r="3932" spans="2:7" x14ac:dyDescent="0.25">
      <c r="B3932">
        <f t="shared" si="297"/>
        <v>3929</v>
      </c>
      <c r="C3932" t="e">
        <f t="shared" si="296"/>
        <v>#DIV/0!</v>
      </c>
      <c r="D3932" s="38" t="e">
        <f t="shared" si="298"/>
        <v>#DIV/0!</v>
      </c>
      <c r="G3932" s="38">
        <f t="shared" si="299"/>
        <v>0</v>
      </c>
    </row>
    <row r="3933" spans="2:7" x14ac:dyDescent="0.25">
      <c r="B3933">
        <f t="shared" si="297"/>
        <v>3930</v>
      </c>
      <c r="C3933" t="e">
        <f t="shared" si="296"/>
        <v>#DIV/0!</v>
      </c>
      <c r="D3933" s="38" t="e">
        <f t="shared" si="298"/>
        <v>#DIV/0!</v>
      </c>
      <c r="G3933" s="38">
        <f t="shared" si="299"/>
        <v>0</v>
      </c>
    </row>
    <row r="3934" spans="2:7" x14ac:dyDescent="0.25">
      <c r="B3934">
        <f t="shared" si="297"/>
        <v>3931</v>
      </c>
      <c r="C3934" t="e">
        <f t="shared" si="296"/>
        <v>#DIV/0!</v>
      </c>
      <c r="D3934" s="38" t="e">
        <f t="shared" si="298"/>
        <v>#DIV/0!</v>
      </c>
      <c r="G3934" s="38">
        <f t="shared" si="299"/>
        <v>0</v>
      </c>
    </row>
    <row r="3935" spans="2:7" x14ac:dyDescent="0.25">
      <c r="B3935">
        <f t="shared" si="297"/>
        <v>3932</v>
      </c>
      <c r="C3935" t="e">
        <f t="shared" si="296"/>
        <v>#DIV/0!</v>
      </c>
      <c r="D3935" s="38" t="e">
        <f t="shared" si="298"/>
        <v>#DIV/0!</v>
      </c>
      <c r="G3935" s="38">
        <f t="shared" si="299"/>
        <v>0</v>
      </c>
    </row>
    <row r="3936" spans="2:7" x14ac:dyDescent="0.25">
      <c r="B3936">
        <f t="shared" si="297"/>
        <v>3933</v>
      </c>
      <c r="C3936" t="e">
        <f t="shared" si="296"/>
        <v>#DIV/0!</v>
      </c>
      <c r="D3936" s="38" t="e">
        <f t="shared" si="298"/>
        <v>#DIV/0!</v>
      </c>
      <c r="G3936" s="38">
        <f t="shared" si="299"/>
        <v>0</v>
      </c>
    </row>
    <row r="3937" spans="2:7" x14ac:dyDescent="0.25">
      <c r="B3937">
        <f t="shared" si="297"/>
        <v>3934</v>
      </c>
      <c r="C3937" t="e">
        <f t="shared" si="296"/>
        <v>#DIV/0!</v>
      </c>
      <c r="D3937" s="38" t="e">
        <f t="shared" si="298"/>
        <v>#DIV/0!</v>
      </c>
      <c r="G3937" s="38">
        <f t="shared" si="299"/>
        <v>0</v>
      </c>
    </row>
    <row r="3938" spans="2:7" x14ac:dyDescent="0.25">
      <c r="B3938">
        <f t="shared" si="297"/>
        <v>3935</v>
      </c>
      <c r="C3938" t="e">
        <f t="shared" si="296"/>
        <v>#DIV/0!</v>
      </c>
      <c r="D3938" s="38" t="e">
        <f t="shared" si="298"/>
        <v>#DIV/0!</v>
      </c>
      <c r="G3938" s="38">
        <f t="shared" si="299"/>
        <v>0</v>
      </c>
    </row>
    <row r="3939" spans="2:7" x14ac:dyDescent="0.25">
      <c r="B3939">
        <f t="shared" si="297"/>
        <v>3936</v>
      </c>
      <c r="C3939" t="e">
        <f t="shared" si="296"/>
        <v>#DIV/0!</v>
      </c>
      <c r="D3939" s="38" t="e">
        <f t="shared" si="298"/>
        <v>#DIV/0!</v>
      </c>
      <c r="G3939" s="38">
        <f t="shared" si="299"/>
        <v>0</v>
      </c>
    </row>
    <row r="3940" spans="2:7" x14ac:dyDescent="0.25">
      <c r="B3940">
        <f t="shared" si="297"/>
        <v>3937</v>
      </c>
      <c r="C3940" t="e">
        <f t="shared" si="296"/>
        <v>#DIV/0!</v>
      </c>
      <c r="D3940" s="38" t="e">
        <f t="shared" si="298"/>
        <v>#DIV/0!</v>
      </c>
      <c r="G3940" s="38">
        <f t="shared" si="299"/>
        <v>0</v>
      </c>
    </row>
    <row r="3941" spans="2:7" x14ac:dyDescent="0.25">
      <c r="B3941">
        <f t="shared" si="297"/>
        <v>3938</v>
      </c>
      <c r="C3941" t="e">
        <f t="shared" si="296"/>
        <v>#DIV/0!</v>
      </c>
      <c r="D3941" s="38" t="e">
        <f t="shared" si="298"/>
        <v>#DIV/0!</v>
      </c>
      <c r="G3941" s="38">
        <f t="shared" si="299"/>
        <v>0</v>
      </c>
    </row>
    <row r="3942" spans="2:7" x14ac:dyDescent="0.25">
      <c r="B3942">
        <f t="shared" si="297"/>
        <v>3939</v>
      </c>
      <c r="C3942" t="e">
        <f t="shared" si="296"/>
        <v>#DIV/0!</v>
      </c>
      <c r="D3942" s="38" t="e">
        <f t="shared" si="298"/>
        <v>#DIV/0!</v>
      </c>
      <c r="G3942" s="38">
        <f t="shared" si="299"/>
        <v>0</v>
      </c>
    </row>
    <row r="3943" spans="2:7" x14ac:dyDescent="0.25">
      <c r="B3943">
        <f t="shared" si="297"/>
        <v>3940</v>
      </c>
      <c r="C3943" t="e">
        <f t="shared" si="296"/>
        <v>#DIV/0!</v>
      </c>
      <c r="D3943" s="38" t="e">
        <f t="shared" si="298"/>
        <v>#DIV/0!</v>
      </c>
      <c r="G3943" s="38">
        <f t="shared" si="299"/>
        <v>0</v>
      </c>
    </row>
    <row r="3944" spans="2:7" x14ac:dyDescent="0.25">
      <c r="B3944">
        <f t="shared" si="297"/>
        <v>3941</v>
      </c>
      <c r="C3944" t="e">
        <f t="shared" si="296"/>
        <v>#DIV/0!</v>
      </c>
      <c r="D3944" s="38" t="e">
        <f t="shared" si="298"/>
        <v>#DIV/0!</v>
      </c>
      <c r="G3944" s="38">
        <f t="shared" si="299"/>
        <v>0</v>
      </c>
    </row>
    <row r="3945" spans="2:7" x14ac:dyDescent="0.25">
      <c r="B3945">
        <f t="shared" si="297"/>
        <v>3942</v>
      </c>
      <c r="C3945" t="e">
        <f t="shared" si="296"/>
        <v>#DIV/0!</v>
      </c>
      <c r="D3945" s="38" t="e">
        <f t="shared" si="298"/>
        <v>#DIV/0!</v>
      </c>
      <c r="G3945" s="38">
        <f t="shared" si="299"/>
        <v>0</v>
      </c>
    </row>
    <row r="3946" spans="2:7" x14ac:dyDescent="0.25">
      <c r="B3946">
        <f t="shared" si="297"/>
        <v>3943</v>
      </c>
      <c r="C3946" t="e">
        <f t="shared" si="296"/>
        <v>#DIV/0!</v>
      </c>
      <c r="D3946" s="38" t="e">
        <f t="shared" si="298"/>
        <v>#DIV/0!</v>
      </c>
      <c r="G3946" s="38">
        <f t="shared" si="299"/>
        <v>0</v>
      </c>
    </row>
    <row r="3947" spans="2:7" x14ac:dyDescent="0.25">
      <c r="B3947">
        <f t="shared" si="297"/>
        <v>3944</v>
      </c>
      <c r="C3947" t="e">
        <f t="shared" si="296"/>
        <v>#DIV/0!</v>
      </c>
      <c r="D3947" s="38" t="e">
        <f t="shared" si="298"/>
        <v>#DIV/0!</v>
      </c>
      <c r="G3947" s="38">
        <f t="shared" si="299"/>
        <v>0</v>
      </c>
    </row>
    <row r="3948" spans="2:7" x14ac:dyDescent="0.25">
      <c r="B3948">
        <f t="shared" si="297"/>
        <v>3945</v>
      </c>
      <c r="C3948" t="e">
        <f t="shared" si="296"/>
        <v>#DIV/0!</v>
      </c>
      <c r="D3948" s="38" t="e">
        <f t="shared" si="298"/>
        <v>#DIV/0!</v>
      </c>
      <c r="G3948" s="38">
        <f t="shared" si="299"/>
        <v>0</v>
      </c>
    </row>
    <row r="3949" spans="2:7" x14ac:dyDescent="0.25">
      <c r="B3949">
        <f t="shared" si="297"/>
        <v>3946</v>
      </c>
      <c r="C3949" t="e">
        <f t="shared" si="296"/>
        <v>#DIV/0!</v>
      </c>
      <c r="D3949" s="38" t="e">
        <f t="shared" si="298"/>
        <v>#DIV/0!</v>
      </c>
      <c r="G3949" s="38">
        <f t="shared" si="299"/>
        <v>0</v>
      </c>
    </row>
    <row r="3950" spans="2:7" x14ac:dyDescent="0.25">
      <c r="B3950">
        <f t="shared" si="297"/>
        <v>3947</v>
      </c>
      <c r="C3950" t="e">
        <f t="shared" si="296"/>
        <v>#DIV/0!</v>
      </c>
      <c r="D3950" s="38" t="e">
        <f t="shared" si="298"/>
        <v>#DIV/0!</v>
      </c>
      <c r="G3950" s="38">
        <f t="shared" si="299"/>
        <v>0</v>
      </c>
    </row>
    <row r="3951" spans="2:7" x14ac:dyDescent="0.25">
      <c r="B3951">
        <f t="shared" si="297"/>
        <v>3948</v>
      </c>
      <c r="C3951" t="e">
        <f t="shared" si="296"/>
        <v>#DIV/0!</v>
      </c>
      <c r="D3951" s="38" t="e">
        <f t="shared" si="298"/>
        <v>#DIV/0!</v>
      </c>
      <c r="G3951" s="38">
        <f t="shared" si="299"/>
        <v>0</v>
      </c>
    </row>
    <row r="3952" spans="2:7" x14ac:dyDescent="0.25">
      <c r="B3952">
        <f t="shared" si="297"/>
        <v>3949</v>
      </c>
      <c r="C3952" t="e">
        <f t="shared" si="296"/>
        <v>#DIV/0!</v>
      </c>
      <c r="D3952" s="38" t="e">
        <f t="shared" si="298"/>
        <v>#DIV/0!</v>
      </c>
      <c r="G3952" s="38">
        <f t="shared" si="299"/>
        <v>0</v>
      </c>
    </row>
    <row r="3953" spans="2:7" x14ac:dyDescent="0.25">
      <c r="B3953">
        <f t="shared" si="297"/>
        <v>3950</v>
      </c>
      <c r="C3953" t="e">
        <f t="shared" si="296"/>
        <v>#DIV/0!</v>
      </c>
      <c r="D3953" s="38" t="e">
        <f t="shared" si="298"/>
        <v>#DIV/0!</v>
      </c>
      <c r="G3953" s="38">
        <f t="shared" si="299"/>
        <v>0</v>
      </c>
    </row>
    <row r="3954" spans="2:7" x14ac:dyDescent="0.25">
      <c r="B3954">
        <f t="shared" si="297"/>
        <v>3951</v>
      </c>
      <c r="C3954" t="e">
        <f t="shared" si="296"/>
        <v>#DIV/0!</v>
      </c>
      <c r="D3954" s="38" t="e">
        <f t="shared" si="298"/>
        <v>#DIV/0!</v>
      </c>
      <c r="G3954" s="38">
        <f t="shared" si="299"/>
        <v>0</v>
      </c>
    </row>
    <row r="3955" spans="2:7" x14ac:dyDescent="0.25">
      <c r="B3955">
        <f t="shared" si="297"/>
        <v>3952</v>
      </c>
      <c r="C3955" t="e">
        <f t="shared" si="296"/>
        <v>#DIV/0!</v>
      </c>
      <c r="D3955" s="38" t="e">
        <f t="shared" si="298"/>
        <v>#DIV/0!</v>
      </c>
      <c r="G3955" s="38">
        <f t="shared" si="299"/>
        <v>0</v>
      </c>
    </row>
    <row r="3956" spans="2:7" x14ac:dyDescent="0.25">
      <c r="B3956">
        <f t="shared" si="297"/>
        <v>3953</v>
      </c>
      <c r="C3956" t="e">
        <f t="shared" si="296"/>
        <v>#DIV/0!</v>
      </c>
      <c r="D3956" s="38" t="e">
        <f t="shared" si="298"/>
        <v>#DIV/0!</v>
      </c>
      <c r="G3956" s="38">
        <f t="shared" si="299"/>
        <v>0</v>
      </c>
    </row>
    <row r="3957" spans="2:7" x14ac:dyDescent="0.25">
      <c r="B3957">
        <f t="shared" si="297"/>
        <v>3954</v>
      </c>
      <c r="C3957" t="e">
        <f t="shared" si="296"/>
        <v>#DIV/0!</v>
      </c>
      <c r="D3957" s="38" t="e">
        <f t="shared" si="298"/>
        <v>#DIV/0!</v>
      </c>
      <c r="G3957" s="38">
        <f t="shared" si="299"/>
        <v>0</v>
      </c>
    </row>
    <row r="3958" spans="2:7" x14ac:dyDescent="0.25">
      <c r="B3958">
        <f t="shared" si="297"/>
        <v>3955</v>
      </c>
      <c r="C3958" t="e">
        <f t="shared" si="296"/>
        <v>#DIV/0!</v>
      </c>
      <c r="D3958" s="38" t="e">
        <f t="shared" si="298"/>
        <v>#DIV/0!</v>
      </c>
      <c r="G3958" s="38">
        <f t="shared" si="299"/>
        <v>0</v>
      </c>
    </row>
    <row r="3959" spans="2:7" x14ac:dyDescent="0.25">
      <c r="B3959">
        <f t="shared" si="297"/>
        <v>3956</v>
      </c>
      <c r="C3959" t="e">
        <f t="shared" si="296"/>
        <v>#DIV/0!</v>
      </c>
      <c r="D3959" s="38" t="e">
        <f t="shared" si="298"/>
        <v>#DIV/0!</v>
      </c>
      <c r="G3959" s="38">
        <f t="shared" si="299"/>
        <v>0</v>
      </c>
    </row>
    <row r="3960" spans="2:7" x14ac:dyDescent="0.25">
      <c r="B3960">
        <f t="shared" si="297"/>
        <v>3957</v>
      </c>
      <c r="C3960" t="e">
        <f t="shared" si="296"/>
        <v>#DIV/0!</v>
      </c>
      <c r="D3960" s="38" t="e">
        <f t="shared" si="298"/>
        <v>#DIV/0!</v>
      </c>
      <c r="G3960" s="38">
        <f t="shared" si="299"/>
        <v>0</v>
      </c>
    </row>
    <row r="3961" spans="2:7" x14ac:dyDescent="0.25">
      <c r="B3961">
        <f t="shared" si="297"/>
        <v>3958</v>
      </c>
      <c r="C3961" t="e">
        <f t="shared" si="296"/>
        <v>#DIV/0!</v>
      </c>
      <c r="D3961" s="38" t="e">
        <f t="shared" si="298"/>
        <v>#DIV/0!</v>
      </c>
      <c r="G3961" s="38">
        <f t="shared" si="299"/>
        <v>0</v>
      </c>
    </row>
    <row r="3962" spans="2:7" x14ac:dyDescent="0.25">
      <c r="B3962">
        <f t="shared" si="297"/>
        <v>3959</v>
      </c>
      <c r="C3962" t="e">
        <f t="shared" si="296"/>
        <v>#DIV/0!</v>
      </c>
      <c r="D3962" s="38" t="e">
        <f t="shared" si="298"/>
        <v>#DIV/0!</v>
      </c>
      <c r="G3962" s="38">
        <f t="shared" si="299"/>
        <v>0</v>
      </c>
    </row>
    <row r="3963" spans="2:7" x14ac:dyDescent="0.25">
      <c r="B3963">
        <f t="shared" si="297"/>
        <v>3960</v>
      </c>
      <c r="C3963" t="e">
        <f t="shared" si="296"/>
        <v>#DIV/0!</v>
      </c>
      <c r="D3963" s="38" t="e">
        <f t="shared" si="298"/>
        <v>#DIV/0!</v>
      </c>
      <c r="G3963" s="38">
        <f t="shared" si="299"/>
        <v>0</v>
      </c>
    </row>
    <row r="3964" spans="2:7" x14ac:dyDescent="0.25">
      <c r="B3964">
        <f t="shared" si="297"/>
        <v>3961</v>
      </c>
      <c r="C3964" t="e">
        <f t="shared" si="296"/>
        <v>#DIV/0!</v>
      </c>
      <c r="D3964" s="38" t="e">
        <f t="shared" si="298"/>
        <v>#DIV/0!</v>
      </c>
      <c r="G3964" s="38">
        <f t="shared" si="299"/>
        <v>0</v>
      </c>
    </row>
    <row r="3965" spans="2:7" x14ac:dyDescent="0.25">
      <c r="B3965">
        <f t="shared" si="297"/>
        <v>3962</v>
      </c>
      <c r="C3965" t="e">
        <f t="shared" si="296"/>
        <v>#DIV/0!</v>
      </c>
      <c r="D3965" s="38" t="e">
        <f t="shared" si="298"/>
        <v>#DIV/0!</v>
      </c>
      <c r="G3965" s="38">
        <f t="shared" si="299"/>
        <v>0</v>
      </c>
    </row>
    <row r="3966" spans="2:7" x14ac:dyDescent="0.25">
      <c r="B3966">
        <f t="shared" si="297"/>
        <v>3963</v>
      </c>
      <c r="C3966" t="e">
        <f t="shared" si="296"/>
        <v>#DIV/0!</v>
      </c>
      <c r="D3966" s="38" t="e">
        <f t="shared" si="298"/>
        <v>#DIV/0!</v>
      </c>
      <c r="G3966" s="38">
        <f t="shared" si="299"/>
        <v>0</v>
      </c>
    </row>
    <row r="3967" spans="2:7" x14ac:dyDescent="0.25">
      <c r="B3967">
        <f t="shared" si="297"/>
        <v>3964</v>
      </c>
      <c r="C3967" t="e">
        <f t="shared" si="296"/>
        <v>#DIV/0!</v>
      </c>
      <c r="D3967" s="38" t="e">
        <f t="shared" si="298"/>
        <v>#DIV/0!</v>
      </c>
      <c r="G3967" s="38">
        <f t="shared" si="299"/>
        <v>0</v>
      </c>
    </row>
    <row r="3968" spans="2:7" x14ac:dyDescent="0.25">
      <c r="B3968">
        <f t="shared" si="297"/>
        <v>3965</v>
      </c>
      <c r="C3968" t="e">
        <f t="shared" si="296"/>
        <v>#DIV/0!</v>
      </c>
      <c r="D3968" s="38" t="e">
        <f t="shared" si="298"/>
        <v>#DIV/0!</v>
      </c>
      <c r="G3968" s="38">
        <f t="shared" si="299"/>
        <v>0</v>
      </c>
    </row>
    <row r="3969" spans="2:7" x14ac:dyDescent="0.25">
      <c r="B3969">
        <f t="shared" si="297"/>
        <v>3966</v>
      </c>
      <c r="C3969" t="e">
        <f t="shared" si="296"/>
        <v>#DIV/0!</v>
      </c>
      <c r="D3969" s="38" t="e">
        <f t="shared" si="298"/>
        <v>#DIV/0!</v>
      </c>
      <c r="G3969" s="38">
        <f t="shared" si="299"/>
        <v>0</v>
      </c>
    </row>
    <row r="3970" spans="2:7" x14ac:dyDescent="0.25">
      <c r="B3970">
        <f t="shared" si="297"/>
        <v>3967</v>
      </c>
      <c r="C3970" t="e">
        <f t="shared" si="296"/>
        <v>#DIV/0!</v>
      </c>
      <c r="D3970" s="38" t="e">
        <f t="shared" si="298"/>
        <v>#DIV/0!</v>
      </c>
      <c r="G3970" s="38">
        <f t="shared" si="299"/>
        <v>0</v>
      </c>
    </row>
    <row r="3971" spans="2:7" x14ac:dyDescent="0.25">
      <c r="B3971">
        <f t="shared" si="297"/>
        <v>3968</v>
      </c>
      <c r="C3971" t="e">
        <f t="shared" si="296"/>
        <v>#DIV/0!</v>
      </c>
      <c r="D3971" s="38" t="e">
        <f t="shared" si="298"/>
        <v>#DIV/0!</v>
      </c>
      <c r="G3971" s="38">
        <f t="shared" si="299"/>
        <v>0</v>
      </c>
    </row>
    <row r="3972" spans="2:7" x14ac:dyDescent="0.25">
      <c r="B3972">
        <f t="shared" si="297"/>
        <v>3969</v>
      </c>
      <c r="C3972" t="e">
        <f t="shared" si="296"/>
        <v>#DIV/0!</v>
      </c>
      <c r="D3972" s="38" t="e">
        <f t="shared" si="298"/>
        <v>#DIV/0!</v>
      </c>
      <c r="G3972" s="38">
        <f t="shared" si="299"/>
        <v>0</v>
      </c>
    </row>
    <row r="3973" spans="2:7" x14ac:dyDescent="0.25">
      <c r="B3973">
        <f t="shared" si="297"/>
        <v>3970</v>
      </c>
      <c r="C3973" t="e">
        <f t="shared" ref="C3973:C4036" si="300">1/H3973</f>
        <v>#DIV/0!</v>
      </c>
      <c r="D3973" s="38" t="e">
        <f t="shared" si="298"/>
        <v>#DIV/0!</v>
      </c>
      <c r="G3973" s="38">
        <f t="shared" si="299"/>
        <v>0</v>
      </c>
    </row>
    <row r="3974" spans="2:7" x14ac:dyDescent="0.25">
      <c r="B3974">
        <f t="shared" ref="B3974:B4037" si="301">B3973+1</f>
        <v>3971</v>
      </c>
      <c r="C3974" t="e">
        <f t="shared" si="300"/>
        <v>#DIV/0!</v>
      </c>
      <c r="D3974" s="38" t="e">
        <f t="shared" ref="D3974:D4037" si="302">D3973+C3974</f>
        <v>#DIV/0!</v>
      </c>
      <c r="G3974" s="38">
        <f t="shared" si="299"/>
        <v>0</v>
      </c>
    </row>
    <row r="3975" spans="2:7" x14ac:dyDescent="0.25">
      <c r="B3975">
        <f t="shared" si="301"/>
        <v>3972</v>
      </c>
      <c r="C3975" t="e">
        <f t="shared" si="300"/>
        <v>#DIV/0!</v>
      </c>
      <c r="D3975" s="38" t="e">
        <f t="shared" si="302"/>
        <v>#DIV/0!</v>
      </c>
      <c r="G3975" s="38">
        <f t="shared" ref="G3975:G4038" si="303">H3975/0.278</f>
        <v>0</v>
      </c>
    </row>
    <row r="3976" spans="2:7" x14ac:dyDescent="0.25">
      <c r="B3976">
        <f t="shared" si="301"/>
        <v>3973</v>
      </c>
      <c r="C3976" t="e">
        <f t="shared" si="300"/>
        <v>#DIV/0!</v>
      </c>
      <c r="D3976" s="38" t="e">
        <f t="shared" si="302"/>
        <v>#DIV/0!</v>
      </c>
      <c r="G3976" s="38">
        <f t="shared" si="303"/>
        <v>0</v>
      </c>
    </row>
    <row r="3977" spans="2:7" x14ac:dyDescent="0.25">
      <c r="B3977">
        <f t="shared" si="301"/>
        <v>3974</v>
      </c>
      <c r="C3977" t="e">
        <f t="shared" si="300"/>
        <v>#DIV/0!</v>
      </c>
      <c r="D3977" s="38" t="e">
        <f t="shared" si="302"/>
        <v>#DIV/0!</v>
      </c>
      <c r="G3977" s="38">
        <f t="shared" si="303"/>
        <v>0</v>
      </c>
    </row>
    <row r="3978" spans="2:7" x14ac:dyDescent="0.25">
      <c r="B3978">
        <f t="shared" si="301"/>
        <v>3975</v>
      </c>
      <c r="C3978" t="e">
        <f t="shared" si="300"/>
        <v>#DIV/0!</v>
      </c>
      <c r="D3978" s="38" t="e">
        <f t="shared" si="302"/>
        <v>#DIV/0!</v>
      </c>
      <c r="G3978" s="38">
        <f t="shared" si="303"/>
        <v>0</v>
      </c>
    </row>
    <row r="3979" spans="2:7" x14ac:dyDescent="0.25">
      <c r="B3979">
        <f t="shared" si="301"/>
        <v>3976</v>
      </c>
      <c r="C3979" t="e">
        <f t="shared" si="300"/>
        <v>#DIV/0!</v>
      </c>
      <c r="D3979" s="38" t="e">
        <f t="shared" si="302"/>
        <v>#DIV/0!</v>
      </c>
      <c r="G3979" s="38">
        <f t="shared" si="303"/>
        <v>0</v>
      </c>
    </row>
    <row r="3980" spans="2:7" x14ac:dyDescent="0.25">
      <c r="B3980">
        <f t="shared" si="301"/>
        <v>3977</v>
      </c>
      <c r="C3980" t="e">
        <f t="shared" si="300"/>
        <v>#DIV/0!</v>
      </c>
      <c r="D3980" s="38" t="e">
        <f t="shared" si="302"/>
        <v>#DIV/0!</v>
      </c>
      <c r="G3980" s="38">
        <f t="shared" si="303"/>
        <v>0</v>
      </c>
    </row>
    <row r="3981" spans="2:7" x14ac:dyDescent="0.25">
      <c r="B3981">
        <f t="shared" si="301"/>
        <v>3978</v>
      </c>
      <c r="C3981" t="e">
        <f t="shared" si="300"/>
        <v>#DIV/0!</v>
      </c>
      <c r="D3981" s="38" t="e">
        <f t="shared" si="302"/>
        <v>#DIV/0!</v>
      </c>
      <c r="G3981" s="38">
        <f t="shared" si="303"/>
        <v>0</v>
      </c>
    </row>
    <row r="3982" spans="2:7" x14ac:dyDescent="0.25">
      <c r="B3982">
        <f t="shared" si="301"/>
        <v>3979</v>
      </c>
      <c r="C3982" t="e">
        <f t="shared" si="300"/>
        <v>#DIV/0!</v>
      </c>
      <c r="D3982" s="38" t="e">
        <f t="shared" si="302"/>
        <v>#DIV/0!</v>
      </c>
      <c r="G3982" s="38">
        <f t="shared" si="303"/>
        <v>0</v>
      </c>
    </row>
    <row r="3983" spans="2:7" x14ac:dyDescent="0.25">
      <c r="B3983">
        <f t="shared" si="301"/>
        <v>3980</v>
      </c>
      <c r="C3983" t="e">
        <f t="shared" si="300"/>
        <v>#DIV/0!</v>
      </c>
      <c r="D3983" s="38" t="e">
        <f t="shared" si="302"/>
        <v>#DIV/0!</v>
      </c>
      <c r="G3983" s="38">
        <f t="shared" si="303"/>
        <v>0</v>
      </c>
    </row>
    <row r="3984" spans="2:7" x14ac:dyDescent="0.25">
      <c r="B3984">
        <f t="shared" si="301"/>
        <v>3981</v>
      </c>
      <c r="C3984" t="e">
        <f t="shared" si="300"/>
        <v>#DIV/0!</v>
      </c>
      <c r="D3984" s="38" t="e">
        <f t="shared" si="302"/>
        <v>#DIV/0!</v>
      </c>
      <c r="G3984" s="38">
        <f t="shared" si="303"/>
        <v>0</v>
      </c>
    </row>
    <row r="3985" spans="2:7" x14ac:dyDescent="0.25">
      <c r="B3985">
        <f t="shared" si="301"/>
        <v>3982</v>
      </c>
      <c r="C3985" t="e">
        <f t="shared" si="300"/>
        <v>#DIV/0!</v>
      </c>
      <c r="D3985" s="38" t="e">
        <f t="shared" si="302"/>
        <v>#DIV/0!</v>
      </c>
      <c r="G3985" s="38">
        <f t="shared" si="303"/>
        <v>0</v>
      </c>
    </row>
    <row r="3986" spans="2:7" x14ac:dyDescent="0.25">
      <c r="B3986">
        <f t="shared" si="301"/>
        <v>3983</v>
      </c>
      <c r="C3986" t="e">
        <f t="shared" si="300"/>
        <v>#DIV/0!</v>
      </c>
      <c r="D3986" s="38" t="e">
        <f t="shared" si="302"/>
        <v>#DIV/0!</v>
      </c>
      <c r="G3986" s="38">
        <f t="shared" si="303"/>
        <v>0</v>
      </c>
    </row>
    <row r="3987" spans="2:7" x14ac:dyDescent="0.25">
      <c r="B3987">
        <f t="shared" si="301"/>
        <v>3984</v>
      </c>
      <c r="C3987" t="e">
        <f t="shared" si="300"/>
        <v>#DIV/0!</v>
      </c>
      <c r="D3987" s="38" t="e">
        <f t="shared" si="302"/>
        <v>#DIV/0!</v>
      </c>
      <c r="G3987" s="38">
        <f t="shared" si="303"/>
        <v>0</v>
      </c>
    </row>
    <row r="3988" spans="2:7" x14ac:dyDescent="0.25">
      <c r="B3988">
        <f t="shared" si="301"/>
        <v>3985</v>
      </c>
      <c r="C3988" t="e">
        <f t="shared" si="300"/>
        <v>#DIV/0!</v>
      </c>
      <c r="D3988" s="38" t="e">
        <f t="shared" si="302"/>
        <v>#DIV/0!</v>
      </c>
      <c r="G3988" s="38">
        <f t="shared" si="303"/>
        <v>0</v>
      </c>
    </row>
    <row r="3989" spans="2:7" x14ac:dyDescent="0.25">
      <c r="B3989">
        <f t="shared" si="301"/>
        <v>3986</v>
      </c>
      <c r="C3989" t="e">
        <f t="shared" si="300"/>
        <v>#DIV/0!</v>
      </c>
      <c r="D3989" s="38" t="e">
        <f t="shared" si="302"/>
        <v>#DIV/0!</v>
      </c>
      <c r="G3989" s="38">
        <f t="shared" si="303"/>
        <v>0</v>
      </c>
    </row>
    <row r="3990" spans="2:7" x14ac:dyDescent="0.25">
      <c r="B3990">
        <f t="shared" si="301"/>
        <v>3987</v>
      </c>
      <c r="C3990" t="e">
        <f t="shared" si="300"/>
        <v>#DIV/0!</v>
      </c>
      <c r="D3990" s="38" t="e">
        <f t="shared" si="302"/>
        <v>#DIV/0!</v>
      </c>
      <c r="G3990" s="38">
        <f t="shared" si="303"/>
        <v>0</v>
      </c>
    </row>
    <row r="3991" spans="2:7" x14ac:dyDescent="0.25">
      <c r="B3991">
        <f t="shared" si="301"/>
        <v>3988</v>
      </c>
      <c r="C3991" t="e">
        <f t="shared" si="300"/>
        <v>#DIV/0!</v>
      </c>
      <c r="D3991" s="38" t="e">
        <f t="shared" si="302"/>
        <v>#DIV/0!</v>
      </c>
      <c r="G3991" s="38">
        <f t="shared" si="303"/>
        <v>0</v>
      </c>
    </row>
    <row r="3992" spans="2:7" x14ac:dyDescent="0.25">
      <c r="B3992">
        <f t="shared" si="301"/>
        <v>3989</v>
      </c>
      <c r="C3992" t="e">
        <f t="shared" si="300"/>
        <v>#DIV/0!</v>
      </c>
      <c r="D3992" s="38" t="e">
        <f t="shared" si="302"/>
        <v>#DIV/0!</v>
      </c>
      <c r="G3992" s="38">
        <f t="shared" si="303"/>
        <v>0</v>
      </c>
    </row>
    <row r="3993" spans="2:7" x14ac:dyDescent="0.25">
      <c r="B3993">
        <f t="shared" si="301"/>
        <v>3990</v>
      </c>
      <c r="C3993" t="e">
        <f t="shared" si="300"/>
        <v>#DIV/0!</v>
      </c>
      <c r="D3993" s="38" t="e">
        <f t="shared" si="302"/>
        <v>#DIV/0!</v>
      </c>
      <c r="G3993" s="38">
        <f t="shared" si="303"/>
        <v>0</v>
      </c>
    </row>
    <row r="3994" spans="2:7" x14ac:dyDescent="0.25">
      <c r="B3994">
        <f t="shared" si="301"/>
        <v>3991</v>
      </c>
      <c r="C3994" t="e">
        <f t="shared" si="300"/>
        <v>#DIV/0!</v>
      </c>
      <c r="D3994" s="38" t="e">
        <f t="shared" si="302"/>
        <v>#DIV/0!</v>
      </c>
      <c r="G3994" s="38">
        <f t="shared" si="303"/>
        <v>0</v>
      </c>
    </row>
    <row r="3995" spans="2:7" x14ac:dyDescent="0.25">
      <c r="B3995">
        <f t="shared" si="301"/>
        <v>3992</v>
      </c>
      <c r="C3995" t="e">
        <f t="shared" si="300"/>
        <v>#DIV/0!</v>
      </c>
      <c r="D3995" s="38" t="e">
        <f t="shared" si="302"/>
        <v>#DIV/0!</v>
      </c>
      <c r="G3995" s="38">
        <f t="shared" si="303"/>
        <v>0</v>
      </c>
    </row>
    <row r="3996" spans="2:7" x14ac:dyDescent="0.25">
      <c r="B3996">
        <f t="shared" si="301"/>
        <v>3993</v>
      </c>
      <c r="C3996" t="e">
        <f t="shared" si="300"/>
        <v>#DIV/0!</v>
      </c>
      <c r="D3996" s="38" t="e">
        <f t="shared" si="302"/>
        <v>#DIV/0!</v>
      </c>
      <c r="G3996" s="38">
        <f t="shared" si="303"/>
        <v>0</v>
      </c>
    </row>
    <row r="3997" spans="2:7" x14ac:dyDescent="0.25">
      <c r="B3997">
        <f t="shared" si="301"/>
        <v>3994</v>
      </c>
      <c r="C3997" t="e">
        <f t="shared" si="300"/>
        <v>#DIV/0!</v>
      </c>
      <c r="D3997" s="38" t="e">
        <f t="shared" si="302"/>
        <v>#DIV/0!</v>
      </c>
      <c r="G3997" s="38">
        <f t="shared" si="303"/>
        <v>0</v>
      </c>
    </row>
    <row r="3998" spans="2:7" x14ac:dyDescent="0.25">
      <c r="B3998">
        <f t="shared" si="301"/>
        <v>3995</v>
      </c>
      <c r="C3998" t="e">
        <f t="shared" si="300"/>
        <v>#DIV/0!</v>
      </c>
      <c r="D3998" s="38" t="e">
        <f t="shared" si="302"/>
        <v>#DIV/0!</v>
      </c>
      <c r="G3998" s="38">
        <f t="shared" si="303"/>
        <v>0</v>
      </c>
    </row>
    <row r="3999" spans="2:7" x14ac:dyDescent="0.25">
      <c r="B3999">
        <f t="shared" si="301"/>
        <v>3996</v>
      </c>
      <c r="C3999" t="e">
        <f t="shared" si="300"/>
        <v>#DIV/0!</v>
      </c>
      <c r="D3999" s="38" t="e">
        <f t="shared" si="302"/>
        <v>#DIV/0!</v>
      </c>
      <c r="G3999" s="38">
        <f t="shared" si="303"/>
        <v>0</v>
      </c>
    </row>
    <row r="4000" spans="2:7" x14ac:dyDescent="0.25">
      <c r="B4000">
        <f t="shared" si="301"/>
        <v>3997</v>
      </c>
      <c r="C4000" t="e">
        <f t="shared" si="300"/>
        <v>#DIV/0!</v>
      </c>
      <c r="D4000" s="38" t="e">
        <f t="shared" si="302"/>
        <v>#DIV/0!</v>
      </c>
      <c r="G4000" s="38">
        <f t="shared" si="303"/>
        <v>0</v>
      </c>
    </row>
    <row r="4001" spans="2:7" x14ac:dyDescent="0.25">
      <c r="B4001">
        <f t="shared" si="301"/>
        <v>3998</v>
      </c>
      <c r="C4001" t="e">
        <f t="shared" si="300"/>
        <v>#DIV/0!</v>
      </c>
      <c r="D4001" s="38" t="e">
        <f t="shared" si="302"/>
        <v>#DIV/0!</v>
      </c>
      <c r="G4001" s="38">
        <f t="shared" si="303"/>
        <v>0</v>
      </c>
    </row>
    <row r="4002" spans="2:7" x14ac:dyDescent="0.25">
      <c r="B4002">
        <f t="shared" si="301"/>
        <v>3999</v>
      </c>
      <c r="C4002" t="e">
        <f t="shared" si="300"/>
        <v>#DIV/0!</v>
      </c>
      <c r="D4002" s="38" t="e">
        <f t="shared" si="302"/>
        <v>#DIV/0!</v>
      </c>
      <c r="G4002" s="38">
        <f t="shared" si="303"/>
        <v>0</v>
      </c>
    </row>
    <row r="4003" spans="2:7" x14ac:dyDescent="0.25">
      <c r="B4003">
        <f t="shared" si="301"/>
        <v>4000</v>
      </c>
      <c r="C4003" t="e">
        <f t="shared" si="300"/>
        <v>#DIV/0!</v>
      </c>
      <c r="D4003" s="38" t="e">
        <f t="shared" si="302"/>
        <v>#DIV/0!</v>
      </c>
      <c r="G4003" s="38">
        <f t="shared" si="303"/>
        <v>0</v>
      </c>
    </row>
    <row r="4004" spans="2:7" x14ac:dyDescent="0.25">
      <c r="B4004">
        <f t="shared" si="301"/>
        <v>4001</v>
      </c>
      <c r="C4004" t="e">
        <f t="shared" si="300"/>
        <v>#DIV/0!</v>
      </c>
      <c r="D4004" s="38" t="e">
        <f t="shared" si="302"/>
        <v>#DIV/0!</v>
      </c>
      <c r="G4004" s="38">
        <f t="shared" si="303"/>
        <v>0</v>
      </c>
    </row>
    <row r="4005" spans="2:7" x14ac:dyDescent="0.25">
      <c r="B4005">
        <f t="shared" si="301"/>
        <v>4002</v>
      </c>
      <c r="C4005" t="e">
        <f t="shared" si="300"/>
        <v>#DIV/0!</v>
      </c>
      <c r="D4005" s="38" t="e">
        <f t="shared" si="302"/>
        <v>#DIV/0!</v>
      </c>
      <c r="G4005" s="38">
        <f t="shared" si="303"/>
        <v>0</v>
      </c>
    </row>
    <row r="4006" spans="2:7" x14ac:dyDescent="0.25">
      <c r="B4006">
        <f t="shared" si="301"/>
        <v>4003</v>
      </c>
      <c r="C4006" t="e">
        <f t="shared" si="300"/>
        <v>#DIV/0!</v>
      </c>
      <c r="D4006" s="38" t="e">
        <f t="shared" si="302"/>
        <v>#DIV/0!</v>
      </c>
      <c r="G4006" s="38">
        <f t="shared" si="303"/>
        <v>0</v>
      </c>
    </row>
    <row r="4007" spans="2:7" x14ac:dyDescent="0.25">
      <c r="B4007">
        <f t="shared" si="301"/>
        <v>4004</v>
      </c>
      <c r="C4007" t="e">
        <f t="shared" si="300"/>
        <v>#DIV/0!</v>
      </c>
      <c r="D4007" s="38" t="e">
        <f t="shared" si="302"/>
        <v>#DIV/0!</v>
      </c>
      <c r="G4007" s="38">
        <f t="shared" si="303"/>
        <v>0</v>
      </c>
    </row>
    <row r="4008" spans="2:7" x14ac:dyDescent="0.25">
      <c r="B4008">
        <f t="shared" si="301"/>
        <v>4005</v>
      </c>
      <c r="C4008" t="e">
        <f t="shared" si="300"/>
        <v>#DIV/0!</v>
      </c>
      <c r="D4008" s="38" t="e">
        <f t="shared" si="302"/>
        <v>#DIV/0!</v>
      </c>
      <c r="G4008" s="38">
        <f t="shared" si="303"/>
        <v>0</v>
      </c>
    </row>
    <row r="4009" spans="2:7" x14ac:dyDescent="0.25">
      <c r="B4009">
        <f t="shared" si="301"/>
        <v>4006</v>
      </c>
      <c r="C4009" t="e">
        <f t="shared" si="300"/>
        <v>#DIV/0!</v>
      </c>
      <c r="D4009" s="38" t="e">
        <f t="shared" si="302"/>
        <v>#DIV/0!</v>
      </c>
      <c r="G4009" s="38">
        <f t="shared" si="303"/>
        <v>0</v>
      </c>
    </row>
    <row r="4010" spans="2:7" x14ac:dyDescent="0.25">
      <c r="B4010">
        <f t="shared" si="301"/>
        <v>4007</v>
      </c>
      <c r="C4010" t="e">
        <f t="shared" si="300"/>
        <v>#DIV/0!</v>
      </c>
      <c r="D4010" s="38" t="e">
        <f t="shared" si="302"/>
        <v>#DIV/0!</v>
      </c>
      <c r="G4010" s="38">
        <f t="shared" si="303"/>
        <v>0</v>
      </c>
    </row>
    <row r="4011" spans="2:7" x14ac:dyDescent="0.25">
      <c r="B4011">
        <f t="shared" si="301"/>
        <v>4008</v>
      </c>
      <c r="C4011" t="e">
        <f t="shared" si="300"/>
        <v>#DIV/0!</v>
      </c>
      <c r="D4011" s="38" t="e">
        <f t="shared" si="302"/>
        <v>#DIV/0!</v>
      </c>
      <c r="G4011" s="38">
        <f t="shared" si="303"/>
        <v>0</v>
      </c>
    </row>
    <row r="4012" spans="2:7" x14ac:dyDescent="0.25">
      <c r="B4012">
        <f t="shared" si="301"/>
        <v>4009</v>
      </c>
      <c r="C4012" t="e">
        <f t="shared" si="300"/>
        <v>#DIV/0!</v>
      </c>
      <c r="D4012" s="38" t="e">
        <f t="shared" si="302"/>
        <v>#DIV/0!</v>
      </c>
      <c r="G4012" s="38">
        <f t="shared" si="303"/>
        <v>0</v>
      </c>
    </row>
    <row r="4013" spans="2:7" x14ac:dyDescent="0.25">
      <c r="B4013">
        <f t="shared" si="301"/>
        <v>4010</v>
      </c>
      <c r="C4013" t="e">
        <f t="shared" si="300"/>
        <v>#DIV/0!</v>
      </c>
      <c r="D4013" s="38" t="e">
        <f t="shared" si="302"/>
        <v>#DIV/0!</v>
      </c>
      <c r="G4013" s="38">
        <f t="shared" si="303"/>
        <v>0</v>
      </c>
    </row>
    <row r="4014" spans="2:7" x14ac:dyDescent="0.25">
      <c r="B4014">
        <f t="shared" si="301"/>
        <v>4011</v>
      </c>
      <c r="C4014" t="e">
        <f t="shared" si="300"/>
        <v>#DIV/0!</v>
      </c>
      <c r="D4014" s="38" t="e">
        <f t="shared" si="302"/>
        <v>#DIV/0!</v>
      </c>
      <c r="G4014" s="38">
        <f t="shared" si="303"/>
        <v>0</v>
      </c>
    </row>
    <row r="4015" spans="2:7" x14ac:dyDescent="0.25">
      <c r="B4015">
        <f t="shared" si="301"/>
        <v>4012</v>
      </c>
      <c r="C4015" t="e">
        <f t="shared" si="300"/>
        <v>#DIV/0!</v>
      </c>
      <c r="D4015" s="38" t="e">
        <f t="shared" si="302"/>
        <v>#DIV/0!</v>
      </c>
      <c r="G4015" s="38">
        <f t="shared" si="303"/>
        <v>0</v>
      </c>
    </row>
    <row r="4016" spans="2:7" x14ac:dyDescent="0.25">
      <c r="B4016">
        <f t="shared" si="301"/>
        <v>4013</v>
      </c>
      <c r="C4016" t="e">
        <f t="shared" si="300"/>
        <v>#DIV/0!</v>
      </c>
      <c r="D4016" s="38" t="e">
        <f t="shared" si="302"/>
        <v>#DIV/0!</v>
      </c>
      <c r="G4016" s="38">
        <f t="shared" si="303"/>
        <v>0</v>
      </c>
    </row>
    <row r="4017" spans="2:7" x14ac:dyDescent="0.25">
      <c r="B4017">
        <f t="shared" si="301"/>
        <v>4014</v>
      </c>
      <c r="C4017" t="e">
        <f t="shared" si="300"/>
        <v>#DIV/0!</v>
      </c>
      <c r="D4017" s="38" t="e">
        <f t="shared" si="302"/>
        <v>#DIV/0!</v>
      </c>
      <c r="G4017" s="38">
        <f t="shared" si="303"/>
        <v>0</v>
      </c>
    </row>
    <row r="4018" spans="2:7" x14ac:dyDescent="0.25">
      <c r="B4018">
        <f t="shared" si="301"/>
        <v>4015</v>
      </c>
      <c r="C4018" t="e">
        <f t="shared" si="300"/>
        <v>#DIV/0!</v>
      </c>
      <c r="D4018" s="38" t="e">
        <f t="shared" si="302"/>
        <v>#DIV/0!</v>
      </c>
      <c r="G4018" s="38">
        <f t="shared" si="303"/>
        <v>0</v>
      </c>
    </row>
    <row r="4019" spans="2:7" x14ac:dyDescent="0.25">
      <c r="B4019">
        <f t="shared" si="301"/>
        <v>4016</v>
      </c>
      <c r="C4019" t="e">
        <f t="shared" si="300"/>
        <v>#DIV/0!</v>
      </c>
      <c r="D4019" s="38" t="e">
        <f t="shared" si="302"/>
        <v>#DIV/0!</v>
      </c>
      <c r="G4019" s="38">
        <f t="shared" si="303"/>
        <v>0</v>
      </c>
    </row>
    <row r="4020" spans="2:7" x14ac:dyDescent="0.25">
      <c r="B4020">
        <f t="shared" si="301"/>
        <v>4017</v>
      </c>
      <c r="C4020" t="e">
        <f t="shared" si="300"/>
        <v>#DIV/0!</v>
      </c>
      <c r="D4020" s="38" t="e">
        <f t="shared" si="302"/>
        <v>#DIV/0!</v>
      </c>
      <c r="G4020" s="38">
        <f t="shared" si="303"/>
        <v>0</v>
      </c>
    </row>
    <row r="4021" spans="2:7" x14ac:dyDescent="0.25">
      <c r="B4021">
        <f t="shared" si="301"/>
        <v>4018</v>
      </c>
      <c r="C4021" t="e">
        <f t="shared" si="300"/>
        <v>#DIV/0!</v>
      </c>
      <c r="D4021" s="38" t="e">
        <f t="shared" si="302"/>
        <v>#DIV/0!</v>
      </c>
      <c r="G4021" s="38">
        <f t="shared" si="303"/>
        <v>0</v>
      </c>
    </row>
    <row r="4022" spans="2:7" x14ac:dyDescent="0.25">
      <c r="B4022">
        <f t="shared" si="301"/>
        <v>4019</v>
      </c>
      <c r="C4022" t="e">
        <f t="shared" si="300"/>
        <v>#DIV/0!</v>
      </c>
      <c r="D4022" s="38" t="e">
        <f t="shared" si="302"/>
        <v>#DIV/0!</v>
      </c>
      <c r="G4022" s="38">
        <f t="shared" si="303"/>
        <v>0</v>
      </c>
    </row>
    <row r="4023" spans="2:7" x14ac:dyDescent="0.25">
      <c r="B4023">
        <f t="shared" si="301"/>
        <v>4020</v>
      </c>
      <c r="C4023" t="e">
        <f t="shared" si="300"/>
        <v>#DIV/0!</v>
      </c>
      <c r="D4023" s="38" t="e">
        <f t="shared" si="302"/>
        <v>#DIV/0!</v>
      </c>
      <c r="G4023" s="38">
        <f t="shared" si="303"/>
        <v>0</v>
      </c>
    </row>
    <row r="4024" spans="2:7" x14ac:dyDescent="0.25">
      <c r="B4024">
        <f t="shared" si="301"/>
        <v>4021</v>
      </c>
      <c r="C4024" t="e">
        <f t="shared" si="300"/>
        <v>#DIV/0!</v>
      </c>
      <c r="D4024" s="38" t="e">
        <f t="shared" si="302"/>
        <v>#DIV/0!</v>
      </c>
      <c r="G4024" s="38">
        <f t="shared" si="303"/>
        <v>0</v>
      </c>
    </row>
    <row r="4025" spans="2:7" x14ac:dyDescent="0.25">
      <c r="B4025">
        <f t="shared" si="301"/>
        <v>4022</v>
      </c>
      <c r="C4025" t="e">
        <f t="shared" si="300"/>
        <v>#DIV/0!</v>
      </c>
      <c r="D4025" s="38" t="e">
        <f t="shared" si="302"/>
        <v>#DIV/0!</v>
      </c>
      <c r="G4025" s="38">
        <f t="shared" si="303"/>
        <v>0</v>
      </c>
    </row>
    <row r="4026" spans="2:7" x14ac:dyDescent="0.25">
      <c r="B4026">
        <f t="shared" si="301"/>
        <v>4023</v>
      </c>
      <c r="C4026" t="e">
        <f t="shared" si="300"/>
        <v>#DIV/0!</v>
      </c>
      <c r="D4026" s="38" t="e">
        <f t="shared" si="302"/>
        <v>#DIV/0!</v>
      </c>
      <c r="G4026" s="38">
        <f t="shared" si="303"/>
        <v>0</v>
      </c>
    </row>
    <row r="4027" spans="2:7" x14ac:dyDescent="0.25">
      <c r="B4027">
        <f t="shared" si="301"/>
        <v>4024</v>
      </c>
      <c r="C4027" t="e">
        <f t="shared" si="300"/>
        <v>#DIV/0!</v>
      </c>
      <c r="D4027" s="38" t="e">
        <f t="shared" si="302"/>
        <v>#DIV/0!</v>
      </c>
      <c r="G4027" s="38">
        <f t="shared" si="303"/>
        <v>0</v>
      </c>
    </row>
    <row r="4028" spans="2:7" x14ac:dyDescent="0.25">
      <c r="B4028">
        <f t="shared" si="301"/>
        <v>4025</v>
      </c>
      <c r="C4028" t="e">
        <f t="shared" si="300"/>
        <v>#DIV/0!</v>
      </c>
      <c r="D4028" s="38" t="e">
        <f t="shared" si="302"/>
        <v>#DIV/0!</v>
      </c>
      <c r="G4028" s="38">
        <f t="shared" si="303"/>
        <v>0</v>
      </c>
    </row>
    <row r="4029" spans="2:7" x14ac:dyDescent="0.25">
      <c r="B4029">
        <f t="shared" si="301"/>
        <v>4026</v>
      </c>
      <c r="C4029" t="e">
        <f t="shared" si="300"/>
        <v>#DIV/0!</v>
      </c>
      <c r="D4029" s="38" t="e">
        <f t="shared" si="302"/>
        <v>#DIV/0!</v>
      </c>
      <c r="G4029" s="38">
        <f t="shared" si="303"/>
        <v>0</v>
      </c>
    </row>
    <row r="4030" spans="2:7" x14ac:dyDescent="0.25">
      <c r="B4030">
        <f t="shared" si="301"/>
        <v>4027</v>
      </c>
      <c r="C4030" t="e">
        <f t="shared" si="300"/>
        <v>#DIV/0!</v>
      </c>
      <c r="D4030" s="38" t="e">
        <f t="shared" si="302"/>
        <v>#DIV/0!</v>
      </c>
      <c r="G4030" s="38">
        <f t="shared" si="303"/>
        <v>0</v>
      </c>
    </row>
    <row r="4031" spans="2:7" x14ac:dyDescent="0.25">
      <c r="B4031">
        <f t="shared" si="301"/>
        <v>4028</v>
      </c>
      <c r="C4031" t="e">
        <f t="shared" si="300"/>
        <v>#DIV/0!</v>
      </c>
      <c r="D4031" s="38" t="e">
        <f t="shared" si="302"/>
        <v>#DIV/0!</v>
      </c>
      <c r="G4031" s="38">
        <f t="shared" si="303"/>
        <v>0</v>
      </c>
    </row>
    <row r="4032" spans="2:7" x14ac:dyDescent="0.25">
      <c r="B4032">
        <f t="shared" si="301"/>
        <v>4029</v>
      </c>
      <c r="C4032" t="e">
        <f t="shared" si="300"/>
        <v>#DIV/0!</v>
      </c>
      <c r="D4032" s="38" t="e">
        <f t="shared" si="302"/>
        <v>#DIV/0!</v>
      </c>
      <c r="G4032" s="38">
        <f t="shared" si="303"/>
        <v>0</v>
      </c>
    </row>
    <row r="4033" spans="2:7" x14ac:dyDescent="0.25">
      <c r="B4033">
        <f t="shared" si="301"/>
        <v>4030</v>
      </c>
      <c r="C4033" t="e">
        <f t="shared" si="300"/>
        <v>#DIV/0!</v>
      </c>
      <c r="D4033" s="38" t="e">
        <f t="shared" si="302"/>
        <v>#DIV/0!</v>
      </c>
      <c r="G4033" s="38">
        <f t="shared" si="303"/>
        <v>0</v>
      </c>
    </row>
    <row r="4034" spans="2:7" x14ac:dyDescent="0.25">
      <c r="B4034">
        <f t="shared" si="301"/>
        <v>4031</v>
      </c>
      <c r="C4034" t="e">
        <f t="shared" si="300"/>
        <v>#DIV/0!</v>
      </c>
      <c r="D4034" s="38" t="e">
        <f t="shared" si="302"/>
        <v>#DIV/0!</v>
      </c>
      <c r="G4034" s="38">
        <f t="shared" si="303"/>
        <v>0</v>
      </c>
    </row>
    <row r="4035" spans="2:7" x14ac:dyDescent="0.25">
      <c r="B4035">
        <f t="shared" si="301"/>
        <v>4032</v>
      </c>
      <c r="C4035" t="e">
        <f t="shared" si="300"/>
        <v>#DIV/0!</v>
      </c>
      <c r="D4035" s="38" t="e">
        <f t="shared" si="302"/>
        <v>#DIV/0!</v>
      </c>
      <c r="G4035" s="38">
        <f t="shared" si="303"/>
        <v>0</v>
      </c>
    </row>
    <row r="4036" spans="2:7" x14ac:dyDescent="0.25">
      <c r="B4036">
        <f t="shared" si="301"/>
        <v>4033</v>
      </c>
      <c r="C4036" t="e">
        <f t="shared" si="300"/>
        <v>#DIV/0!</v>
      </c>
      <c r="D4036" s="38" t="e">
        <f t="shared" si="302"/>
        <v>#DIV/0!</v>
      </c>
      <c r="G4036" s="38">
        <f t="shared" si="303"/>
        <v>0</v>
      </c>
    </row>
    <row r="4037" spans="2:7" x14ac:dyDescent="0.25">
      <c r="B4037">
        <f t="shared" si="301"/>
        <v>4034</v>
      </c>
      <c r="C4037" t="e">
        <f t="shared" ref="C4037:C4100" si="304">1/H4037</f>
        <v>#DIV/0!</v>
      </c>
      <c r="D4037" s="38" t="e">
        <f t="shared" si="302"/>
        <v>#DIV/0!</v>
      </c>
      <c r="G4037" s="38">
        <f t="shared" si="303"/>
        <v>0</v>
      </c>
    </row>
    <row r="4038" spans="2:7" x14ac:dyDescent="0.25">
      <c r="B4038">
        <f t="shared" ref="B4038:B4101" si="305">B4037+1</f>
        <v>4035</v>
      </c>
      <c r="C4038" t="e">
        <f t="shared" si="304"/>
        <v>#DIV/0!</v>
      </c>
      <c r="D4038" s="38" t="e">
        <f t="shared" ref="D4038:D4101" si="306">D4037+C4038</f>
        <v>#DIV/0!</v>
      </c>
      <c r="G4038" s="38">
        <f t="shared" si="303"/>
        <v>0</v>
      </c>
    </row>
    <row r="4039" spans="2:7" x14ac:dyDescent="0.25">
      <c r="B4039">
        <f t="shared" si="305"/>
        <v>4036</v>
      </c>
      <c r="C4039" t="e">
        <f t="shared" si="304"/>
        <v>#DIV/0!</v>
      </c>
      <c r="D4039" s="38" t="e">
        <f t="shared" si="306"/>
        <v>#DIV/0!</v>
      </c>
      <c r="G4039" s="38">
        <f t="shared" ref="G4039:G4102" si="307">H4039/0.278</f>
        <v>0</v>
      </c>
    </row>
    <row r="4040" spans="2:7" x14ac:dyDescent="0.25">
      <c r="B4040">
        <f t="shared" si="305"/>
        <v>4037</v>
      </c>
      <c r="C4040" t="e">
        <f t="shared" si="304"/>
        <v>#DIV/0!</v>
      </c>
      <c r="D4040" s="38" t="e">
        <f t="shared" si="306"/>
        <v>#DIV/0!</v>
      </c>
      <c r="G4040" s="38">
        <f t="shared" si="307"/>
        <v>0</v>
      </c>
    </row>
    <row r="4041" spans="2:7" x14ac:dyDescent="0.25">
      <c r="B4041">
        <f t="shared" si="305"/>
        <v>4038</v>
      </c>
      <c r="C4041" t="e">
        <f t="shared" si="304"/>
        <v>#DIV/0!</v>
      </c>
      <c r="D4041" s="38" t="e">
        <f t="shared" si="306"/>
        <v>#DIV/0!</v>
      </c>
      <c r="G4041" s="38">
        <f t="shared" si="307"/>
        <v>0</v>
      </c>
    </row>
    <row r="4042" spans="2:7" x14ac:dyDescent="0.25">
      <c r="B4042">
        <f t="shared" si="305"/>
        <v>4039</v>
      </c>
      <c r="C4042" t="e">
        <f t="shared" si="304"/>
        <v>#DIV/0!</v>
      </c>
      <c r="D4042" s="38" t="e">
        <f t="shared" si="306"/>
        <v>#DIV/0!</v>
      </c>
      <c r="G4042" s="38">
        <f t="shared" si="307"/>
        <v>0</v>
      </c>
    </row>
    <row r="4043" spans="2:7" x14ac:dyDescent="0.25">
      <c r="B4043">
        <f t="shared" si="305"/>
        <v>4040</v>
      </c>
      <c r="C4043" t="e">
        <f t="shared" si="304"/>
        <v>#DIV/0!</v>
      </c>
      <c r="D4043" s="38" t="e">
        <f t="shared" si="306"/>
        <v>#DIV/0!</v>
      </c>
      <c r="G4043" s="38">
        <f t="shared" si="307"/>
        <v>0</v>
      </c>
    </row>
    <row r="4044" spans="2:7" x14ac:dyDescent="0.25">
      <c r="B4044">
        <f t="shared" si="305"/>
        <v>4041</v>
      </c>
      <c r="C4044" t="e">
        <f t="shared" si="304"/>
        <v>#DIV/0!</v>
      </c>
      <c r="D4044" s="38" t="e">
        <f t="shared" si="306"/>
        <v>#DIV/0!</v>
      </c>
      <c r="G4044" s="38">
        <f t="shared" si="307"/>
        <v>0</v>
      </c>
    </row>
    <row r="4045" spans="2:7" x14ac:dyDescent="0.25">
      <c r="B4045">
        <f t="shared" si="305"/>
        <v>4042</v>
      </c>
      <c r="C4045" t="e">
        <f t="shared" si="304"/>
        <v>#DIV/0!</v>
      </c>
      <c r="D4045" s="38" t="e">
        <f t="shared" si="306"/>
        <v>#DIV/0!</v>
      </c>
      <c r="G4045" s="38">
        <f t="shared" si="307"/>
        <v>0</v>
      </c>
    </row>
    <row r="4046" spans="2:7" x14ac:dyDescent="0.25">
      <c r="B4046">
        <f t="shared" si="305"/>
        <v>4043</v>
      </c>
      <c r="C4046" t="e">
        <f t="shared" si="304"/>
        <v>#DIV/0!</v>
      </c>
      <c r="D4046" s="38" t="e">
        <f t="shared" si="306"/>
        <v>#DIV/0!</v>
      </c>
      <c r="G4046" s="38">
        <f t="shared" si="307"/>
        <v>0</v>
      </c>
    </row>
    <row r="4047" spans="2:7" x14ac:dyDescent="0.25">
      <c r="B4047">
        <f t="shared" si="305"/>
        <v>4044</v>
      </c>
      <c r="C4047" t="e">
        <f t="shared" si="304"/>
        <v>#DIV/0!</v>
      </c>
      <c r="D4047" s="38" t="e">
        <f t="shared" si="306"/>
        <v>#DIV/0!</v>
      </c>
      <c r="G4047" s="38">
        <f t="shared" si="307"/>
        <v>0</v>
      </c>
    </row>
    <row r="4048" spans="2:7" x14ac:dyDescent="0.25">
      <c r="B4048">
        <f t="shared" si="305"/>
        <v>4045</v>
      </c>
      <c r="C4048" t="e">
        <f t="shared" si="304"/>
        <v>#DIV/0!</v>
      </c>
      <c r="D4048" s="38" t="e">
        <f t="shared" si="306"/>
        <v>#DIV/0!</v>
      </c>
      <c r="G4048" s="38">
        <f t="shared" si="307"/>
        <v>0</v>
      </c>
    </row>
    <row r="4049" spans="2:7" x14ac:dyDescent="0.25">
      <c r="B4049">
        <f t="shared" si="305"/>
        <v>4046</v>
      </c>
      <c r="C4049" t="e">
        <f t="shared" si="304"/>
        <v>#DIV/0!</v>
      </c>
      <c r="D4049" s="38" t="e">
        <f t="shared" si="306"/>
        <v>#DIV/0!</v>
      </c>
      <c r="G4049" s="38">
        <f t="shared" si="307"/>
        <v>0</v>
      </c>
    </row>
    <row r="4050" spans="2:7" x14ac:dyDescent="0.25">
      <c r="B4050">
        <f t="shared" si="305"/>
        <v>4047</v>
      </c>
      <c r="C4050" t="e">
        <f t="shared" si="304"/>
        <v>#DIV/0!</v>
      </c>
      <c r="D4050" s="38" t="e">
        <f t="shared" si="306"/>
        <v>#DIV/0!</v>
      </c>
      <c r="G4050" s="38">
        <f t="shared" si="307"/>
        <v>0</v>
      </c>
    </row>
    <row r="4051" spans="2:7" x14ac:dyDescent="0.25">
      <c r="B4051">
        <f t="shared" si="305"/>
        <v>4048</v>
      </c>
      <c r="C4051" t="e">
        <f t="shared" si="304"/>
        <v>#DIV/0!</v>
      </c>
      <c r="D4051" s="38" t="e">
        <f t="shared" si="306"/>
        <v>#DIV/0!</v>
      </c>
      <c r="G4051" s="38">
        <f t="shared" si="307"/>
        <v>0</v>
      </c>
    </row>
    <row r="4052" spans="2:7" x14ac:dyDescent="0.25">
      <c r="B4052">
        <f t="shared" si="305"/>
        <v>4049</v>
      </c>
      <c r="C4052" t="e">
        <f t="shared" si="304"/>
        <v>#DIV/0!</v>
      </c>
      <c r="D4052" s="38" t="e">
        <f t="shared" si="306"/>
        <v>#DIV/0!</v>
      </c>
      <c r="G4052" s="38">
        <f t="shared" si="307"/>
        <v>0</v>
      </c>
    </row>
    <row r="4053" spans="2:7" x14ac:dyDescent="0.25">
      <c r="B4053">
        <f t="shared" si="305"/>
        <v>4050</v>
      </c>
      <c r="C4053" t="e">
        <f t="shared" si="304"/>
        <v>#DIV/0!</v>
      </c>
      <c r="D4053" s="38" t="e">
        <f t="shared" si="306"/>
        <v>#DIV/0!</v>
      </c>
      <c r="G4053" s="38">
        <f t="shared" si="307"/>
        <v>0</v>
      </c>
    </row>
    <row r="4054" spans="2:7" x14ac:dyDescent="0.25">
      <c r="B4054">
        <f t="shared" si="305"/>
        <v>4051</v>
      </c>
      <c r="C4054" t="e">
        <f t="shared" si="304"/>
        <v>#DIV/0!</v>
      </c>
      <c r="D4054" s="38" t="e">
        <f t="shared" si="306"/>
        <v>#DIV/0!</v>
      </c>
      <c r="G4054" s="38">
        <f t="shared" si="307"/>
        <v>0</v>
      </c>
    </row>
    <row r="4055" spans="2:7" x14ac:dyDescent="0.25">
      <c r="B4055">
        <f t="shared" si="305"/>
        <v>4052</v>
      </c>
      <c r="C4055" t="e">
        <f t="shared" si="304"/>
        <v>#DIV/0!</v>
      </c>
      <c r="D4055" s="38" t="e">
        <f t="shared" si="306"/>
        <v>#DIV/0!</v>
      </c>
      <c r="G4055" s="38">
        <f t="shared" si="307"/>
        <v>0</v>
      </c>
    </row>
    <row r="4056" spans="2:7" x14ac:dyDescent="0.25">
      <c r="B4056">
        <f t="shared" si="305"/>
        <v>4053</v>
      </c>
      <c r="C4056" t="e">
        <f t="shared" si="304"/>
        <v>#DIV/0!</v>
      </c>
      <c r="D4056" s="38" t="e">
        <f t="shared" si="306"/>
        <v>#DIV/0!</v>
      </c>
      <c r="G4056" s="38">
        <f t="shared" si="307"/>
        <v>0</v>
      </c>
    </row>
    <row r="4057" spans="2:7" x14ac:dyDescent="0.25">
      <c r="B4057">
        <f t="shared" si="305"/>
        <v>4054</v>
      </c>
      <c r="C4057" t="e">
        <f t="shared" si="304"/>
        <v>#DIV/0!</v>
      </c>
      <c r="D4057" s="38" t="e">
        <f t="shared" si="306"/>
        <v>#DIV/0!</v>
      </c>
      <c r="G4057" s="38">
        <f t="shared" si="307"/>
        <v>0</v>
      </c>
    </row>
    <row r="4058" spans="2:7" x14ac:dyDescent="0.25">
      <c r="B4058">
        <f t="shared" si="305"/>
        <v>4055</v>
      </c>
      <c r="C4058" t="e">
        <f t="shared" si="304"/>
        <v>#DIV/0!</v>
      </c>
      <c r="D4058" s="38" t="e">
        <f t="shared" si="306"/>
        <v>#DIV/0!</v>
      </c>
      <c r="G4058" s="38">
        <f t="shared" si="307"/>
        <v>0</v>
      </c>
    </row>
    <row r="4059" spans="2:7" x14ac:dyDescent="0.25">
      <c r="B4059">
        <f t="shared" si="305"/>
        <v>4056</v>
      </c>
      <c r="C4059" t="e">
        <f t="shared" si="304"/>
        <v>#DIV/0!</v>
      </c>
      <c r="D4059" s="38" t="e">
        <f t="shared" si="306"/>
        <v>#DIV/0!</v>
      </c>
      <c r="G4059" s="38">
        <f t="shared" si="307"/>
        <v>0</v>
      </c>
    </row>
    <row r="4060" spans="2:7" x14ac:dyDescent="0.25">
      <c r="B4060">
        <f t="shared" si="305"/>
        <v>4057</v>
      </c>
      <c r="C4060" t="e">
        <f t="shared" si="304"/>
        <v>#DIV/0!</v>
      </c>
      <c r="D4060" s="38" t="e">
        <f t="shared" si="306"/>
        <v>#DIV/0!</v>
      </c>
      <c r="G4060" s="38">
        <f t="shared" si="307"/>
        <v>0</v>
      </c>
    </row>
    <row r="4061" spans="2:7" x14ac:dyDescent="0.25">
      <c r="B4061">
        <f t="shared" si="305"/>
        <v>4058</v>
      </c>
      <c r="C4061" t="e">
        <f t="shared" si="304"/>
        <v>#DIV/0!</v>
      </c>
      <c r="D4061" s="38" t="e">
        <f t="shared" si="306"/>
        <v>#DIV/0!</v>
      </c>
      <c r="G4061" s="38">
        <f t="shared" si="307"/>
        <v>0</v>
      </c>
    </row>
    <row r="4062" spans="2:7" x14ac:dyDescent="0.25">
      <c r="B4062">
        <f t="shared" si="305"/>
        <v>4059</v>
      </c>
      <c r="C4062" t="e">
        <f t="shared" si="304"/>
        <v>#DIV/0!</v>
      </c>
      <c r="D4062" s="38" t="e">
        <f t="shared" si="306"/>
        <v>#DIV/0!</v>
      </c>
      <c r="G4062" s="38">
        <f t="shared" si="307"/>
        <v>0</v>
      </c>
    </row>
    <row r="4063" spans="2:7" x14ac:dyDescent="0.25">
      <c r="B4063">
        <f t="shared" si="305"/>
        <v>4060</v>
      </c>
      <c r="C4063" t="e">
        <f t="shared" si="304"/>
        <v>#DIV/0!</v>
      </c>
      <c r="D4063" s="38" t="e">
        <f t="shared" si="306"/>
        <v>#DIV/0!</v>
      </c>
      <c r="G4063" s="38">
        <f t="shared" si="307"/>
        <v>0</v>
      </c>
    </row>
    <row r="4064" spans="2:7" x14ac:dyDescent="0.25">
      <c r="B4064">
        <f t="shared" si="305"/>
        <v>4061</v>
      </c>
      <c r="C4064" t="e">
        <f t="shared" si="304"/>
        <v>#DIV/0!</v>
      </c>
      <c r="D4064" s="38" t="e">
        <f t="shared" si="306"/>
        <v>#DIV/0!</v>
      </c>
      <c r="G4064" s="38">
        <f t="shared" si="307"/>
        <v>0</v>
      </c>
    </row>
    <row r="4065" spans="2:7" x14ac:dyDescent="0.25">
      <c r="B4065">
        <f t="shared" si="305"/>
        <v>4062</v>
      </c>
      <c r="C4065" t="e">
        <f t="shared" si="304"/>
        <v>#DIV/0!</v>
      </c>
      <c r="D4065" s="38" t="e">
        <f t="shared" si="306"/>
        <v>#DIV/0!</v>
      </c>
      <c r="G4065" s="38">
        <f t="shared" si="307"/>
        <v>0</v>
      </c>
    </row>
    <row r="4066" spans="2:7" x14ac:dyDescent="0.25">
      <c r="B4066">
        <f t="shared" si="305"/>
        <v>4063</v>
      </c>
      <c r="C4066" t="e">
        <f t="shared" si="304"/>
        <v>#DIV/0!</v>
      </c>
      <c r="D4066" s="38" t="e">
        <f t="shared" si="306"/>
        <v>#DIV/0!</v>
      </c>
      <c r="G4066" s="38">
        <f t="shared" si="307"/>
        <v>0</v>
      </c>
    </row>
    <row r="4067" spans="2:7" x14ac:dyDescent="0.25">
      <c r="B4067">
        <f t="shared" si="305"/>
        <v>4064</v>
      </c>
      <c r="C4067" t="e">
        <f t="shared" si="304"/>
        <v>#DIV/0!</v>
      </c>
      <c r="D4067" s="38" t="e">
        <f t="shared" si="306"/>
        <v>#DIV/0!</v>
      </c>
      <c r="G4067" s="38">
        <f t="shared" si="307"/>
        <v>0</v>
      </c>
    </row>
    <row r="4068" spans="2:7" x14ac:dyDescent="0.25">
      <c r="B4068">
        <f t="shared" si="305"/>
        <v>4065</v>
      </c>
      <c r="C4068" t="e">
        <f t="shared" si="304"/>
        <v>#DIV/0!</v>
      </c>
      <c r="D4068" s="38" t="e">
        <f t="shared" si="306"/>
        <v>#DIV/0!</v>
      </c>
      <c r="G4068" s="38">
        <f t="shared" si="307"/>
        <v>0</v>
      </c>
    </row>
    <row r="4069" spans="2:7" x14ac:dyDescent="0.25">
      <c r="B4069">
        <f t="shared" si="305"/>
        <v>4066</v>
      </c>
      <c r="C4069" t="e">
        <f t="shared" si="304"/>
        <v>#DIV/0!</v>
      </c>
      <c r="D4069" s="38" t="e">
        <f t="shared" si="306"/>
        <v>#DIV/0!</v>
      </c>
      <c r="G4069" s="38">
        <f t="shared" si="307"/>
        <v>0</v>
      </c>
    </row>
    <row r="4070" spans="2:7" x14ac:dyDescent="0.25">
      <c r="B4070">
        <f t="shared" si="305"/>
        <v>4067</v>
      </c>
      <c r="C4070" t="e">
        <f t="shared" si="304"/>
        <v>#DIV/0!</v>
      </c>
      <c r="D4070" s="38" t="e">
        <f t="shared" si="306"/>
        <v>#DIV/0!</v>
      </c>
      <c r="G4070" s="38">
        <f t="shared" si="307"/>
        <v>0</v>
      </c>
    </row>
    <row r="4071" spans="2:7" x14ac:dyDescent="0.25">
      <c r="B4071">
        <f t="shared" si="305"/>
        <v>4068</v>
      </c>
      <c r="C4071" t="e">
        <f t="shared" si="304"/>
        <v>#DIV/0!</v>
      </c>
      <c r="D4071" s="38" t="e">
        <f t="shared" si="306"/>
        <v>#DIV/0!</v>
      </c>
      <c r="G4071" s="38">
        <f t="shared" si="307"/>
        <v>0</v>
      </c>
    </row>
    <row r="4072" spans="2:7" x14ac:dyDescent="0.25">
      <c r="B4072">
        <f t="shared" si="305"/>
        <v>4069</v>
      </c>
      <c r="C4072" t="e">
        <f t="shared" si="304"/>
        <v>#DIV/0!</v>
      </c>
      <c r="D4072" s="38" t="e">
        <f t="shared" si="306"/>
        <v>#DIV/0!</v>
      </c>
      <c r="G4072" s="38">
        <f t="shared" si="307"/>
        <v>0</v>
      </c>
    </row>
    <row r="4073" spans="2:7" x14ac:dyDescent="0.25">
      <c r="B4073">
        <f t="shared" si="305"/>
        <v>4070</v>
      </c>
      <c r="C4073" t="e">
        <f t="shared" si="304"/>
        <v>#DIV/0!</v>
      </c>
      <c r="D4073" s="38" t="e">
        <f t="shared" si="306"/>
        <v>#DIV/0!</v>
      </c>
      <c r="G4073" s="38">
        <f t="shared" si="307"/>
        <v>0</v>
      </c>
    </row>
    <row r="4074" spans="2:7" x14ac:dyDescent="0.25">
      <c r="B4074">
        <f t="shared" si="305"/>
        <v>4071</v>
      </c>
      <c r="C4074" t="e">
        <f t="shared" si="304"/>
        <v>#DIV/0!</v>
      </c>
      <c r="D4074" s="38" t="e">
        <f t="shared" si="306"/>
        <v>#DIV/0!</v>
      </c>
      <c r="G4074" s="38">
        <f t="shared" si="307"/>
        <v>0</v>
      </c>
    </row>
    <row r="4075" spans="2:7" x14ac:dyDescent="0.25">
      <c r="B4075">
        <f t="shared" si="305"/>
        <v>4072</v>
      </c>
      <c r="C4075" t="e">
        <f t="shared" si="304"/>
        <v>#DIV/0!</v>
      </c>
      <c r="D4075" s="38" t="e">
        <f t="shared" si="306"/>
        <v>#DIV/0!</v>
      </c>
      <c r="G4075" s="38">
        <f t="shared" si="307"/>
        <v>0</v>
      </c>
    </row>
    <row r="4076" spans="2:7" x14ac:dyDescent="0.25">
      <c r="B4076">
        <f t="shared" si="305"/>
        <v>4073</v>
      </c>
      <c r="C4076" t="e">
        <f t="shared" si="304"/>
        <v>#DIV/0!</v>
      </c>
      <c r="D4076" s="38" t="e">
        <f t="shared" si="306"/>
        <v>#DIV/0!</v>
      </c>
      <c r="G4076" s="38">
        <f t="shared" si="307"/>
        <v>0</v>
      </c>
    </row>
    <row r="4077" spans="2:7" x14ac:dyDescent="0.25">
      <c r="B4077">
        <f t="shared" si="305"/>
        <v>4074</v>
      </c>
      <c r="C4077" t="e">
        <f t="shared" si="304"/>
        <v>#DIV/0!</v>
      </c>
      <c r="D4077" s="38" t="e">
        <f t="shared" si="306"/>
        <v>#DIV/0!</v>
      </c>
      <c r="G4077" s="38">
        <f t="shared" si="307"/>
        <v>0</v>
      </c>
    </row>
    <row r="4078" spans="2:7" x14ac:dyDescent="0.25">
      <c r="B4078">
        <f t="shared" si="305"/>
        <v>4075</v>
      </c>
      <c r="C4078" t="e">
        <f t="shared" si="304"/>
        <v>#DIV/0!</v>
      </c>
      <c r="D4078" s="38" t="e">
        <f t="shared" si="306"/>
        <v>#DIV/0!</v>
      </c>
      <c r="G4078" s="38">
        <f t="shared" si="307"/>
        <v>0</v>
      </c>
    </row>
    <row r="4079" spans="2:7" x14ac:dyDescent="0.25">
      <c r="B4079">
        <f t="shared" si="305"/>
        <v>4076</v>
      </c>
      <c r="C4079" t="e">
        <f t="shared" si="304"/>
        <v>#DIV/0!</v>
      </c>
      <c r="D4079" s="38" t="e">
        <f t="shared" si="306"/>
        <v>#DIV/0!</v>
      </c>
      <c r="G4079" s="38">
        <f t="shared" si="307"/>
        <v>0</v>
      </c>
    </row>
    <row r="4080" spans="2:7" x14ac:dyDescent="0.25">
      <c r="B4080">
        <f t="shared" si="305"/>
        <v>4077</v>
      </c>
      <c r="C4080" t="e">
        <f t="shared" si="304"/>
        <v>#DIV/0!</v>
      </c>
      <c r="D4080" s="38" t="e">
        <f t="shared" si="306"/>
        <v>#DIV/0!</v>
      </c>
      <c r="G4080" s="38">
        <f t="shared" si="307"/>
        <v>0</v>
      </c>
    </row>
    <row r="4081" spans="2:7" x14ac:dyDescent="0.25">
      <c r="B4081">
        <f t="shared" si="305"/>
        <v>4078</v>
      </c>
      <c r="C4081" t="e">
        <f t="shared" si="304"/>
        <v>#DIV/0!</v>
      </c>
      <c r="D4081" s="38" t="e">
        <f t="shared" si="306"/>
        <v>#DIV/0!</v>
      </c>
      <c r="G4081" s="38">
        <f t="shared" si="307"/>
        <v>0</v>
      </c>
    </row>
    <row r="4082" spans="2:7" x14ac:dyDescent="0.25">
      <c r="B4082">
        <f t="shared" si="305"/>
        <v>4079</v>
      </c>
      <c r="C4082" t="e">
        <f t="shared" si="304"/>
        <v>#DIV/0!</v>
      </c>
      <c r="D4082" s="38" t="e">
        <f t="shared" si="306"/>
        <v>#DIV/0!</v>
      </c>
      <c r="G4082" s="38">
        <f t="shared" si="307"/>
        <v>0</v>
      </c>
    </row>
    <row r="4083" spans="2:7" x14ac:dyDescent="0.25">
      <c r="B4083">
        <f t="shared" si="305"/>
        <v>4080</v>
      </c>
      <c r="C4083" t="e">
        <f t="shared" si="304"/>
        <v>#DIV/0!</v>
      </c>
      <c r="D4083" s="38" t="e">
        <f t="shared" si="306"/>
        <v>#DIV/0!</v>
      </c>
      <c r="G4083" s="38">
        <f t="shared" si="307"/>
        <v>0</v>
      </c>
    </row>
    <row r="4084" spans="2:7" x14ac:dyDescent="0.25">
      <c r="B4084">
        <f t="shared" si="305"/>
        <v>4081</v>
      </c>
      <c r="C4084" t="e">
        <f t="shared" si="304"/>
        <v>#DIV/0!</v>
      </c>
      <c r="D4084" s="38" t="e">
        <f t="shared" si="306"/>
        <v>#DIV/0!</v>
      </c>
      <c r="G4084" s="38">
        <f t="shared" si="307"/>
        <v>0</v>
      </c>
    </row>
    <row r="4085" spans="2:7" x14ac:dyDescent="0.25">
      <c r="B4085">
        <f t="shared" si="305"/>
        <v>4082</v>
      </c>
      <c r="C4085" t="e">
        <f t="shared" si="304"/>
        <v>#DIV/0!</v>
      </c>
      <c r="D4085" s="38" t="e">
        <f t="shared" si="306"/>
        <v>#DIV/0!</v>
      </c>
      <c r="G4085" s="38">
        <f t="shared" si="307"/>
        <v>0</v>
      </c>
    </row>
    <row r="4086" spans="2:7" x14ac:dyDescent="0.25">
      <c r="B4086">
        <f t="shared" si="305"/>
        <v>4083</v>
      </c>
      <c r="C4086" t="e">
        <f t="shared" si="304"/>
        <v>#DIV/0!</v>
      </c>
      <c r="D4086" s="38" t="e">
        <f t="shared" si="306"/>
        <v>#DIV/0!</v>
      </c>
      <c r="G4086" s="38">
        <f t="shared" si="307"/>
        <v>0</v>
      </c>
    </row>
    <row r="4087" spans="2:7" x14ac:dyDescent="0.25">
      <c r="B4087">
        <f t="shared" si="305"/>
        <v>4084</v>
      </c>
      <c r="C4087" t="e">
        <f t="shared" si="304"/>
        <v>#DIV/0!</v>
      </c>
      <c r="D4087" s="38" t="e">
        <f t="shared" si="306"/>
        <v>#DIV/0!</v>
      </c>
      <c r="G4087" s="38">
        <f t="shared" si="307"/>
        <v>0</v>
      </c>
    </row>
    <row r="4088" spans="2:7" x14ac:dyDescent="0.25">
      <c r="B4088">
        <f t="shared" si="305"/>
        <v>4085</v>
      </c>
      <c r="C4088" t="e">
        <f t="shared" si="304"/>
        <v>#DIV/0!</v>
      </c>
      <c r="D4088" s="38" t="e">
        <f t="shared" si="306"/>
        <v>#DIV/0!</v>
      </c>
      <c r="G4088" s="38">
        <f t="shared" si="307"/>
        <v>0</v>
      </c>
    </row>
    <row r="4089" spans="2:7" x14ac:dyDescent="0.25">
      <c r="B4089">
        <f t="shared" si="305"/>
        <v>4086</v>
      </c>
      <c r="C4089" t="e">
        <f t="shared" si="304"/>
        <v>#DIV/0!</v>
      </c>
      <c r="D4089" s="38" t="e">
        <f t="shared" si="306"/>
        <v>#DIV/0!</v>
      </c>
      <c r="G4089" s="38">
        <f t="shared" si="307"/>
        <v>0</v>
      </c>
    </row>
    <row r="4090" spans="2:7" x14ac:dyDescent="0.25">
      <c r="B4090">
        <f t="shared" si="305"/>
        <v>4087</v>
      </c>
      <c r="C4090" t="e">
        <f t="shared" si="304"/>
        <v>#DIV/0!</v>
      </c>
      <c r="D4090" s="38" t="e">
        <f t="shared" si="306"/>
        <v>#DIV/0!</v>
      </c>
      <c r="G4090" s="38">
        <f t="shared" si="307"/>
        <v>0</v>
      </c>
    </row>
    <row r="4091" spans="2:7" x14ac:dyDescent="0.25">
      <c r="B4091">
        <f t="shared" si="305"/>
        <v>4088</v>
      </c>
      <c r="C4091" t="e">
        <f t="shared" si="304"/>
        <v>#DIV/0!</v>
      </c>
      <c r="D4091" s="38" t="e">
        <f t="shared" si="306"/>
        <v>#DIV/0!</v>
      </c>
      <c r="G4091" s="38">
        <f t="shared" si="307"/>
        <v>0</v>
      </c>
    </row>
    <row r="4092" spans="2:7" x14ac:dyDescent="0.25">
      <c r="B4092">
        <f t="shared" si="305"/>
        <v>4089</v>
      </c>
      <c r="C4092" t="e">
        <f t="shared" si="304"/>
        <v>#DIV/0!</v>
      </c>
      <c r="D4092" s="38" t="e">
        <f t="shared" si="306"/>
        <v>#DIV/0!</v>
      </c>
      <c r="G4092" s="38">
        <f t="shared" si="307"/>
        <v>0</v>
      </c>
    </row>
    <row r="4093" spans="2:7" x14ac:dyDescent="0.25">
      <c r="B4093">
        <f t="shared" si="305"/>
        <v>4090</v>
      </c>
      <c r="C4093" t="e">
        <f t="shared" si="304"/>
        <v>#DIV/0!</v>
      </c>
      <c r="D4093" s="38" t="e">
        <f t="shared" si="306"/>
        <v>#DIV/0!</v>
      </c>
      <c r="G4093" s="38">
        <f t="shared" si="307"/>
        <v>0</v>
      </c>
    </row>
    <row r="4094" spans="2:7" x14ac:dyDescent="0.25">
      <c r="B4094">
        <f t="shared" si="305"/>
        <v>4091</v>
      </c>
      <c r="C4094" t="e">
        <f t="shared" si="304"/>
        <v>#DIV/0!</v>
      </c>
      <c r="D4094" s="38" t="e">
        <f t="shared" si="306"/>
        <v>#DIV/0!</v>
      </c>
      <c r="G4094" s="38">
        <f t="shared" si="307"/>
        <v>0</v>
      </c>
    </row>
    <row r="4095" spans="2:7" x14ac:dyDescent="0.25">
      <c r="B4095">
        <f t="shared" si="305"/>
        <v>4092</v>
      </c>
      <c r="C4095" t="e">
        <f t="shared" si="304"/>
        <v>#DIV/0!</v>
      </c>
      <c r="D4095" s="38" t="e">
        <f t="shared" si="306"/>
        <v>#DIV/0!</v>
      </c>
      <c r="G4095" s="38">
        <f t="shared" si="307"/>
        <v>0</v>
      </c>
    </row>
    <row r="4096" spans="2:7" x14ac:dyDescent="0.25">
      <c r="B4096">
        <f t="shared" si="305"/>
        <v>4093</v>
      </c>
      <c r="C4096" t="e">
        <f t="shared" si="304"/>
        <v>#DIV/0!</v>
      </c>
      <c r="D4096" s="38" t="e">
        <f t="shared" si="306"/>
        <v>#DIV/0!</v>
      </c>
      <c r="G4096" s="38">
        <f t="shared" si="307"/>
        <v>0</v>
      </c>
    </row>
    <row r="4097" spans="2:7" x14ac:dyDescent="0.25">
      <c r="B4097">
        <f t="shared" si="305"/>
        <v>4094</v>
      </c>
      <c r="C4097" t="e">
        <f t="shared" si="304"/>
        <v>#DIV/0!</v>
      </c>
      <c r="D4097" s="38" t="e">
        <f t="shared" si="306"/>
        <v>#DIV/0!</v>
      </c>
      <c r="G4097" s="38">
        <f t="shared" si="307"/>
        <v>0</v>
      </c>
    </row>
    <row r="4098" spans="2:7" x14ac:dyDescent="0.25">
      <c r="B4098">
        <f t="shared" si="305"/>
        <v>4095</v>
      </c>
      <c r="C4098" t="e">
        <f t="shared" si="304"/>
        <v>#DIV/0!</v>
      </c>
      <c r="D4098" s="38" t="e">
        <f t="shared" si="306"/>
        <v>#DIV/0!</v>
      </c>
      <c r="G4098" s="38">
        <f t="shared" si="307"/>
        <v>0</v>
      </c>
    </row>
    <row r="4099" spans="2:7" x14ac:dyDescent="0.25">
      <c r="B4099">
        <f t="shared" si="305"/>
        <v>4096</v>
      </c>
      <c r="C4099" t="e">
        <f t="shared" si="304"/>
        <v>#DIV/0!</v>
      </c>
      <c r="D4099" s="38" t="e">
        <f t="shared" si="306"/>
        <v>#DIV/0!</v>
      </c>
      <c r="G4099" s="38">
        <f t="shared" si="307"/>
        <v>0</v>
      </c>
    </row>
    <row r="4100" spans="2:7" x14ac:dyDescent="0.25">
      <c r="B4100">
        <f t="shared" si="305"/>
        <v>4097</v>
      </c>
      <c r="C4100" t="e">
        <f t="shared" si="304"/>
        <v>#DIV/0!</v>
      </c>
      <c r="D4100" s="38" t="e">
        <f t="shared" si="306"/>
        <v>#DIV/0!</v>
      </c>
      <c r="G4100" s="38">
        <f t="shared" si="307"/>
        <v>0</v>
      </c>
    </row>
    <row r="4101" spans="2:7" x14ac:dyDescent="0.25">
      <c r="B4101">
        <f t="shared" si="305"/>
        <v>4098</v>
      </c>
      <c r="C4101" t="e">
        <f t="shared" ref="C4101:C4164" si="308">1/H4101</f>
        <v>#DIV/0!</v>
      </c>
      <c r="D4101" s="38" t="e">
        <f t="shared" si="306"/>
        <v>#DIV/0!</v>
      </c>
      <c r="G4101" s="38">
        <f t="shared" si="307"/>
        <v>0</v>
      </c>
    </row>
    <row r="4102" spans="2:7" x14ac:dyDescent="0.25">
      <c r="B4102">
        <f t="shared" ref="B4102:B4165" si="309">B4101+1</f>
        <v>4099</v>
      </c>
      <c r="C4102" t="e">
        <f t="shared" si="308"/>
        <v>#DIV/0!</v>
      </c>
      <c r="D4102" s="38" t="e">
        <f t="shared" ref="D4102:D4165" si="310">D4101+C4102</f>
        <v>#DIV/0!</v>
      </c>
      <c r="G4102" s="38">
        <f t="shared" si="307"/>
        <v>0</v>
      </c>
    </row>
    <row r="4103" spans="2:7" x14ac:dyDescent="0.25">
      <c r="B4103">
        <f t="shared" si="309"/>
        <v>4100</v>
      </c>
      <c r="C4103" t="e">
        <f t="shared" si="308"/>
        <v>#DIV/0!</v>
      </c>
      <c r="D4103" s="38" t="e">
        <f t="shared" si="310"/>
        <v>#DIV/0!</v>
      </c>
      <c r="G4103" s="38">
        <f t="shared" ref="G4103:G4166" si="311">H4103/0.278</f>
        <v>0</v>
      </c>
    </row>
    <row r="4104" spans="2:7" x14ac:dyDescent="0.25">
      <c r="B4104">
        <f t="shared" si="309"/>
        <v>4101</v>
      </c>
      <c r="C4104" t="e">
        <f t="shared" si="308"/>
        <v>#DIV/0!</v>
      </c>
      <c r="D4104" s="38" t="e">
        <f t="shared" si="310"/>
        <v>#DIV/0!</v>
      </c>
      <c r="G4104" s="38">
        <f t="shared" si="311"/>
        <v>0</v>
      </c>
    </row>
    <row r="4105" spans="2:7" x14ac:dyDescent="0.25">
      <c r="B4105">
        <f t="shared" si="309"/>
        <v>4102</v>
      </c>
      <c r="C4105" t="e">
        <f t="shared" si="308"/>
        <v>#DIV/0!</v>
      </c>
      <c r="D4105" s="38" t="e">
        <f t="shared" si="310"/>
        <v>#DIV/0!</v>
      </c>
      <c r="G4105" s="38">
        <f t="shared" si="311"/>
        <v>0</v>
      </c>
    </row>
    <row r="4106" spans="2:7" x14ac:dyDescent="0.25">
      <c r="B4106">
        <f t="shared" si="309"/>
        <v>4103</v>
      </c>
      <c r="C4106" t="e">
        <f t="shared" si="308"/>
        <v>#DIV/0!</v>
      </c>
      <c r="D4106" s="38" t="e">
        <f t="shared" si="310"/>
        <v>#DIV/0!</v>
      </c>
      <c r="G4106" s="38">
        <f t="shared" si="311"/>
        <v>0</v>
      </c>
    </row>
    <row r="4107" spans="2:7" x14ac:dyDescent="0.25">
      <c r="B4107">
        <f t="shared" si="309"/>
        <v>4104</v>
      </c>
      <c r="C4107" t="e">
        <f t="shared" si="308"/>
        <v>#DIV/0!</v>
      </c>
      <c r="D4107" s="38" t="e">
        <f t="shared" si="310"/>
        <v>#DIV/0!</v>
      </c>
      <c r="G4107" s="38">
        <f t="shared" si="311"/>
        <v>0</v>
      </c>
    </row>
    <row r="4108" spans="2:7" x14ac:dyDescent="0.25">
      <c r="B4108">
        <f t="shared" si="309"/>
        <v>4105</v>
      </c>
      <c r="C4108" t="e">
        <f t="shared" si="308"/>
        <v>#DIV/0!</v>
      </c>
      <c r="D4108" s="38" t="e">
        <f t="shared" si="310"/>
        <v>#DIV/0!</v>
      </c>
      <c r="G4108" s="38">
        <f t="shared" si="311"/>
        <v>0</v>
      </c>
    </row>
    <row r="4109" spans="2:7" x14ac:dyDescent="0.25">
      <c r="B4109">
        <f t="shared" si="309"/>
        <v>4106</v>
      </c>
      <c r="C4109" t="e">
        <f t="shared" si="308"/>
        <v>#DIV/0!</v>
      </c>
      <c r="D4109" s="38" t="e">
        <f t="shared" si="310"/>
        <v>#DIV/0!</v>
      </c>
      <c r="G4109" s="38">
        <f t="shared" si="311"/>
        <v>0</v>
      </c>
    </row>
    <row r="4110" spans="2:7" x14ac:dyDescent="0.25">
      <c r="B4110">
        <f t="shared" si="309"/>
        <v>4107</v>
      </c>
      <c r="C4110" t="e">
        <f t="shared" si="308"/>
        <v>#DIV/0!</v>
      </c>
      <c r="D4110" s="38" t="e">
        <f t="shared" si="310"/>
        <v>#DIV/0!</v>
      </c>
      <c r="G4110" s="38">
        <f t="shared" si="311"/>
        <v>0</v>
      </c>
    </row>
    <row r="4111" spans="2:7" x14ac:dyDescent="0.25">
      <c r="B4111">
        <f t="shared" si="309"/>
        <v>4108</v>
      </c>
      <c r="C4111" t="e">
        <f t="shared" si="308"/>
        <v>#DIV/0!</v>
      </c>
      <c r="D4111" s="38" t="e">
        <f t="shared" si="310"/>
        <v>#DIV/0!</v>
      </c>
      <c r="G4111" s="38">
        <f t="shared" si="311"/>
        <v>0</v>
      </c>
    </row>
    <row r="4112" spans="2:7" x14ac:dyDescent="0.25">
      <c r="B4112">
        <f t="shared" si="309"/>
        <v>4109</v>
      </c>
      <c r="C4112" t="e">
        <f t="shared" si="308"/>
        <v>#DIV/0!</v>
      </c>
      <c r="D4112" s="38" t="e">
        <f t="shared" si="310"/>
        <v>#DIV/0!</v>
      </c>
      <c r="G4112" s="38">
        <f t="shared" si="311"/>
        <v>0</v>
      </c>
    </row>
    <row r="4113" spans="2:7" x14ac:dyDescent="0.25">
      <c r="B4113">
        <f t="shared" si="309"/>
        <v>4110</v>
      </c>
      <c r="C4113" t="e">
        <f t="shared" si="308"/>
        <v>#DIV/0!</v>
      </c>
      <c r="D4113" s="38" t="e">
        <f t="shared" si="310"/>
        <v>#DIV/0!</v>
      </c>
      <c r="G4113" s="38">
        <f t="shared" si="311"/>
        <v>0</v>
      </c>
    </row>
    <row r="4114" spans="2:7" x14ac:dyDescent="0.25">
      <c r="B4114">
        <f t="shared" si="309"/>
        <v>4111</v>
      </c>
      <c r="C4114" t="e">
        <f t="shared" si="308"/>
        <v>#DIV/0!</v>
      </c>
      <c r="D4114" s="38" t="e">
        <f t="shared" si="310"/>
        <v>#DIV/0!</v>
      </c>
      <c r="G4114" s="38">
        <f t="shared" si="311"/>
        <v>0</v>
      </c>
    </row>
    <row r="4115" spans="2:7" x14ac:dyDescent="0.25">
      <c r="B4115">
        <f t="shared" si="309"/>
        <v>4112</v>
      </c>
      <c r="C4115" t="e">
        <f t="shared" si="308"/>
        <v>#DIV/0!</v>
      </c>
      <c r="D4115" s="38" t="e">
        <f t="shared" si="310"/>
        <v>#DIV/0!</v>
      </c>
      <c r="G4115" s="38">
        <f t="shared" si="311"/>
        <v>0</v>
      </c>
    </row>
    <row r="4116" spans="2:7" x14ac:dyDescent="0.25">
      <c r="B4116">
        <f t="shared" si="309"/>
        <v>4113</v>
      </c>
      <c r="C4116" t="e">
        <f t="shared" si="308"/>
        <v>#DIV/0!</v>
      </c>
      <c r="D4116" s="38" t="e">
        <f t="shared" si="310"/>
        <v>#DIV/0!</v>
      </c>
      <c r="G4116" s="38">
        <f t="shared" si="311"/>
        <v>0</v>
      </c>
    </row>
    <row r="4117" spans="2:7" x14ac:dyDescent="0.25">
      <c r="B4117">
        <f t="shared" si="309"/>
        <v>4114</v>
      </c>
      <c r="C4117" t="e">
        <f t="shared" si="308"/>
        <v>#DIV/0!</v>
      </c>
      <c r="D4117" s="38" t="e">
        <f t="shared" si="310"/>
        <v>#DIV/0!</v>
      </c>
      <c r="G4117" s="38">
        <f t="shared" si="311"/>
        <v>0</v>
      </c>
    </row>
    <row r="4118" spans="2:7" x14ac:dyDescent="0.25">
      <c r="B4118">
        <f t="shared" si="309"/>
        <v>4115</v>
      </c>
      <c r="C4118" t="e">
        <f t="shared" si="308"/>
        <v>#DIV/0!</v>
      </c>
      <c r="D4118" s="38" t="e">
        <f t="shared" si="310"/>
        <v>#DIV/0!</v>
      </c>
      <c r="G4118" s="38">
        <f t="shared" si="311"/>
        <v>0</v>
      </c>
    </row>
    <row r="4119" spans="2:7" x14ac:dyDescent="0.25">
      <c r="B4119">
        <f t="shared" si="309"/>
        <v>4116</v>
      </c>
      <c r="C4119" t="e">
        <f t="shared" si="308"/>
        <v>#DIV/0!</v>
      </c>
      <c r="D4119" s="38" t="e">
        <f t="shared" si="310"/>
        <v>#DIV/0!</v>
      </c>
      <c r="G4119" s="38">
        <f t="shared" si="311"/>
        <v>0</v>
      </c>
    </row>
    <row r="4120" spans="2:7" x14ac:dyDescent="0.25">
      <c r="B4120">
        <f t="shared" si="309"/>
        <v>4117</v>
      </c>
      <c r="C4120" t="e">
        <f t="shared" si="308"/>
        <v>#DIV/0!</v>
      </c>
      <c r="D4120" s="38" t="e">
        <f t="shared" si="310"/>
        <v>#DIV/0!</v>
      </c>
      <c r="G4120" s="38">
        <f t="shared" si="311"/>
        <v>0</v>
      </c>
    </row>
    <row r="4121" spans="2:7" x14ac:dyDescent="0.25">
      <c r="B4121">
        <f t="shared" si="309"/>
        <v>4118</v>
      </c>
      <c r="C4121" t="e">
        <f t="shared" si="308"/>
        <v>#DIV/0!</v>
      </c>
      <c r="D4121" s="38" t="e">
        <f t="shared" si="310"/>
        <v>#DIV/0!</v>
      </c>
      <c r="G4121" s="38">
        <f t="shared" si="311"/>
        <v>0</v>
      </c>
    </row>
    <row r="4122" spans="2:7" x14ac:dyDescent="0.25">
      <c r="B4122">
        <f t="shared" si="309"/>
        <v>4119</v>
      </c>
      <c r="C4122" t="e">
        <f t="shared" si="308"/>
        <v>#DIV/0!</v>
      </c>
      <c r="D4122" s="38" t="e">
        <f t="shared" si="310"/>
        <v>#DIV/0!</v>
      </c>
      <c r="G4122" s="38">
        <f t="shared" si="311"/>
        <v>0</v>
      </c>
    </row>
    <row r="4123" spans="2:7" x14ac:dyDescent="0.25">
      <c r="B4123">
        <f t="shared" si="309"/>
        <v>4120</v>
      </c>
      <c r="C4123" t="e">
        <f t="shared" si="308"/>
        <v>#DIV/0!</v>
      </c>
      <c r="D4123" s="38" t="e">
        <f t="shared" si="310"/>
        <v>#DIV/0!</v>
      </c>
      <c r="G4123" s="38">
        <f t="shared" si="311"/>
        <v>0</v>
      </c>
    </row>
    <row r="4124" spans="2:7" x14ac:dyDescent="0.25">
      <c r="B4124">
        <f t="shared" si="309"/>
        <v>4121</v>
      </c>
      <c r="C4124" t="e">
        <f t="shared" si="308"/>
        <v>#DIV/0!</v>
      </c>
      <c r="D4124" s="38" t="e">
        <f t="shared" si="310"/>
        <v>#DIV/0!</v>
      </c>
      <c r="G4124" s="38">
        <f t="shared" si="311"/>
        <v>0</v>
      </c>
    </row>
    <row r="4125" spans="2:7" x14ac:dyDescent="0.25">
      <c r="B4125">
        <f t="shared" si="309"/>
        <v>4122</v>
      </c>
      <c r="C4125" t="e">
        <f t="shared" si="308"/>
        <v>#DIV/0!</v>
      </c>
      <c r="D4125" s="38" t="e">
        <f t="shared" si="310"/>
        <v>#DIV/0!</v>
      </c>
      <c r="G4125" s="38">
        <f t="shared" si="311"/>
        <v>0</v>
      </c>
    </row>
    <row r="4126" spans="2:7" x14ac:dyDescent="0.25">
      <c r="B4126">
        <f t="shared" si="309"/>
        <v>4123</v>
      </c>
      <c r="C4126" t="e">
        <f t="shared" si="308"/>
        <v>#DIV/0!</v>
      </c>
      <c r="D4126" s="38" t="e">
        <f t="shared" si="310"/>
        <v>#DIV/0!</v>
      </c>
      <c r="G4126" s="38">
        <f t="shared" si="311"/>
        <v>0</v>
      </c>
    </row>
    <row r="4127" spans="2:7" x14ac:dyDescent="0.25">
      <c r="B4127">
        <f t="shared" si="309"/>
        <v>4124</v>
      </c>
      <c r="C4127" t="e">
        <f t="shared" si="308"/>
        <v>#DIV/0!</v>
      </c>
      <c r="D4127" s="38" t="e">
        <f t="shared" si="310"/>
        <v>#DIV/0!</v>
      </c>
      <c r="G4127" s="38">
        <f t="shared" si="311"/>
        <v>0</v>
      </c>
    </row>
    <row r="4128" spans="2:7" x14ac:dyDescent="0.25">
      <c r="B4128">
        <f t="shared" si="309"/>
        <v>4125</v>
      </c>
      <c r="C4128" t="e">
        <f t="shared" si="308"/>
        <v>#DIV/0!</v>
      </c>
      <c r="D4128" s="38" t="e">
        <f t="shared" si="310"/>
        <v>#DIV/0!</v>
      </c>
      <c r="G4128" s="38">
        <f t="shared" si="311"/>
        <v>0</v>
      </c>
    </row>
    <row r="4129" spans="2:7" x14ac:dyDescent="0.25">
      <c r="B4129">
        <f t="shared" si="309"/>
        <v>4126</v>
      </c>
      <c r="C4129" t="e">
        <f t="shared" si="308"/>
        <v>#DIV/0!</v>
      </c>
      <c r="D4129" s="38" t="e">
        <f t="shared" si="310"/>
        <v>#DIV/0!</v>
      </c>
      <c r="G4129" s="38">
        <f t="shared" si="311"/>
        <v>0</v>
      </c>
    </row>
    <row r="4130" spans="2:7" x14ac:dyDescent="0.25">
      <c r="B4130">
        <f t="shared" si="309"/>
        <v>4127</v>
      </c>
      <c r="C4130" t="e">
        <f t="shared" si="308"/>
        <v>#DIV/0!</v>
      </c>
      <c r="D4130" s="38" t="e">
        <f t="shared" si="310"/>
        <v>#DIV/0!</v>
      </c>
      <c r="G4130" s="38">
        <f t="shared" si="311"/>
        <v>0</v>
      </c>
    </row>
    <row r="4131" spans="2:7" x14ac:dyDescent="0.25">
      <c r="B4131">
        <f t="shared" si="309"/>
        <v>4128</v>
      </c>
      <c r="C4131" t="e">
        <f t="shared" si="308"/>
        <v>#DIV/0!</v>
      </c>
      <c r="D4131" s="38" t="e">
        <f t="shared" si="310"/>
        <v>#DIV/0!</v>
      </c>
      <c r="G4131" s="38">
        <f t="shared" si="311"/>
        <v>0</v>
      </c>
    </row>
    <row r="4132" spans="2:7" x14ac:dyDescent="0.25">
      <c r="B4132">
        <f t="shared" si="309"/>
        <v>4129</v>
      </c>
      <c r="C4132" t="e">
        <f t="shared" si="308"/>
        <v>#DIV/0!</v>
      </c>
      <c r="D4132" s="38" t="e">
        <f t="shared" si="310"/>
        <v>#DIV/0!</v>
      </c>
      <c r="G4132" s="38">
        <f t="shared" si="311"/>
        <v>0</v>
      </c>
    </row>
    <row r="4133" spans="2:7" x14ac:dyDescent="0.25">
      <c r="B4133">
        <f t="shared" si="309"/>
        <v>4130</v>
      </c>
      <c r="C4133" t="e">
        <f t="shared" si="308"/>
        <v>#DIV/0!</v>
      </c>
      <c r="D4133" s="38" t="e">
        <f t="shared" si="310"/>
        <v>#DIV/0!</v>
      </c>
      <c r="G4133" s="38">
        <f t="shared" si="311"/>
        <v>0</v>
      </c>
    </row>
    <row r="4134" spans="2:7" x14ac:dyDescent="0.25">
      <c r="B4134">
        <f t="shared" si="309"/>
        <v>4131</v>
      </c>
      <c r="C4134" t="e">
        <f t="shared" si="308"/>
        <v>#DIV/0!</v>
      </c>
      <c r="D4134" s="38" t="e">
        <f t="shared" si="310"/>
        <v>#DIV/0!</v>
      </c>
      <c r="G4134" s="38">
        <f t="shared" si="311"/>
        <v>0</v>
      </c>
    </row>
    <row r="4135" spans="2:7" x14ac:dyDescent="0.25">
      <c r="B4135">
        <f t="shared" si="309"/>
        <v>4132</v>
      </c>
      <c r="C4135" t="e">
        <f t="shared" si="308"/>
        <v>#DIV/0!</v>
      </c>
      <c r="D4135" s="38" t="e">
        <f t="shared" si="310"/>
        <v>#DIV/0!</v>
      </c>
      <c r="G4135" s="38">
        <f t="shared" si="311"/>
        <v>0</v>
      </c>
    </row>
    <row r="4136" spans="2:7" x14ac:dyDescent="0.25">
      <c r="B4136">
        <f t="shared" si="309"/>
        <v>4133</v>
      </c>
      <c r="C4136" t="e">
        <f t="shared" si="308"/>
        <v>#DIV/0!</v>
      </c>
      <c r="D4136" s="38" t="e">
        <f t="shared" si="310"/>
        <v>#DIV/0!</v>
      </c>
      <c r="G4136" s="38">
        <f t="shared" si="311"/>
        <v>0</v>
      </c>
    </row>
    <row r="4137" spans="2:7" x14ac:dyDescent="0.25">
      <c r="B4137">
        <f t="shared" si="309"/>
        <v>4134</v>
      </c>
      <c r="C4137" t="e">
        <f t="shared" si="308"/>
        <v>#DIV/0!</v>
      </c>
      <c r="D4137" s="38" t="e">
        <f t="shared" si="310"/>
        <v>#DIV/0!</v>
      </c>
      <c r="G4137" s="38">
        <f t="shared" si="311"/>
        <v>0</v>
      </c>
    </row>
    <row r="4138" spans="2:7" x14ac:dyDescent="0.25">
      <c r="B4138">
        <f t="shared" si="309"/>
        <v>4135</v>
      </c>
      <c r="C4138" t="e">
        <f t="shared" si="308"/>
        <v>#DIV/0!</v>
      </c>
      <c r="D4138" s="38" t="e">
        <f t="shared" si="310"/>
        <v>#DIV/0!</v>
      </c>
      <c r="G4138" s="38">
        <f t="shared" si="311"/>
        <v>0</v>
      </c>
    </row>
    <row r="4139" spans="2:7" x14ac:dyDescent="0.25">
      <c r="B4139">
        <f t="shared" si="309"/>
        <v>4136</v>
      </c>
      <c r="C4139" t="e">
        <f t="shared" si="308"/>
        <v>#DIV/0!</v>
      </c>
      <c r="D4139" s="38" t="e">
        <f t="shared" si="310"/>
        <v>#DIV/0!</v>
      </c>
      <c r="G4139" s="38">
        <f t="shared" si="311"/>
        <v>0</v>
      </c>
    </row>
    <row r="4140" spans="2:7" x14ac:dyDescent="0.25">
      <c r="B4140">
        <f t="shared" si="309"/>
        <v>4137</v>
      </c>
      <c r="C4140" t="e">
        <f t="shared" si="308"/>
        <v>#DIV/0!</v>
      </c>
      <c r="D4140" s="38" t="e">
        <f t="shared" si="310"/>
        <v>#DIV/0!</v>
      </c>
      <c r="G4140" s="38">
        <f t="shared" si="311"/>
        <v>0</v>
      </c>
    </row>
    <row r="4141" spans="2:7" x14ac:dyDescent="0.25">
      <c r="B4141">
        <f t="shared" si="309"/>
        <v>4138</v>
      </c>
      <c r="C4141" t="e">
        <f t="shared" si="308"/>
        <v>#DIV/0!</v>
      </c>
      <c r="D4141" s="38" t="e">
        <f t="shared" si="310"/>
        <v>#DIV/0!</v>
      </c>
      <c r="G4141" s="38">
        <f t="shared" si="311"/>
        <v>0</v>
      </c>
    </row>
    <row r="4142" spans="2:7" x14ac:dyDescent="0.25">
      <c r="B4142">
        <f t="shared" si="309"/>
        <v>4139</v>
      </c>
      <c r="C4142" t="e">
        <f t="shared" si="308"/>
        <v>#DIV/0!</v>
      </c>
      <c r="D4142" s="38" t="e">
        <f t="shared" si="310"/>
        <v>#DIV/0!</v>
      </c>
      <c r="G4142" s="38">
        <f t="shared" si="311"/>
        <v>0</v>
      </c>
    </row>
    <row r="4143" spans="2:7" x14ac:dyDescent="0.25">
      <c r="B4143">
        <f t="shared" si="309"/>
        <v>4140</v>
      </c>
      <c r="C4143" t="e">
        <f t="shared" si="308"/>
        <v>#DIV/0!</v>
      </c>
      <c r="D4143" s="38" t="e">
        <f t="shared" si="310"/>
        <v>#DIV/0!</v>
      </c>
      <c r="G4143" s="38">
        <f t="shared" si="311"/>
        <v>0</v>
      </c>
    </row>
    <row r="4144" spans="2:7" x14ac:dyDescent="0.25">
      <c r="B4144">
        <f t="shared" si="309"/>
        <v>4141</v>
      </c>
      <c r="C4144" t="e">
        <f t="shared" si="308"/>
        <v>#DIV/0!</v>
      </c>
      <c r="D4144" s="38" t="e">
        <f t="shared" si="310"/>
        <v>#DIV/0!</v>
      </c>
      <c r="G4144" s="38">
        <f t="shared" si="311"/>
        <v>0</v>
      </c>
    </row>
    <row r="4145" spans="2:7" x14ac:dyDescent="0.25">
      <c r="B4145">
        <f t="shared" si="309"/>
        <v>4142</v>
      </c>
      <c r="C4145" t="e">
        <f t="shared" si="308"/>
        <v>#DIV/0!</v>
      </c>
      <c r="D4145" s="38" t="e">
        <f t="shared" si="310"/>
        <v>#DIV/0!</v>
      </c>
      <c r="G4145" s="38">
        <f t="shared" si="311"/>
        <v>0</v>
      </c>
    </row>
    <row r="4146" spans="2:7" x14ac:dyDescent="0.25">
      <c r="B4146">
        <f t="shared" si="309"/>
        <v>4143</v>
      </c>
      <c r="C4146" t="e">
        <f t="shared" si="308"/>
        <v>#DIV/0!</v>
      </c>
      <c r="D4146" s="38" t="e">
        <f t="shared" si="310"/>
        <v>#DIV/0!</v>
      </c>
      <c r="G4146" s="38">
        <f t="shared" si="311"/>
        <v>0</v>
      </c>
    </row>
    <row r="4147" spans="2:7" x14ac:dyDescent="0.25">
      <c r="B4147">
        <f t="shared" si="309"/>
        <v>4144</v>
      </c>
      <c r="C4147" t="e">
        <f t="shared" si="308"/>
        <v>#DIV/0!</v>
      </c>
      <c r="D4147" s="38" t="e">
        <f t="shared" si="310"/>
        <v>#DIV/0!</v>
      </c>
      <c r="G4147" s="38">
        <f t="shared" si="311"/>
        <v>0</v>
      </c>
    </row>
    <row r="4148" spans="2:7" x14ac:dyDescent="0.25">
      <c r="B4148">
        <f t="shared" si="309"/>
        <v>4145</v>
      </c>
      <c r="C4148" t="e">
        <f t="shared" si="308"/>
        <v>#DIV/0!</v>
      </c>
      <c r="D4148" s="38" t="e">
        <f t="shared" si="310"/>
        <v>#DIV/0!</v>
      </c>
      <c r="G4148" s="38">
        <f t="shared" si="311"/>
        <v>0</v>
      </c>
    </row>
    <row r="4149" spans="2:7" x14ac:dyDescent="0.25">
      <c r="B4149">
        <f t="shared" si="309"/>
        <v>4146</v>
      </c>
      <c r="C4149" t="e">
        <f t="shared" si="308"/>
        <v>#DIV/0!</v>
      </c>
      <c r="D4149" s="38" t="e">
        <f t="shared" si="310"/>
        <v>#DIV/0!</v>
      </c>
      <c r="G4149" s="38">
        <f t="shared" si="311"/>
        <v>0</v>
      </c>
    </row>
    <row r="4150" spans="2:7" x14ac:dyDescent="0.25">
      <c r="B4150">
        <f t="shared" si="309"/>
        <v>4147</v>
      </c>
      <c r="C4150" t="e">
        <f t="shared" si="308"/>
        <v>#DIV/0!</v>
      </c>
      <c r="D4150" s="38" t="e">
        <f t="shared" si="310"/>
        <v>#DIV/0!</v>
      </c>
      <c r="G4150" s="38">
        <f t="shared" si="311"/>
        <v>0</v>
      </c>
    </row>
    <row r="4151" spans="2:7" x14ac:dyDescent="0.25">
      <c r="B4151">
        <f t="shared" si="309"/>
        <v>4148</v>
      </c>
      <c r="C4151" t="e">
        <f t="shared" si="308"/>
        <v>#DIV/0!</v>
      </c>
      <c r="D4151" s="38" t="e">
        <f t="shared" si="310"/>
        <v>#DIV/0!</v>
      </c>
      <c r="G4151" s="38">
        <f t="shared" si="311"/>
        <v>0</v>
      </c>
    </row>
    <row r="4152" spans="2:7" x14ac:dyDescent="0.25">
      <c r="B4152">
        <f t="shared" si="309"/>
        <v>4149</v>
      </c>
      <c r="C4152" t="e">
        <f t="shared" si="308"/>
        <v>#DIV/0!</v>
      </c>
      <c r="D4152" s="38" t="e">
        <f t="shared" si="310"/>
        <v>#DIV/0!</v>
      </c>
      <c r="G4152" s="38">
        <f t="shared" si="311"/>
        <v>0</v>
      </c>
    </row>
    <row r="4153" spans="2:7" x14ac:dyDescent="0.25">
      <c r="B4153">
        <f t="shared" si="309"/>
        <v>4150</v>
      </c>
      <c r="C4153" t="e">
        <f t="shared" si="308"/>
        <v>#DIV/0!</v>
      </c>
      <c r="D4153" s="38" t="e">
        <f t="shared" si="310"/>
        <v>#DIV/0!</v>
      </c>
      <c r="G4153" s="38">
        <f t="shared" si="311"/>
        <v>0</v>
      </c>
    </row>
    <row r="4154" spans="2:7" x14ac:dyDescent="0.25">
      <c r="B4154">
        <f t="shared" si="309"/>
        <v>4151</v>
      </c>
      <c r="C4154" t="e">
        <f t="shared" si="308"/>
        <v>#DIV/0!</v>
      </c>
      <c r="D4154" s="38" t="e">
        <f t="shared" si="310"/>
        <v>#DIV/0!</v>
      </c>
      <c r="G4154" s="38">
        <f t="shared" si="311"/>
        <v>0</v>
      </c>
    </row>
    <row r="4155" spans="2:7" x14ac:dyDescent="0.25">
      <c r="B4155">
        <f t="shared" si="309"/>
        <v>4152</v>
      </c>
      <c r="C4155" t="e">
        <f t="shared" si="308"/>
        <v>#DIV/0!</v>
      </c>
      <c r="D4155" s="38" t="e">
        <f t="shared" si="310"/>
        <v>#DIV/0!</v>
      </c>
      <c r="G4155" s="38">
        <f t="shared" si="311"/>
        <v>0</v>
      </c>
    </row>
    <row r="4156" spans="2:7" x14ac:dyDescent="0.25">
      <c r="B4156">
        <f t="shared" si="309"/>
        <v>4153</v>
      </c>
      <c r="C4156" t="e">
        <f t="shared" si="308"/>
        <v>#DIV/0!</v>
      </c>
      <c r="D4156" s="38" t="e">
        <f t="shared" si="310"/>
        <v>#DIV/0!</v>
      </c>
      <c r="G4156" s="38">
        <f t="shared" si="311"/>
        <v>0</v>
      </c>
    </row>
    <row r="4157" spans="2:7" x14ac:dyDescent="0.25">
      <c r="B4157">
        <f t="shared" si="309"/>
        <v>4154</v>
      </c>
      <c r="C4157" t="e">
        <f t="shared" si="308"/>
        <v>#DIV/0!</v>
      </c>
      <c r="D4157" s="38" t="e">
        <f t="shared" si="310"/>
        <v>#DIV/0!</v>
      </c>
      <c r="G4157" s="38">
        <f t="shared" si="311"/>
        <v>0</v>
      </c>
    </row>
    <row r="4158" spans="2:7" x14ac:dyDescent="0.25">
      <c r="B4158">
        <f t="shared" si="309"/>
        <v>4155</v>
      </c>
      <c r="C4158" t="e">
        <f t="shared" si="308"/>
        <v>#DIV/0!</v>
      </c>
      <c r="D4158" s="38" t="e">
        <f t="shared" si="310"/>
        <v>#DIV/0!</v>
      </c>
      <c r="G4158" s="38">
        <f t="shared" si="311"/>
        <v>0</v>
      </c>
    </row>
    <row r="4159" spans="2:7" x14ac:dyDescent="0.25">
      <c r="B4159">
        <f t="shared" si="309"/>
        <v>4156</v>
      </c>
      <c r="C4159" t="e">
        <f t="shared" si="308"/>
        <v>#DIV/0!</v>
      </c>
      <c r="D4159" s="38" t="e">
        <f t="shared" si="310"/>
        <v>#DIV/0!</v>
      </c>
      <c r="G4159" s="38">
        <f t="shared" si="311"/>
        <v>0</v>
      </c>
    </row>
    <row r="4160" spans="2:7" x14ac:dyDescent="0.25">
      <c r="B4160">
        <f t="shared" si="309"/>
        <v>4157</v>
      </c>
      <c r="C4160" t="e">
        <f t="shared" si="308"/>
        <v>#DIV/0!</v>
      </c>
      <c r="D4160" s="38" t="e">
        <f t="shared" si="310"/>
        <v>#DIV/0!</v>
      </c>
      <c r="G4160" s="38">
        <f t="shared" si="311"/>
        <v>0</v>
      </c>
    </row>
    <row r="4161" spans="2:7" x14ac:dyDescent="0.25">
      <c r="B4161">
        <f t="shared" si="309"/>
        <v>4158</v>
      </c>
      <c r="C4161" t="e">
        <f t="shared" si="308"/>
        <v>#DIV/0!</v>
      </c>
      <c r="D4161" s="38" t="e">
        <f t="shared" si="310"/>
        <v>#DIV/0!</v>
      </c>
      <c r="G4161" s="38">
        <f t="shared" si="311"/>
        <v>0</v>
      </c>
    </row>
    <row r="4162" spans="2:7" x14ac:dyDescent="0.25">
      <c r="B4162">
        <f t="shared" si="309"/>
        <v>4159</v>
      </c>
      <c r="C4162" t="e">
        <f t="shared" si="308"/>
        <v>#DIV/0!</v>
      </c>
      <c r="D4162" s="38" t="e">
        <f t="shared" si="310"/>
        <v>#DIV/0!</v>
      </c>
      <c r="G4162" s="38">
        <f t="shared" si="311"/>
        <v>0</v>
      </c>
    </row>
    <row r="4163" spans="2:7" x14ac:dyDescent="0.25">
      <c r="B4163">
        <f t="shared" si="309"/>
        <v>4160</v>
      </c>
      <c r="C4163" t="e">
        <f t="shared" si="308"/>
        <v>#DIV/0!</v>
      </c>
      <c r="D4163" s="38" t="e">
        <f t="shared" si="310"/>
        <v>#DIV/0!</v>
      </c>
      <c r="G4163" s="38">
        <f t="shared" si="311"/>
        <v>0</v>
      </c>
    </row>
    <row r="4164" spans="2:7" x14ac:dyDescent="0.25">
      <c r="B4164">
        <f t="shared" si="309"/>
        <v>4161</v>
      </c>
      <c r="C4164" t="e">
        <f t="shared" si="308"/>
        <v>#DIV/0!</v>
      </c>
      <c r="D4164" s="38" t="e">
        <f t="shared" si="310"/>
        <v>#DIV/0!</v>
      </c>
      <c r="G4164" s="38">
        <f t="shared" si="311"/>
        <v>0</v>
      </c>
    </row>
    <row r="4165" spans="2:7" x14ac:dyDescent="0.25">
      <c r="B4165">
        <f t="shared" si="309"/>
        <v>4162</v>
      </c>
      <c r="C4165" t="e">
        <f t="shared" ref="C4165:C4228" si="312">1/H4165</f>
        <v>#DIV/0!</v>
      </c>
      <c r="D4165" s="38" t="e">
        <f t="shared" si="310"/>
        <v>#DIV/0!</v>
      </c>
      <c r="G4165" s="38">
        <f t="shared" si="311"/>
        <v>0</v>
      </c>
    </row>
    <row r="4166" spans="2:7" x14ac:dyDescent="0.25">
      <c r="B4166">
        <f t="shared" ref="B4166:B4229" si="313">B4165+1</f>
        <v>4163</v>
      </c>
      <c r="C4166" t="e">
        <f t="shared" si="312"/>
        <v>#DIV/0!</v>
      </c>
      <c r="D4166" s="38" t="e">
        <f t="shared" ref="D4166:D4229" si="314">D4165+C4166</f>
        <v>#DIV/0!</v>
      </c>
      <c r="G4166" s="38">
        <f t="shared" si="311"/>
        <v>0</v>
      </c>
    </row>
    <row r="4167" spans="2:7" x14ac:dyDescent="0.25">
      <c r="B4167">
        <f t="shared" si="313"/>
        <v>4164</v>
      </c>
      <c r="C4167" t="e">
        <f t="shared" si="312"/>
        <v>#DIV/0!</v>
      </c>
      <c r="D4167" s="38" t="e">
        <f t="shared" si="314"/>
        <v>#DIV/0!</v>
      </c>
      <c r="G4167" s="38">
        <f t="shared" ref="G4167:G4230" si="315">H4167/0.278</f>
        <v>0</v>
      </c>
    </row>
    <row r="4168" spans="2:7" x14ac:dyDescent="0.25">
      <c r="B4168">
        <f t="shared" si="313"/>
        <v>4165</v>
      </c>
      <c r="C4168" t="e">
        <f t="shared" si="312"/>
        <v>#DIV/0!</v>
      </c>
      <c r="D4168" s="38" t="e">
        <f t="shared" si="314"/>
        <v>#DIV/0!</v>
      </c>
      <c r="G4168" s="38">
        <f t="shared" si="315"/>
        <v>0</v>
      </c>
    </row>
    <row r="4169" spans="2:7" x14ac:dyDescent="0.25">
      <c r="B4169">
        <f t="shared" si="313"/>
        <v>4166</v>
      </c>
      <c r="C4169" t="e">
        <f t="shared" si="312"/>
        <v>#DIV/0!</v>
      </c>
      <c r="D4169" s="38" t="e">
        <f t="shared" si="314"/>
        <v>#DIV/0!</v>
      </c>
      <c r="G4169" s="38">
        <f t="shared" si="315"/>
        <v>0</v>
      </c>
    </row>
    <row r="4170" spans="2:7" x14ac:dyDescent="0.25">
      <c r="B4170">
        <f t="shared" si="313"/>
        <v>4167</v>
      </c>
      <c r="C4170" t="e">
        <f t="shared" si="312"/>
        <v>#DIV/0!</v>
      </c>
      <c r="D4170" s="38" t="e">
        <f t="shared" si="314"/>
        <v>#DIV/0!</v>
      </c>
      <c r="G4170" s="38">
        <f t="shared" si="315"/>
        <v>0</v>
      </c>
    </row>
    <row r="4171" spans="2:7" x14ac:dyDescent="0.25">
      <c r="B4171">
        <f t="shared" si="313"/>
        <v>4168</v>
      </c>
      <c r="C4171" t="e">
        <f t="shared" si="312"/>
        <v>#DIV/0!</v>
      </c>
      <c r="D4171" s="38" t="e">
        <f t="shared" si="314"/>
        <v>#DIV/0!</v>
      </c>
      <c r="G4171" s="38">
        <f t="shared" si="315"/>
        <v>0</v>
      </c>
    </row>
    <row r="4172" spans="2:7" x14ac:dyDescent="0.25">
      <c r="B4172">
        <f t="shared" si="313"/>
        <v>4169</v>
      </c>
      <c r="C4172" t="e">
        <f t="shared" si="312"/>
        <v>#DIV/0!</v>
      </c>
      <c r="D4172" s="38" t="e">
        <f t="shared" si="314"/>
        <v>#DIV/0!</v>
      </c>
      <c r="G4172" s="38">
        <f t="shared" si="315"/>
        <v>0</v>
      </c>
    </row>
    <row r="4173" spans="2:7" x14ac:dyDescent="0.25">
      <c r="B4173">
        <f t="shared" si="313"/>
        <v>4170</v>
      </c>
      <c r="C4173" t="e">
        <f t="shared" si="312"/>
        <v>#DIV/0!</v>
      </c>
      <c r="D4173" s="38" t="e">
        <f t="shared" si="314"/>
        <v>#DIV/0!</v>
      </c>
      <c r="G4173" s="38">
        <f t="shared" si="315"/>
        <v>0</v>
      </c>
    </row>
    <row r="4174" spans="2:7" x14ac:dyDescent="0.25">
      <c r="B4174">
        <f t="shared" si="313"/>
        <v>4171</v>
      </c>
      <c r="C4174" t="e">
        <f t="shared" si="312"/>
        <v>#DIV/0!</v>
      </c>
      <c r="D4174" s="38" t="e">
        <f t="shared" si="314"/>
        <v>#DIV/0!</v>
      </c>
      <c r="G4174" s="38">
        <f t="shared" si="315"/>
        <v>0</v>
      </c>
    </row>
    <row r="4175" spans="2:7" x14ac:dyDescent="0.25">
      <c r="B4175">
        <f t="shared" si="313"/>
        <v>4172</v>
      </c>
      <c r="C4175" t="e">
        <f t="shared" si="312"/>
        <v>#DIV/0!</v>
      </c>
      <c r="D4175" s="38" t="e">
        <f t="shared" si="314"/>
        <v>#DIV/0!</v>
      </c>
      <c r="G4175" s="38">
        <f t="shared" si="315"/>
        <v>0</v>
      </c>
    </row>
    <row r="4176" spans="2:7" x14ac:dyDescent="0.25">
      <c r="B4176">
        <f t="shared" si="313"/>
        <v>4173</v>
      </c>
      <c r="C4176" t="e">
        <f t="shared" si="312"/>
        <v>#DIV/0!</v>
      </c>
      <c r="D4176" s="38" t="e">
        <f t="shared" si="314"/>
        <v>#DIV/0!</v>
      </c>
      <c r="G4176" s="38">
        <f t="shared" si="315"/>
        <v>0</v>
      </c>
    </row>
    <row r="4177" spans="2:7" x14ac:dyDescent="0.25">
      <c r="B4177">
        <f t="shared" si="313"/>
        <v>4174</v>
      </c>
      <c r="C4177" t="e">
        <f t="shared" si="312"/>
        <v>#DIV/0!</v>
      </c>
      <c r="D4177" s="38" t="e">
        <f t="shared" si="314"/>
        <v>#DIV/0!</v>
      </c>
      <c r="G4177" s="38">
        <f t="shared" si="315"/>
        <v>0</v>
      </c>
    </row>
    <row r="4178" spans="2:7" x14ac:dyDescent="0.25">
      <c r="B4178">
        <f t="shared" si="313"/>
        <v>4175</v>
      </c>
      <c r="C4178" t="e">
        <f t="shared" si="312"/>
        <v>#DIV/0!</v>
      </c>
      <c r="D4178" s="38" t="e">
        <f t="shared" si="314"/>
        <v>#DIV/0!</v>
      </c>
      <c r="G4178" s="38">
        <f t="shared" si="315"/>
        <v>0</v>
      </c>
    </row>
    <row r="4179" spans="2:7" x14ac:dyDescent="0.25">
      <c r="B4179">
        <f t="shared" si="313"/>
        <v>4176</v>
      </c>
      <c r="C4179" t="e">
        <f t="shared" si="312"/>
        <v>#DIV/0!</v>
      </c>
      <c r="D4179" s="38" t="e">
        <f t="shared" si="314"/>
        <v>#DIV/0!</v>
      </c>
      <c r="G4179" s="38">
        <f t="shared" si="315"/>
        <v>0</v>
      </c>
    </row>
    <row r="4180" spans="2:7" x14ac:dyDescent="0.25">
      <c r="B4180">
        <f t="shared" si="313"/>
        <v>4177</v>
      </c>
      <c r="C4180" t="e">
        <f t="shared" si="312"/>
        <v>#DIV/0!</v>
      </c>
      <c r="D4180" s="38" t="e">
        <f t="shared" si="314"/>
        <v>#DIV/0!</v>
      </c>
      <c r="G4180" s="38">
        <f t="shared" si="315"/>
        <v>0</v>
      </c>
    </row>
    <row r="4181" spans="2:7" x14ac:dyDescent="0.25">
      <c r="B4181">
        <f t="shared" si="313"/>
        <v>4178</v>
      </c>
      <c r="C4181" t="e">
        <f t="shared" si="312"/>
        <v>#DIV/0!</v>
      </c>
      <c r="D4181" s="38" t="e">
        <f t="shared" si="314"/>
        <v>#DIV/0!</v>
      </c>
      <c r="G4181" s="38">
        <f t="shared" si="315"/>
        <v>0</v>
      </c>
    </row>
    <row r="4182" spans="2:7" x14ac:dyDescent="0.25">
      <c r="B4182">
        <f t="shared" si="313"/>
        <v>4179</v>
      </c>
      <c r="C4182" t="e">
        <f t="shared" si="312"/>
        <v>#DIV/0!</v>
      </c>
      <c r="D4182" s="38" t="e">
        <f t="shared" si="314"/>
        <v>#DIV/0!</v>
      </c>
      <c r="G4182" s="38">
        <f t="shared" si="315"/>
        <v>0</v>
      </c>
    </row>
    <row r="4183" spans="2:7" x14ac:dyDescent="0.25">
      <c r="B4183">
        <f t="shared" si="313"/>
        <v>4180</v>
      </c>
      <c r="C4183" t="e">
        <f t="shared" si="312"/>
        <v>#DIV/0!</v>
      </c>
      <c r="D4183" s="38" t="e">
        <f t="shared" si="314"/>
        <v>#DIV/0!</v>
      </c>
      <c r="G4183" s="38">
        <f t="shared" si="315"/>
        <v>0</v>
      </c>
    </row>
    <row r="4184" spans="2:7" x14ac:dyDescent="0.25">
      <c r="B4184">
        <f t="shared" si="313"/>
        <v>4181</v>
      </c>
      <c r="C4184" t="e">
        <f t="shared" si="312"/>
        <v>#DIV/0!</v>
      </c>
      <c r="D4184" s="38" t="e">
        <f t="shared" si="314"/>
        <v>#DIV/0!</v>
      </c>
      <c r="G4184" s="38">
        <f t="shared" si="315"/>
        <v>0</v>
      </c>
    </row>
    <row r="4185" spans="2:7" x14ac:dyDescent="0.25">
      <c r="B4185">
        <f t="shared" si="313"/>
        <v>4182</v>
      </c>
      <c r="C4185" t="e">
        <f t="shared" si="312"/>
        <v>#DIV/0!</v>
      </c>
      <c r="D4185" s="38" t="e">
        <f t="shared" si="314"/>
        <v>#DIV/0!</v>
      </c>
      <c r="G4185" s="38">
        <f t="shared" si="315"/>
        <v>0</v>
      </c>
    </row>
    <row r="4186" spans="2:7" x14ac:dyDescent="0.25">
      <c r="B4186">
        <f t="shared" si="313"/>
        <v>4183</v>
      </c>
      <c r="C4186" t="e">
        <f t="shared" si="312"/>
        <v>#DIV/0!</v>
      </c>
      <c r="D4186" s="38" t="e">
        <f t="shared" si="314"/>
        <v>#DIV/0!</v>
      </c>
      <c r="G4186" s="38">
        <f t="shared" si="315"/>
        <v>0</v>
      </c>
    </row>
    <row r="4187" spans="2:7" x14ac:dyDescent="0.25">
      <c r="B4187">
        <f t="shared" si="313"/>
        <v>4184</v>
      </c>
      <c r="C4187" t="e">
        <f t="shared" si="312"/>
        <v>#DIV/0!</v>
      </c>
      <c r="D4187" s="38" t="e">
        <f t="shared" si="314"/>
        <v>#DIV/0!</v>
      </c>
      <c r="G4187" s="38">
        <f t="shared" si="315"/>
        <v>0</v>
      </c>
    </row>
    <row r="4188" spans="2:7" x14ac:dyDescent="0.25">
      <c r="B4188">
        <f t="shared" si="313"/>
        <v>4185</v>
      </c>
      <c r="C4188" t="e">
        <f t="shared" si="312"/>
        <v>#DIV/0!</v>
      </c>
      <c r="D4188" s="38" t="e">
        <f t="shared" si="314"/>
        <v>#DIV/0!</v>
      </c>
      <c r="G4188" s="38">
        <f t="shared" si="315"/>
        <v>0</v>
      </c>
    </row>
    <row r="4189" spans="2:7" x14ac:dyDescent="0.25">
      <c r="B4189">
        <f t="shared" si="313"/>
        <v>4186</v>
      </c>
      <c r="C4189" t="e">
        <f t="shared" si="312"/>
        <v>#DIV/0!</v>
      </c>
      <c r="D4189" s="38" t="e">
        <f t="shared" si="314"/>
        <v>#DIV/0!</v>
      </c>
      <c r="G4189" s="38">
        <f t="shared" si="315"/>
        <v>0</v>
      </c>
    </row>
    <row r="4190" spans="2:7" x14ac:dyDescent="0.25">
      <c r="B4190">
        <f t="shared" si="313"/>
        <v>4187</v>
      </c>
      <c r="C4190" t="e">
        <f t="shared" si="312"/>
        <v>#DIV/0!</v>
      </c>
      <c r="D4190" s="38" t="e">
        <f t="shared" si="314"/>
        <v>#DIV/0!</v>
      </c>
      <c r="G4190" s="38">
        <f t="shared" si="315"/>
        <v>0</v>
      </c>
    </row>
    <row r="4191" spans="2:7" x14ac:dyDescent="0.25">
      <c r="B4191">
        <f t="shared" si="313"/>
        <v>4188</v>
      </c>
      <c r="C4191" t="e">
        <f t="shared" si="312"/>
        <v>#DIV/0!</v>
      </c>
      <c r="D4191" s="38" t="e">
        <f t="shared" si="314"/>
        <v>#DIV/0!</v>
      </c>
      <c r="G4191" s="38">
        <f t="shared" si="315"/>
        <v>0</v>
      </c>
    </row>
    <row r="4192" spans="2:7" x14ac:dyDescent="0.25">
      <c r="B4192">
        <f t="shared" si="313"/>
        <v>4189</v>
      </c>
      <c r="C4192" t="e">
        <f t="shared" si="312"/>
        <v>#DIV/0!</v>
      </c>
      <c r="D4192" s="38" t="e">
        <f t="shared" si="314"/>
        <v>#DIV/0!</v>
      </c>
      <c r="G4192" s="38">
        <f t="shared" si="315"/>
        <v>0</v>
      </c>
    </row>
    <row r="4193" spans="2:7" x14ac:dyDescent="0.25">
      <c r="B4193">
        <f t="shared" si="313"/>
        <v>4190</v>
      </c>
      <c r="C4193" t="e">
        <f t="shared" si="312"/>
        <v>#DIV/0!</v>
      </c>
      <c r="D4193" s="38" t="e">
        <f t="shared" si="314"/>
        <v>#DIV/0!</v>
      </c>
      <c r="G4193" s="38">
        <f t="shared" si="315"/>
        <v>0</v>
      </c>
    </row>
    <row r="4194" spans="2:7" x14ac:dyDescent="0.25">
      <c r="B4194">
        <f t="shared" si="313"/>
        <v>4191</v>
      </c>
      <c r="C4194" t="e">
        <f t="shared" si="312"/>
        <v>#DIV/0!</v>
      </c>
      <c r="D4194" s="38" t="e">
        <f t="shared" si="314"/>
        <v>#DIV/0!</v>
      </c>
      <c r="G4194" s="38">
        <f t="shared" si="315"/>
        <v>0</v>
      </c>
    </row>
    <row r="4195" spans="2:7" x14ac:dyDescent="0.25">
      <c r="B4195">
        <f t="shared" si="313"/>
        <v>4192</v>
      </c>
      <c r="C4195" t="e">
        <f t="shared" si="312"/>
        <v>#DIV/0!</v>
      </c>
      <c r="D4195" s="38" t="e">
        <f t="shared" si="314"/>
        <v>#DIV/0!</v>
      </c>
      <c r="G4195" s="38">
        <f t="shared" si="315"/>
        <v>0</v>
      </c>
    </row>
    <row r="4196" spans="2:7" x14ac:dyDescent="0.25">
      <c r="B4196">
        <f t="shared" si="313"/>
        <v>4193</v>
      </c>
      <c r="C4196" t="e">
        <f t="shared" si="312"/>
        <v>#DIV/0!</v>
      </c>
      <c r="D4196" s="38" t="e">
        <f t="shared" si="314"/>
        <v>#DIV/0!</v>
      </c>
      <c r="G4196" s="38">
        <f t="shared" si="315"/>
        <v>0</v>
      </c>
    </row>
    <row r="4197" spans="2:7" x14ac:dyDescent="0.25">
      <c r="B4197">
        <f t="shared" si="313"/>
        <v>4194</v>
      </c>
      <c r="C4197" t="e">
        <f t="shared" si="312"/>
        <v>#DIV/0!</v>
      </c>
      <c r="D4197" s="38" t="e">
        <f t="shared" si="314"/>
        <v>#DIV/0!</v>
      </c>
      <c r="G4197" s="38">
        <f t="shared" si="315"/>
        <v>0</v>
      </c>
    </row>
    <row r="4198" spans="2:7" x14ac:dyDescent="0.25">
      <c r="B4198">
        <f t="shared" si="313"/>
        <v>4195</v>
      </c>
      <c r="C4198" t="e">
        <f t="shared" si="312"/>
        <v>#DIV/0!</v>
      </c>
      <c r="D4198" s="38" t="e">
        <f t="shared" si="314"/>
        <v>#DIV/0!</v>
      </c>
      <c r="G4198" s="38">
        <f t="shared" si="315"/>
        <v>0</v>
      </c>
    </row>
    <row r="4199" spans="2:7" x14ac:dyDescent="0.25">
      <c r="B4199">
        <f t="shared" si="313"/>
        <v>4196</v>
      </c>
      <c r="C4199" t="e">
        <f t="shared" si="312"/>
        <v>#DIV/0!</v>
      </c>
      <c r="D4199" s="38" t="e">
        <f t="shared" si="314"/>
        <v>#DIV/0!</v>
      </c>
      <c r="G4199" s="38">
        <f t="shared" si="315"/>
        <v>0</v>
      </c>
    </row>
    <row r="4200" spans="2:7" x14ac:dyDescent="0.25">
      <c r="B4200">
        <f t="shared" si="313"/>
        <v>4197</v>
      </c>
      <c r="C4200" t="e">
        <f t="shared" si="312"/>
        <v>#DIV/0!</v>
      </c>
      <c r="D4200" s="38" t="e">
        <f t="shared" si="314"/>
        <v>#DIV/0!</v>
      </c>
      <c r="G4200" s="38">
        <f t="shared" si="315"/>
        <v>0</v>
      </c>
    </row>
    <row r="4201" spans="2:7" x14ac:dyDescent="0.25">
      <c r="B4201">
        <f t="shared" si="313"/>
        <v>4198</v>
      </c>
      <c r="C4201" t="e">
        <f t="shared" si="312"/>
        <v>#DIV/0!</v>
      </c>
      <c r="D4201" s="38" t="e">
        <f t="shared" si="314"/>
        <v>#DIV/0!</v>
      </c>
      <c r="G4201" s="38">
        <f t="shared" si="315"/>
        <v>0</v>
      </c>
    </row>
    <row r="4202" spans="2:7" x14ac:dyDescent="0.25">
      <c r="B4202">
        <f t="shared" si="313"/>
        <v>4199</v>
      </c>
      <c r="C4202" t="e">
        <f t="shared" si="312"/>
        <v>#DIV/0!</v>
      </c>
      <c r="D4202" s="38" t="e">
        <f t="shared" si="314"/>
        <v>#DIV/0!</v>
      </c>
      <c r="G4202" s="38">
        <f t="shared" si="315"/>
        <v>0</v>
      </c>
    </row>
    <row r="4203" spans="2:7" x14ac:dyDescent="0.25">
      <c r="B4203">
        <f t="shared" si="313"/>
        <v>4200</v>
      </c>
      <c r="C4203" t="e">
        <f t="shared" si="312"/>
        <v>#DIV/0!</v>
      </c>
      <c r="D4203" s="38" t="e">
        <f t="shared" si="314"/>
        <v>#DIV/0!</v>
      </c>
      <c r="G4203" s="38">
        <f t="shared" si="315"/>
        <v>0</v>
      </c>
    </row>
    <row r="4204" spans="2:7" x14ac:dyDescent="0.25">
      <c r="B4204">
        <f t="shared" si="313"/>
        <v>4201</v>
      </c>
      <c r="C4204" t="e">
        <f t="shared" si="312"/>
        <v>#DIV/0!</v>
      </c>
      <c r="D4204" s="38" t="e">
        <f t="shared" si="314"/>
        <v>#DIV/0!</v>
      </c>
      <c r="G4204" s="38">
        <f t="shared" si="315"/>
        <v>0</v>
      </c>
    </row>
    <row r="4205" spans="2:7" x14ac:dyDescent="0.25">
      <c r="B4205">
        <f t="shared" si="313"/>
        <v>4202</v>
      </c>
      <c r="C4205" t="e">
        <f t="shared" si="312"/>
        <v>#DIV/0!</v>
      </c>
      <c r="D4205" s="38" t="e">
        <f t="shared" si="314"/>
        <v>#DIV/0!</v>
      </c>
      <c r="G4205" s="38">
        <f t="shared" si="315"/>
        <v>0</v>
      </c>
    </row>
    <row r="4206" spans="2:7" x14ac:dyDescent="0.25">
      <c r="B4206">
        <f t="shared" si="313"/>
        <v>4203</v>
      </c>
      <c r="C4206" t="e">
        <f t="shared" si="312"/>
        <v>#DIV/0!</v>
      </c>
      <c r="D4206" s="38" t="e">
        <f t="shared" si="314"/>
        <v>#DIV/0!</v>
      </c>
      <c r="G4206" s="38">
        <f t="shared" si="315"/>
        <v>0</v>
      </c>
    </row>
    <row r="4207" spans="2:7" x14ac:dyDescent="0.25">
      <c r="B4207">
        <f t="shared" si="313"/>
        <v>4204</v>
      </c>
      <c r="C4207" t="e">
        <f t="shared" si="312"/>
        <v>#DIV/0!</v>
      </c>
      <c r="D4207" s="38" t="e">
        <f t="shared" si="314"/>
        <v>#DIV/0!</v>
      </c>
      <c r="G4207" s="38">
        <f t="shared" si="315"/>
        <v>0</v>
      </c>
    </row>
    <row r="4208" spans="2:7" x14ac:dyDescent="0.25">
      <c r="B4208">
        <f t="shared" si="313"/>
        <v>4205</v>
      </c>
      <c r="C4208" t="e">
        <f t="shared" si="312"/>
        <v>#DIV/0!</v>
      </c>
      <c r="D4208" s="38" t="e">
        <f t="shared" si="314"/>
        <v>#DIV/0!</v>
      </c>
      <c r="G4208" s="38">
        <f t="shared" si="315"/>
        <v>0</v>
      </c>
    </row>
    <row r="4209" spans="2:7" x14ac:dyDescent="0.25">
      <c r="B4209">
        <f t="shared" si="313"/>
        <v>4206</v>
      </c>
      <c r="C4209" t="e">
        <f t="shared" si="312"/>
        <v>#DIV/0!</v>
      </c>
      <c r="D4209" s="38" t="e">
        <f t="shared" si="314"/>
        <v>#DIV/0!</v>
      </c>
      <c r="G4209" s="38">
        <f t="shared" si="315"/>
        <v>0</v>
      </c>
    </row>
    <row r="4210" spans="2:7" x14ac:dyDescent="0.25">
      <c r="B4210">
        <f t="shared" si="313"/>
        <v>4207</v>
      </c>
      <c r="C4210" t="e">
        <f t="shared" si="312"/>
        <v>#DIV/0!</v>
      </c>
      <c r="D4210" s="38" t="e">
        <f t="shared" si="314"/>
        <v>#DIV/0!</v>
      </c>
      <c r="G4210" s="38">
        <f t="shared" si="315"/>
        <v>0</v>
      </c>
    </row>
    <row r="4211" spans="2:7" x14ac:dyDescent="0.25">
      <c r="B4211">
        <f t="shared" si="313"/>
        <v>4208</v>
      </c>
      <c r="C4211" t="e">
        <f t="shared" si="312"/>
        <v>#DIV/0!</v>
      </c>
      <c r="D4211" s="38" t="e">
        <f t="shared" si="314"/>
        <v>#DIV/0!</v>
      </c>
      <c r="G4211" s="38">
        <f t="shared" si="315"/>
        <v>0</v>
      </c>
    </row>
    <row r="4212" spans="2:7" x14ac:dyDescent="0.25">
      <c r="B4212">
        <f t="shared" si="313"/>
        <v>4209</v>
      </c>
      <c r="C4212" t="e">
        <f t="shared" si="312"/>
        <v>#DIV/0!</v>
      </c>
      <c r="D4212" s="38" t="e">
        <f t="shared" si="314"/>
        <v>#DIV/0!</v>
      </c>
      <c r="G4212" s="38">
        <f t="shared" si="315"/>
        <v>0</v>
      </c>
    </row>
    <row r="4213" spans="2:7" x14ac:dyDescent="0.25">
      <c r="B4213">
        <f t="shared" si="313"/>
        <v>4210</v>
      </c>
      <c r="C4213" t="e">
        <f t="shared" si="312"/>
        <v>#DIV/0!</v>
      </c>
      <c r="D4213" s="38" t="e">
        <f t="shared" si="314"/>
        <v>#DIV/0!</v>
      </c>
      <c r="G4213" s="38">
        <f t="shared" si="315"/>
        <v>0</v>
      </c>
    </row>
    <row r="4214" spans="2:7" x14ac:dyDescent="0.25">
      <c r="B4214">
        <f t="shared" si="313"/>
        <v>4211</v>
      </c>
      <c r="C4214" t="e">
        <f t="shared" si="312"/>
        <v>#DIV/0!</v>
      </c>
      <c r="D4214" s="38" t="e">
        <f t="shared" si="314"/>
        <v>#DIV/0!</v>
      </c>
      <c r="G4214" s="38">
        <f t="shared" si="315"/>
        <v>0</v>
      </c>
    </row>
    <row r="4215" spans="2:7" x14ac:dyDescent="0.25">
      <c r="B4215">
        <f t="shared" si="313"/>
        <v>4212</v>
      </c>
      <c r="C4215" t="e">
        <f t="shared" si="312"/>
        <v>#DIV/0!</v>
      </c>
      <c r="D4215" s="38" t="e">
        <f t="shared" si="314"/>
        <v>#DIV/0!</v>
      </c>
      <c r="G4215" s="38">
        <f t="shared" si="315"/>
        <v>0</v>
      </c>
    </row>
    <row r="4216" spans="2:7" x14ac:dyDescent="0.25">
      <c r="B4216">
        <f t="shared" si="313"/>
        <v>4213</v>
      </c>
      <c r="C4216" t="e">
        <f t="shared" si="312"/>
        <v>#DIV/0!</v>
      </c>
      <c r="D4216" s="38" t="e">
        <f t="shared" si="314"/>
        <v>#DIV/0!</v>
      </c>
      <c r="G4216" s="38">
        <f t="shared" si="315"/>
        <v>0</v>
      </c>
    </row>
    <row r="4217" spans="2:7" x14ac:dyDescent="0.25">
      <c r="B4217">
        <f t="shared" si="313"/>
        <v>4214</v>
      </c>
      <c r="C4217" t="e">
        <f t="shared" si="312"/>
        <v>#DIV/0!</v>
      </c>
      <c r="D4217" s="38" t="e">
        <f t="shared" si="314"/>
        <v>#DIV/0!</v>
      </c>
      <c r="G4217" s="38">
        <f t="shared" si="315"/>
        <v>0</v>
      </c>
    </row>
    <row r="4218" spans="2:7" x14ac:dyDescent="0.25">
      <c r="B4218">
        <f t="shared" si="313"/>
        <v>4215</v>
      </c>
      <c r="C4218" t="e">
        <f t="shared" si="312"/>
        <v>#DIV/0!</v>
      </c>
      <c r="D4218" s="38" t="e">
        <f t="shared" si="314"/>
        <v>#DIV/0!</v>
      </c>
      <c r="G4218" s="38">
        <f t="shared" si="315"/>
        <v>0</v>
      </c>
    </row>
    <row r="4219" spans="2:7" x14ac:dyDescent="0.25">
      <c r="B4219">
        <f t="shared" si="313"/>
        <v>4216</v>
      </c>
      <c r="C4219" t="e">
        <f t="shared" si="312"/>
        <v>#DIV/0!</v>
      </c>
      <c r="D4219" s="38" t="e">
        <f t="shared" si="314"/>
        <v>#DIV/0!</v>
      </c>
      <c r="G4219" s="38">
        <f t="shared" si="315"/>
        <v>0</v>
      </c>
    </row>
    <row r="4220" spans="2:7" x14ac:dyDescent="0.25">
      <c r="B4220">
        <f t="shared" si="313"/>
        <v>4217</v>
      </c>
      <c r="C4220" t="e">
        <f t="shared" si="312"/>
        <v>#DIV/0!</v>
      </c>
      <c r="D4220" s="38" t="e">
        <f t="shared" si="314"/>
        <v>#DIV/0!</v>
      </c>
      <c r="G4220" s="38">
        <f t="shared" si="315"/>
        <v>0</v>
      </c>
    </row>
    <row r="4221" spans="2:7" x14ac:dyDescent="0.25">
      <c r="B4221">
        <f t="shared" si="313"/>
        <v>4218</v>
      </c>
      <c r="C4221" t="e">
        <f t="shared" si="312"/>
        <v>#DIV/0!</v>
      </c>
      <c r="D4221" s="38" t="e">
        <f t="shared" si="314"/>
        <v>#DIV/0!</v>
      </c>
      <c r="G4221" s="38">
        <f t="shared" si="315"/>
        <v>0</v>
      </c>
    </row>
    <row r="4222" spans="2:7" x14ac:dyDescent="0.25">
      <c r="B4222">
        <f t="shared" si="313"/>
        <v>4219</v>
      </c>
      <c r="C4222" t="e">
        <f t="shared" si="312"/>
        <v>#DIV/0!</v>
      </c>
      <c r="D4222" s="38" t="e">
        <f t="shared" si="314"/>
        <v>#DIV/0!</v>
      </c>
      <c r="G4222" s="38">
        <f t="shared" si="315"/>
        <v>0</v>
      </c>
    </row>
    <row r="4223" spans="2:7" x14ac:dyDescent="0.25">
      <c r="B4223">
        <f t="shared" si="313"/>
        <v>4220</v>
      </c>
      <c r="C4223" t="e">
        <f t="shared" si="312"/>
        <v>#DIV/0!</v>
      </c>
      <c r="D4223" s="38" t="e">
        <f t="shared" si="314"/>
        <v>#DIV/0!</v>
      </c>
      <c r="G4223" s="38">
        <f t="shared" si="315"/>
        <v>0</v>
      </c>
    </row>
    <row r="4224" spans="2:7" x14ac:dyDescent="0.25">
      <c r="B4224">
        <f t="shared" si="313"/>
        <v>4221</v>
      </c>
      <c r="C4224" t="e">
        <f t="shared" si="312"/>
        <v>#DIV/0!</v>
      </c>
      <c r="D4224" s="38" t="e">
        <f t="shared" si="314"/>
        <v>#DIV/0!</v>
      </c>
      <c r="G4224" s="38">
        <f t="shared" si="315"/>
        <v>0</v>
      </c>
    </row>
    <row r="4225" spans="2:7" x14ac:dyDescent="0.25">
      <c r="B4225">
        <f t="shared" si="313"/>
        <v>4222</v>
      </c>
      <c r="C4225" t="e">
        <f t="shared" si="312"/>
        <v>#DIV/0!</v>
      </c>
      <c r="D4225" s="38" t="e">
        <f t="shared" si="314"/>
        <v>#DIV/0!</v>
      </c>
      <c r="G4225" s="38">
        <f t="shared" si="315"/>
        <v>0</v>
      </c>
    </row>
    <row r="4226" spans="2:7" x14ac:dyDescent="0.25">
      <c r="B4226">
        <f t="shared" si="313"/>
        <v>4223</v>
      </c>
      <c r="C4226" t="e">
        <f t="shared" si="312"/>
        <v>#DIV/0!</v>
      </c>
      <c r="D4226" s="38" t="e">
        <f t="shared" si="314"/>
        <v>#DIV/0!</v>
      </c>
      <c r="G4226" s="38">
        <f t="shared" si="315"/>
        <v>0</v>
      </c>
    </row>
    <row r="4227" spans="2:7" x14ac:dyDescent="0.25">
      <c r="B4227">
        <f t="shared" si="313"/>
        <v>4224</v>
      </c>
      <c r="C4227" t="e">
        <f t="shared" si="312"/>
        <v>#DIV/0!</v>
      </c>
      <c r="D4227" s="38" t="e">
        <f t="shared" si="314"/>
        <v>#DIV/0!</v>
      </c>
      <c r="G4227" s="38">
        <f t="shared" si="315"/>
        <v>0</v>
      </c>
    </row>
    <row r="4228" spans="2:7" x14ac:dyDescent="0.25">
      <c r="B4228">
        <f t="shared" si="313"/>
        <v>4225</v>
      </c>
      <c r="C4228" t="e">
        <f t="shared" si="312"/>
        <v>#DIV/0!</v>
      </c>
      <c r="D4228" s="38" t="e">
        <f t="shared" si="314"/>
        <v>#DIV/0!</v>
      </c>
      <c r="G4228" s="38">
        <f t="shared" si="315"/>
        <v>0</v>
      </c>
    </row>
    <row r="4229" spans="2:7" x14ac:dyDescent="0.25">
      <c r="B4229">
        <f t="shared" si="313"/>
        <v>4226</v>
      </c>
      <c r="C4229" t="e">
        <f t="shared" ref="C4229:C4292" si="316">1/H4229</f>
        <v>#DIV/0!</v>
      </c>
      <c r="D4229" s="38" t="e">
        <f t="shared" si="314"/>
        <v>#DIV/0!</v>
      </c>
      <c r="G4229" s="38">
        <f t="shared" si="315"/>
        <v>0</v>
      </c>
    </row>
    <row r="4230" spans="2:7" x14ac:dyDescent="0.25">
      <c r="B4230">
        <f t="shared" ref="B4230:B4293" si="317">B4229+1</f>
        <v>4227</v>
      </c>
      <c r="C4230" t="e">
        <f t="shared" si="316"/>
        <v>#DIV/0!</v>
      </c>
      <c r="D4230" s="38" t="e">
        <f t="shared" ref="D4230:D4293" si="318">D4229+C4230</f>
        <v>#DIV/0!</v>
      </c>
      <c r="G4230" s="38">
        <f t="shared" si="315"/>
        <v>0</v>
      </c>
    </row>
    <row r="4231" spans="2:7" x14ac:dyDescent="0.25">
      <c r="B4231">
        <f t="shared" si="317"/>
        <v>4228</v>
      </c>
      <c r="C4231" t="e">
        <f t="shared" si="316"/>
        <v>#DIV/0!</v>
      </c>
      <c r="D4231" s="38" t="e">
        <f t="shared" si="318"/>
        <v>#DIV/0!</v>
      </c>
      <c r="G4231" s="38">
        <f t="shared" ref="G4231:G4294" si="319">H4231/0.278</f>
        <v>0</v>
      </c>
    </row>
    <row r="4232" spans="2:7" x14ac:dyDescent="0.25">
      <c r="B4232">
        <f t="shared" si="317"/>
        <v>4229</v>
      </c>
      <c r="C4232" t="e">
        <f t="shared" si="316"/>
        <v>#DIV/0!</v>
      </c>
      <c r="D4232" s="38" t="e">
        <f t="shared" si="318"/>
        <v>#DIV/0!</v>
      </c>
      <c r="G4232" s="38">
        <f t="shared" si="319"/>
        <v>0</v>
      </c>
    </row>
    <row r="4233" spans="2:7" x14ac:dyDescent="0.25">
      <c r="B4233">
        <f t="shared" si="317"/>
        <v>4230</v>
      </c>
      <c r="C4233" t="e">
        <f t="shared" si="316"/>
        <v>#DIV/0!</v>
      </c>
      <c r="D4233" s="38" t="e">
        <f t="shared" si="318"/>
        <v>#DIV/0!</v>
      </c>
      <c r="G4233" s="38">
        <f t="shared" si="319"/>
        <v>0</v>
      </c>
    </row>
    <row r="4234" spans="2:7" x14ac:dyDescent="0.25">
      <c r="B4234">
        <f t="shared" si="317"/>
        <v>4231</v>
      </c>
      <c r="C4234" t="e">
        <f t="shared" si="316"/>
        <v>#DIV/0!</v>
      </c>
      <c r="D4234" s="38" t="e">
        <f t="shared" si="318"/>
        <v>#DIV/0!</v>
      </c>
      <c r="G4234" s="38">
        <f t="shared" si="319"/>
        <v>0</v>
      </c>
    </row>
    <row r="4235" spans="2:7" x14ac:dyDescent="0.25">
      <c r="B4235">
        <f t="shared" si="317"/>
        <v>4232</v>
      </c>
      <c r="C4235" t="e">
        <f t="shared" si="316"/>
        <v>#DIV/0!</v>
      </c>
      <c r="D4235" s="38" t="e">
        <f t="shared" si="318"/>
        <v>#DIV/0!</v>
      </c>
      <c r="G4235" s="38">
        <f t="shared" si="319"/>
        <v>0</v>
      </c>
    </row>
    <row r="4236" spans="2:7" x14ac:dyDescent="0.25">
      <c r="B4236">
        <f t="shared" si="317"/>
        <v>4233</v>
      </c>
      <c r="C4236" t="e">
        <f t="shared" si="316"/>
        <v>#DIV/0!</v>
      </c>
      <c r="D4236" s="38" t="e">
        <f t="shared" si="318"/>
        <v>#DIV/0!</v>
      </c>
      <c r="G4236" s="38">
        <f t="shared" si="319"/>
        <v>0</v>
      </c>
    </row>
    <row r="4237" spans="2:7" x14ac:dyDescent="0.25">
      <c r="B4237">
        <f t="shared" si="317"/>
        <v>4234</v>
      </c>
      <c r="C4237" t="e">
        <f t="shared" si="316"/>
        <v>#DIV/0!</v>
      </c>
      <c r="D4237" s="38" t="e">
        <f t="shared" si="318"/>
        <v>#DIV/0!</v>
      </c>
      <c r="G4237" s="38">
        <f t="shared" si="319"/>
        <v>0</v>
      </c>
    </row>
    <row r="4238" spans="2:7" x14ac:dyDescent="0.25">
      <c r="B4238">
        <f t="shared" si="317"/>
        <v>4235</v>
      </c>
      <c r="C4238" t="e">
        <f t="shared" si="316"/>
        <v>#DIV/0!</v>
      </c>
      <c r="D4238" s="38" t="e">
        <f t="shared" si="318"/>
        <v>#DIV/0!</v>
      </c>
      <c r="G4238" s="38">
        <f t="shared" si="319"/>
        <v>0</v>
      </c>
    </row>
    <row r="4239" spans="2:7" x14ac:dyDescent="0.25">
      <c r="B4239">
        <f t="shared" si="317"/>
        <v>4236</v>
      </c>
      <c r="C4239" t="e">
        <f t="shared" si="316"/>
        <v>#DIV/0!</v>
      </c>
      <c r="D4239" s="38" t="e">
        <f t="shared" si="318"/>
        <v>#DIV/0!</v>
      </c>
      <c r="G4239" s="38">
        <f t="shared" si="319"/>
        <v>0</v>
      </c>
    </row>
    <row r="4240" spans="2:7" x14ac:dyDescent="0.25">
      <c r="B4240">
        <f t="shared" si="317"/>
        <v>4237</v>
      </c>
      <c r="C4240" t="e">
        <f t="shared" si="316"/>
        <v>#DIV/0!</v>
      </c>
      <c r="D4240" s="38" t="e">
        <f t="shared" si="318"/>
        <v>#DIV/0!</v>
      </c>
      <c r="G4240" s="38">
        <f t="shared" si="319"/>
        <v>0</v>
      </c>
    </row>
    <row r="4241" spans="2:7" x14ac:dyDescent="0.25">
      <c r="B4241">
        <f t="shared" si="317"/>
        <v>4238</v>
      </c>
      <c r="C4241" t="e">
        <f t="shared" si="316"/>
        <v>#DIV/0!</v>
      </c>
      <c r="D4241" s="38" t="e">
        <f t="shared" si="318"/>
        <v>#DIV/0!</v>
      </c>
      <c r="G4241" s="38">
        <f t="shared" si="319"/>
        <v>0</v>
      </c>
    </row>
    <row r="4242" spans="2:7" x14ac:dyDescent="0.25">
      <c r="B4242">
        <f t="shared" si="317"/>
        <v>4239</v>
      </c>
      <c r="C4242" t="e">
        <f t="shared" si="316"/>
        <v>#DIV/0!</v>
      </c>
      <c r="D4242" s="38" t="e">
        <f t="shared" si="318"/>
        <v>#DIV/0!</v>
      </c>
      <c r="G4242" s="38">
        <f t="shared" si="319"/>
        <v>0</v>
      </c>
    </row>
    <row r="4243" spans="2:7" x14ac:dyDescent="0.25">
      <c r="B4243">
        <f t="shared" si="317"/>
        <v>4240</v>
      </c>
      <c r="C4243" t="e">
        <f t="shared" si="316"/>
        <v>#DIV/0!</v>
      </c>
      <c r="D4243" s="38" t="e">
        <f t="shared" si="318"/>
        <v>#DIV/0!</v>
      </c>
      <c r="G4243" s="38">
        <f t="shared" si="319"/>
        <v>0</v>
      </c>
    </row>
    <row r="4244" spans="2:7" x14ac:dyDescent="0.25">
      <c r="B4244">
        <f t="shared" si="317"/>
        <v>4241</v>
      </c>
      <c r="C4244" t="e">
        <f t="shared" si="316"/>
        <v>#DIV/0!</v>
      </c>
      <c r="D4244" s="38" t="e">
        <f t="shared" si="318"/>
        <v>#DIV/0!</v>
      </c>
      <c r="G4244" s="38">
        <f t="shared" si="319"/>
        <v>0</v>
      </c>
    </row>
    <row r="4245" spans="2:7" x14ac:dyDescent="0.25">
      <c r="B4245">
        <f t="shared" si="317"/>
        <v>4242</v>
      </c>
      <c r="C4245" t="e">
        <f t="shared" si="316"/>
        <v>#DIV/0!</v>
      </c>
      <c r="D4245" s="38" t="e">
        <f t="shared" si="318"/>
        <v>#DIV/0!</v>
      </c>
      <c r="G4245" s="38">
        <f t="shared" si="319"/>
        <v>0</v>
      </c>
    </row>
    <row r="4246" spans="2:7" x14ac:dyDescent="0.25">
      <c r="B4246">
        <f t="shared" si="317"/>
        <v>4243</v>
      </c>
      <c r="C4246" t="e">
        <f t="shared" si="316"/>
        <v>#DIV/0!</v>
      </c>
      <c r="D4246" s="38" t="e">
        <f t="shared" si="318"/>
        <v>#DIV/0!</v>
      </c>
      <c r="G4246" s="38">
        <f t="shared" si="319"/>
        <v>0</v>
      </c>
    </row>
    <row r="4247" spans="2:7" x14ac:dyDescent="0.25">
      <c r="B4247">
        <f t="shared" si="317"/>
        <v>4244</v>
      </c>
      <c r="C4247" t="e">
        <f t="shared" si="316"/>
        <v>#DIV/0!</v>
      </c>
      <c r="D4247" s="38" t="e">
        <f t="shared" si="318"/>
        <v>#DIV/0!</v>
      </c>
      <c r="G4247" s="38">
        <f t="shared" si="319"/>
        <v>0</v>
      </c>
    </row>
    <row r="4248" spans="2:7" x14ac:dyDescent="0.25">
      <c r="B4248">
        <f t="shared" si="317"/>
        <v>4245</v>
      </c>
      <c r="C4248" t="e">
        <f t="shared" si="316"/>
        <v>#DIV/0!</v>
      </c>
      <c r="D4248" s="38" t="e">
        <f t="shared" si="318"/>
        <v>#DIV/0!</v>
      </c>
      <c r="G4248" s="38">
        <f t="shared" si="319"/>
        <v>0</v>
      </c>
    </row>
    <row r="4249" spans="2:7" x14ac:dyDescent="0.25">
      <c r="B4249">
        <f t="shared" si="317"/>
        <v>4246</v>
      </c>
      <c r="C4249" t="e">
        <f t="shared" si="316"/>
        <v>#DIV/0!</v>
      </c>
      <c r="D4249" s="38" t="e">
        <f t="shared" si="318"/>
        <v>#DIV/0!</v>
      </c>
      <c r="G4249" s="38">
        <f t="shared" si="319"/>
        <v>0</v>
      </c>
    </row>
    <row r="4250" spans="2:7" x14ac:dyDescent="0.25">
      <c r="B4250">
        <f t="shared" si="317"/>
        <v>4247</v>
      </c>
      <c r="C4250" t="e">
        <f t="shared" si="316"/>
        <v>#DIV/0!</v>
      </c>
      <c r="D4250" s="38" t="e">
        <f t="shared" si="318"/>
        <v>#DIV/0!</v>
      </c>
      <c r="G4250" s="38">
        <f t="shared" si="319"/>
        <v>0</v>
      </c>
    </row>
    <row r="4251" spans="2:7" x14ac:dyDescent="0.25">
      <c r="B4251">
        <f t="shared" si="317"/>
        <v>4248</v>
      </c>
      <c r="C4251" t="e">
        <f t="shared" si="316"/>
        <v>#DIV/0!</v>
      </c>
      <c r="D4251" s="38" t="e">
        <f t="shared" si="318"/>
        <v>#DIV/0!</v>
      </c>
      <c r="G4251" s="38">
        <f t="shared" si="319"/>
        <v>0</v>
      </c>
    </row>
    <row r="4252" spans="2:7" x14ac:dyDescent="0.25">
      <c r="B4252">
        <f t="shared" si="317"/>
        <v>4249</v>
      </c>
      <c r="C4252" t="e">
        <f t="shared" si="316"/>
        <v>#DIV/0!</v>
      </c>
      <c r="D4252" s="38" t="e">
        <f t="shared" si="318"/>
        <v>#DIV/0!</v>
      </c>
      <c r="G4252" s="38">
        <f t="shared" si="319"/>
        <v>0</v>
      </c>
    </row>
    <row r="4253" spans="2:7" x14ac:dyDescent="0.25">
      <c r="B4253">
        <f t="shared" si="317"/>
        <v>4250</v>
      </c>
      <c r="C4253" t="e">
        <f t="shared" si="316"/>
        <v>#DIV/0!</v>
      </c>
      <c r="D4253" s="38" t="e">
        <f t="shared" si="318"/>
        <v>#DIV/0!</v>
      </c>
      <c r="G4253" s="38">
        <f t="shared" si="319"/>
        <v>0</v>
      </c>
    </row>
    <row r="4254" spans="2:7" x14ac:dyDescent="0.25">
      <c r="B4254">
        <f t="shared" si="317"/>
        <v>4251</v>
      </c>
      <c r="C4254" t="e">
        <f t="shared" si="316"/>
        <v>#DIV/0!</v>
      </c>
      <c r="D4254" s="38" t="e">
        <f t="shared" si="318"/>
        <v>#DIV/0!</v>
      </c>
      <c r="G4254" s="38">
        <f t="shared" si="319"/>
        <v>0</v>
      </c>
    </row>
    <row r="4255" spans="2:7" x14ac:dyDescent="0.25">
      <c r="B4255">
        <f t="shared" si="317"/>
        <v>4252</v>
      </c>
      <c r="C4255" t="e">
        <f t="shared" si="316"/>
        <v>#DIV/0!</v>
      </c>
      <c r="D4255" s="38" t="e">
        <f t="shared" si="318"/>
        <v>#DIV/0!</v>
      </c>
      <c r="G4255" s="38">
        <f t="shared" si="319"/>
        <v>0</v>
      </c>
    </row>
    <row r="4256" spans="2:7" x14ac:dyDescent="0.25">
      <c r="B4256">
        <f t="shared" si="317"/>
        <v>4253</v>
      </c>
      <c r="C4256" t="e">
        <f t="shared" si="316"/>
        <v>#DIV/0!</v>
      </c>
      <c r="D4256" s="38" t="e">
        <f t="shared" si="318"/>
        <v>#DIV/0!</v>
      </c>
      <c r="G4256" s="38">
        <f t="shared" si="319"/>
        <v>0</v>
      </c>
    </row>
    <row r="4257" spans="2:7" x14ac:dyDescent="0.25">
      <c r="B4257">
        <f t="shared" si="317"/>
        <v>4254</v>
      </c>
      <c r="C4257" t="e">
        <f t="shared" si="316"/>
        <v>#DIV/0!</v>
      </c>
      <c r="D4257" s="38" t="e">
        <f t="shared" si="318"/>
        <v>#DIV/0!</v>
      </c>
      <c r="G4257" s="38">
        <f t="shared" si="319"/>
        <v>0</v>
      </c>
    </row>
    <row r="4258" spans="2:7" x14ac:dyDescent="0.25">
      <c r="B4258">
        <f t="shared" si="317"/>
        <v>4255</v>
      </c>
      <c r="C4258" t="e">
        <f t="shared" si="316"/>
        <v>#DIV/0!</v>
      </c>
      <c r="D4258" s="38" t="e">
        <f t="shared" si="318"/>
        <v>#DIV/0!</v>
      </c>
      <c r="G4258" s="38">
        <f t="shared" si="319"/>
        <v>0</v>
      </c>
    </row>
    <row r="4259" spans="2:7" x14ac:dyDescent="0.25">
      <c r="B4259">
        <f t="shared" si="317"/>
        <v>4256</v>
      </c>
      <c r="C4259" t="e">
        <f t="shared" si="316"/>
        <v>#DIV/0!</v>
      </c>
      <c r="D4259" s="38" t="e">
        <f t="shared" si="318"/>
        <v>#DIV/0!</v>
      </c>
      <c r="G4259" s="38">
        <f t="shared" si="319"/>
        <v>0</v>
      </c>
    </row>
    <row r="4260" spans="2:7" x14ac:dyDescent="0.25">
      <c r="B4260">
        <f t="shared" si="317"/>
        <v>4257</v>
      </c>
      <c r="C4260" t="e">
        <f t="shared" si="316"/>
        <v>#DIV/0!</v>
      </c>
      <c r="D4260" s="38" t="e">
        <f t="shared" si="318"/>
        <v>#DIV/0!</v>
      </c>
      <c r="G4260" s="38">
        <f t="shared" si="319"/>
        <v>0</v>
      </c>
    </row>
    <row r="4261" spans="2:7" x14ac:dyDescent="0.25">
      <c r="B4261">
        <f t="shared" si="317"/>
        <v>4258</v>
      </c>
      <c r="C4261" t="e">
        <f t="shared" si="316"/>
        <v>#DIV/0!</v>
      </c>
      <c r="D4261" s="38" t="e">
        <f t="shared" si="318"/>
        <v>#DIV/0!</v>
      </c>
      <c r="G4261" s="38">
        <f t="shared" si="319"/>
        <v>0</v>
      </c>
    </row>
    <row r="4262" spans="2:7" x14ac:dyDescent="0.25">
      <c r="B4262">
        <f t="shared" si="317"/>
        <v>4259</v>
      </c>
      <c r="C4262" t="e">
        <f t="shared" si="316"/>
        <v>#DIV/0!</v>
      </c>
      <c r="D4262" s="38" t="e">
        <f t="shared" si="318"/>
        <v>#DIV/0!</v>
      </c>
      <c r="G4262" s="38">
        <f t="shared" si="319"/>
        <v>0</v>
      </c>
    </row>
    <row r="4263" spans="2:7" x14ac:dyDescent="0.25">
      <c r="B4263">
        <f t="shared" si="317"/>
        <v>4260</v>
      </c>
      <c r="C4263" t="e">
        <f t="shared" si="316"/>
        <v>#DIV/0!</v>
      </c>
      <c r="D4263" s="38" t="e">
        <f t="shared" si="318"/>
        <v>#DIV/0!</v>
      </c>
      <c r="G4263" s="38">
        <f t="shared" si="319"/>
        <v>0</v>
      </c>
    </row>
    <row r="4264" spans="2:7" x14ac:dyDescent="0.25">
      <c r="B4264">
        <f t="shared" si="317"/>
        <v>4261</v>
      </c>
      <c r="C4264" t="e">
        <f t="shared" si="316"/>
        <v>#DIV/0!</v>
      </c>
      <c r="D4264" s="38" t="e">
        <f t="shared" si="318"/>
        <v>#DIV/0!</v>
      </c>
      <c r="G4264" s="38">
        <f t="shared" si="319"/>
        <v>0</v>
      </c>
    </row>
    <row r="4265" spans="2:7" x14ac:dyDescent="0.25">
      <c r="B4265">
        <f t="shared" si="317"/>
        <v>4262</v>
      </c>
      <c r="C4265" t="e">
        <f t="shared" si="316"/>
        <v>#DIV/0!</v>
      </c>
      <c r="D4265" s="38" t="e">
        <f t="shared" si="318"/>
        <v>#DIV/0!</v>
      </c>
      <c r="G4265" s="38">
        <f t="shared" si="319"/>
        <v>0</v>
      </c>
    </row>
    <row r="4266" spans="2:7" x14ac:dyDescent="0.25">
      <c r="B4266">
        <f t="shared" si="317"/>
        <v>4263</v>
      </c>
      <c r="C4266" t="e">
        <f t="shared" si="316"/>
        <v>#DIV/0!</v>
      </c>
      <c r="D4266" s="38" t="e">
        <f t="shared" si="318"/>
        <v>#DIV/0!</v>
      </c>
      <c r="G4266" s="38">
        <f t="shared" si="319"/>
        <v>0</v>
      </c>
    </row>
    <row r="4267" spans="2:7" x14ac:dyDescent="0.25">
      <c r="B4267">
        <f t="shared" si="317"/>
        <v>4264</v>
      </c>
      <c r="C4267" t="e">
        <f t="shared" si="316"/>
        <v>#DIV/0!</v>
      </c>
      <c r="D4267" s="38" t="e">
        <f t="shared" si="318"/>
        <v>#DIV/0!</v>
      </c>
      <c r="G4267" s="38">
        <f t="shared" si="319"/>
        <v>0</v>
      </c>
    </row>
    <row r="4268" spans="2:7" x14ac:dyDescent="0.25">
      <c r="B4268">
        <f t="shared" si="317"/>
        <v>4265</v>
      </c>
      <c r="C4268" t="e">
        <f t="shared" si="316"/>
        <v>#DIV/0!</v>
      </c>
      <c r="D4268" s="38" t="e">
        <f t="shared" si="318"/>
        <v>#DIV/0!</v>
      </c>
      <c r="G4268" s="38">
        <f t="shared" si="319"/>
        <v>0</v>
      </c>
    </row>
    <row r="4269" spans="2:7" x14ac:dyDescent="0.25">
      <c r="B4269">
        <f t="shared" si="317"/>
        <v>4266</v>
      </c>
      <c r="C4269" t="e">
        <f t="shared" si="316"/>
        <v>#DIV/0!</v>
      </c>
      <c r="D4269" s="38" t="e">
        <f t="shared" si="318"/>
        <v>#DIV/0!</v>
      </c>
      <c r="G4269" s="38">
        <f t="shared" si="319"/>
        <v>0</v>
      </c>
    </row>
    <row r="4270" spans="2:7" x14ac:dyDescent="0.25">
      <c r="B4270">
        <f t="shared" si="317"/>
        <v>4267</v>
      </c>
      <c r="C4270" t="e">
        <f t="shared" si="316"/>
        <v>#DIV/0!</v>
      </c>
      <c r="D4270" s="38" t="e">
        <f t="shared" si="318"/>
        <v>#DIV/0!</v>
      </c>
      <c r="G4270" s="38">
        <f t="shared" si="319"/>
        <v>0</v>
      </c>
    </row>
    <row r="4271" spans="2:7" x14ac:dyDescent="0.25">
      <c r="B4271">
        <f t="shared" si="317"/>
        <v>4268</v>
      </c>
      <c r="C4271" t="e">
        <f t="shared" si="316"/>
        <v>#DIV/0!</v>
      </c>
      <c r="D4271" s="38" t="e">
        <f t="shared" si="318"/>
        <v>#DIV/0!</v>
      </c>
      <c r="G4271" s="38">
        <f t="shared" si="319"/>
        <v>0</v>
      </c>
    </row>
    <row r="4272" spans="2:7" x14ac:dyDescent="0.25">
      <c r="B4272">
        <f t="shared" si="317"/>
        <v>4269</v>
      </c>
      <c r="C4272" t="e">
        <f t="shared" si="316"/>
        <v>#DIV/0!</v>
      </c>
      <c r="D4272" s="38" t="e">
        <f t="shared" si="318"/>
        <v>#DIV/0!</v>
      </c>
      <c r="G4272" s="38">
        <f t="shared" si="319"/>
        <v>0</v>
      </c>
    </row>
    <row r="4273" spans="2:7" x14ac:dyDescent="0.25">
      <c r="B4273">
        <f t="shared" si="317"/>
        <v>4270</v>
      </c>
      <c r="C4273" t="e">
        <f t="shared" si="316"/>
        <v>#DIV/0!</v>
      </c>
      <c r="D4273" s="38" t="e">
        <f t="shared" si="318"/>
        <v>#DIV/0!</v>
      </c>
      <c r="G4273" s="38">
        <f t="shared" si="319"/>
        <v>0</v>
      </c>
    </row>
    <row r="4274" spans="2:7" x14ac:dyDescent="0.25">
      <c r="B4274">
        <f t="shared" si="317"/>
        <v>4271</v>
      </c>
      <c r="C4274" t="e">
        <f t="shared" si="316"/>
        <v>#DIV/0!</v>
      </c>
      <c r="D4274" s="38" t="e">
        <f t="shared" si="318"/>
        <v>#DIV/0!</v>
      </c>
      <c r="G4274" s="38">
        <f t="shared" si="319"/>
        <v>0</v>
      </c>
    </row>
    <row r="4275" spans="2:7" x14ac:dyDescent="0.25">
      <c r="B4275">
        <f t="shared" si="317"/>
        <v>4272</v>
      </c>
      <c r="C4275" t="e">
        <f t="shared" si="316"/>
        <v>#DIV/0!</v>
      </c>
      <c r="D4275" s="38" t="e">
        <f t="shared" si="318"/>
        <v>#DIV/0!</v>
      </c>
      <c r="G4275" s="38">
        <f t="shared" si="319"/>
        <v>0</v>
      </c>
    </row>
    <row r="4276" spans="2:7" x14ac:dyDescent="0.25">
      <c r="B4276">
        <f t="shared" si="317"/>
        <v>4273</v>
      </c>
      <c r="C4276" t="e">
        <f t="shared" si="316"/>
        <v>#DIV/0!</v>
      </c>
      <c r="D4276" s="38" t="e">
        <f t="shared" si="318"/>
        <v>#DIV/0!</v>
      </c>
      <c r="G4276" s="38">
        <f t="shared" si="319"/>
        <v>0</v>
      </c>
    </row>
    <row r="4277" spans="2:7" x14ac:dyDescent="0.25">
      <c r="B4277">
        <f t="shared" si="317"/>
        <v>4274</v>
      </c>
      <c r="C4277" t="e">
        <f t="shared" si="316"/>
        <v>#DIV/0!</v>
      </c>
      <c r="D4277" s="38" t="e">
        <f t="shared" si="318"/>
        <v>#DIV/0!</v>
      </c>
      <c r="G4277" s="38">
        <f t="shared" si="319"/>
        <v>0</v>
      </c>
    </row>
    <row r="4278" spans="2:7" x14ac:dyDescent="0.25">
      <c r="B4278">
        <f t="shared" si="317"/>
        <v>4275</v>
      </c>
      <c r="C4278" t="e">
        <f t="shared" si="316"/>
        <v>#DIV/0!</v>
      </c>
      <c r="D4278" s="38" t="e">
        <f t="shared" si="318"/>
        <v>#DIV/0!</v>
      </c>
      <c r="G4278" s="38">
        <f t="shared" si="319"/>
        <v>0</v>
      </c>
    </row>
    <row r="4279" spans="2:7" x14ac:dyDescent="0.25">
      <c r="B4279">
        <f t="shared" si="317"/>
        <v>4276</v>
      </c>
      <c r="C4279" t="e">
        <f t="shared" si="316"/>
        <v>#DIV/0!</v>
      </c>
      <c r="D4279" s="38" t="e">
        <f t="shared" si="318"/>
        <v>#DIV/0!</v>
      </c>
      <c r="G4279" s="38">
        <f t="shared" si="319"/>
        <v>0</v>
      </c>
    </row>
    <row r="4280" spans="2:7" x14ac:dyDescent="0.25">
      <c r="B4280">
        <f t="shared" si="317"/>
        <v>4277</v>
      </c>
      <c r="C4280" t="e">
        <f t="shared" si="316"/>
        <v>#DIV/0!</v>
      </c>
      <c r="D4280" s="38" t="e">
        <f t="shared" si="318"/>
        <v>#DIV/0!</v>
      </c>
      <c r="G4280" s="38">
        <f t="shared" si="319"/>
        <v>0</v>
      </c>
    </row>
    <row r="4281" spans="2:7" x14ac:dyDescent="0.25">
      <c r="B4281">
        <f t="shared" si="317"/>
        <v>4278</v>
      </c>
      <c r="C4281" t="e">
        <f t="shared" si="316"/>
        <v>#DIV/0!</v>
      </c>
      <c r="D4281" s="38" t="e">
        <f t="shared" si="318"/>
        <v>#DIV/0!</v>
      </c>
      <c r="G4281" s="38">
        <f t="shared" si="319"/>
        <v>0</v>
      </c>
    </row>
    <row r="4282" spans="2:7" x14ac:dyDescent="0.25">
      <c r="B4282">
        <f t="shared" si="317"/>
        <v>4279</v>
      </c>
      <c r="C4282" t="e">
        <f t="shared" si="316"/>
        <v>#DIV/0!</v>
      </c>
      <c r="D4282" s="38" t="e">
        <f t="shared" si="318"/>
        <v>#DIV/0!</v>
      </c>
      <c r="G4282" s="38">
        <f t="shared" si="319"/>
        <v>0</v>
      </c>
    </row>
    <row r="4283" spans="2:7" x14ac:dyDescent="0.25">
      <c r="B4283">
        <f t="shared" si="317"/>
        <v>4280</v>
      </c>
      <c r="C4283" t="e">
        <f t="shared" si="316"/>
        <v>#DIV/0!</v>
      </c>
      <c r="D4283" s="38" t="e">
        <f t="shared" si="318"/>
        <v>#DIV/0!</v>
      </c>
      <c r="G4283" s="38">
        <f t="shared" si="319"/>
        <v>0</v>
      </c>
    </row>
    <row r="4284" spans="2:7" x14ac:dyDescent="0.25">
      <c r="B4284">
        <f t="shared" si="317"/>
        <v>4281</v>
      </c>
      <c r="C4284" t="e">
        <f t="shared" si="316"/>
        <v>#DIV/0!</v>
      </c>
      <c r="D4284" s="38" t="e">
        <f t="shared" si="318"/>
        <v>#DIV/0!</v>
      </c>
      <c r="G4284" s="38">
        <f t="shared" si="319"/>
        <v>0</v>
      </c>
    </row>
    <row r="4285" spans="2:7" x14ac:dyDescent="0.25">
      <c r="B4285">
        <f t="shared" si="317"/>
        <v>4282</v>
      </c>
      <c r="C4285" t="e">
        <f t="shared" si="316"/>
        <v>#DIV/0!</v>
      </c>
      <c r="D4285" s="38" t="e">
        <f t="shared" si="318"/>
        <v>#DIV/0!</v>
      </c>
      <c r="G4285" s="38">
        <f t="shared" si="319"/>
        <v>0</v>
      </c>
    </row>
    <row r="4286" spans="2:7" x14ac:dyDescent="0.25">
      <c r="B4286">
        <f t="shared" si="317"/>
        <v>4283</v>
      </c>
      <c r="C4286" t="e">
        <f t="shared" si="316"/>
        <v>#DIV/0!</v>
      </c>
      <c r="D4286" s="38" t="e">
        <f t="shared" si="318"/>
        <v>#DIV/0!</v>
      </c>
      <c r="G4286" s="38">
        <f t="shared" si="319"/>
        <v>0</v>
      </c>
    </row>
    <row r="4287" spans="2:7" x14ac:dyDescent="0.25">
      <c r="B4287">
        <f t="shared" si="317"/>
        <v>4284</v>
      </c>
      <c r="C4287" t="e">
        <f t="shared" si="316"/>
        <v>#DIV/0!</v>
      </c>
      <c r="D4287" s="38" t="e">
        <f t="shared" si="318"/>
        <v>#DIV/0!</v>
      </c>
      <c r="G4287" s="38">
        <f t="shared" si="319"/>
        <v>0</v>
      </c>
    </row>
    <row r="4288" spans="2:7" x14ac:dyDescent="0.25">
      <c r="B4288">
        <f t="shared" si="317"/>
        <v>4285</v>
      </c>
      <c r="C4288" t="e">
        <f t="shared" si="316"/>
        <v>#DIV/0!</v>
      </c>
      <c r="D4288" s="38" t="e">
        <f t="shared" si="318"/>
        <v>#DIV/0!</v>
      </c>
      <c r="G4288" s="38">
        <f t="shared" si="319"/>
        <v>0</v>
      </c>
    </row>
    <row r="4289" spans="2:7" x14ac:dyDescent="0.25">
      <c r="B4289">
        <f t="shared" si="317"/>
        <v>4286</v>
      </c>
      <c r="C4289" t="e">
        <f t="shared" si="316"/>
        <v>#DIV/0!</v>
      </c>
      <c r="D4289" s="38" t="e">
        <f t="shared" si="318"/>
        <v>#DIV/0!</v>
      </c>
      <c r="G4289" s="38">
        <f t="shared" si="319"/>
        <v>0</v>
      </c>
    </row>
    <row r="4290" spans="2:7" x14ac:dyDescent="0.25">
      <c r="B4290">
        <f t="shared" si="317"/>
        <v>4287</v>
      </c>
      <c r="C4290" t="e">
        <f t="shared" si="316"/>
        <v>#DIV/0!</v>
      </c>
      <c r="D4290" s="38" t="e">
        <f t="shared" si="318"/>
        <v>#DIV/0!</v>
      </c>
      <c r="G4290" s="38">
        <f t="shared" si="319"/>
        <v>0</v>
      </c>
    </row>
    <row r="4291" spans="2:7" x14ac:dyDescent="0.25">
      <c r="B4291">
        <f t="shared" si="317"/>
        <v>4288</v>
      </c>
      <c r="C4291" t="e">
        <f t="shared" si="316"/>
        <v>#DIV/0!</v>
      </c>
      <c r="D4291" s="38" t="e">
        <f t="shared" si="318"/>
        <v>#DIV/0!</v>
      </c>
      <c r="G4291" s="38">
        <f t="shared" si="319"/>
        <v>0</v>
      </c>
    </row>
    <row r="4292" spans="2:7" x14ac:dyDescent="0.25">
      <c r="B4292">
        <f t="shared" si="317"/>
        <v>4289</v>
      </c>
      <c r="C4292" t="e">
        <f t="shared" si="316"/>
        <v>#DIV/0!</v>
      </c>
      <c r="D4292" s="38" t="e">
        <f t="shared" si="318"/>
        <v>#DIV/0!</v>
      </c>
      <c r="G4292" s="38">
        <f t="shared" si="319"/>
        <v>0</v>
      </c>
    </row>
    <row r="4293" spans="2:7" x14ac:dyDescent="0.25">
      <c r="B4293">
        <f t="shared" si="317"/>
        <v>4290</v>
      </c>
      <c r="C4293" t="e">
        <f t="shared" ref="C4293:C4356" si="320">1/H4293</f>
        <v>#DIV/0!</v>
      </c>
      <c r="D4293" s="38" t="e">
        <f t="shared" si="318"/>
        <v>#DIV/0!</v>
      </c>
      <c r="G4293" s="38">
        <f t="shared" si="319"/>
        <v>0</v>
      </c>
    </row>
    <row r="4294" spans="2:7" x14ac:dyDescent="0.25">
      <c r="B4294">
        <f t="shared" ref="B4294:B4357" si="321">B4293+1</f>
        <v>4291</v>
      </c>
      <c r="C4294" t="e">
        <f t="shared" si="320"/>
        <v>#DIV/0!</v>
      </c>
      <c r="D4294" s="38" t="e">
        <f t="shared" ref="D4294:D4357" si="322">D4293+C4294</f>
        <v>#DIV/0!</v>
      </c>
      <c r="G4294" s="38">
        <f t="shared" si="319"/>
        <v>0</v>
      </c>
    </row>
    <row r="4295" spans="2:7" x14ac:dyDescent="0.25">
      <c r="B4295">
        <f t="shared" si="321"/>
        <v>4292</v>
      </c>
      <c r="C4295" t="e">
        <f t="shared" si="320"/>
        <v>#DIV/0!</v>
      </c>
      <c r="D4295" s="38" t="e">
        <f t="shared" si="322"/>
        <v>#DIV/0!</v>
      </c>
      <c r="G4295" s="38">
        <f t="shared" ref="G4295:G4358" si="323">H4295/0.278</f>
        <v>0</v>
      </c>
    </row>
    <row r="4296" spans="2:7" x14ac:dyDescent="0.25">
      <c r="B4296">
        <f t="shared" si="321"/>
        <v>4293</v>
      </c>
      <c r="C4296" t="e">
        <f t="shared" si="320"/>
        <v>#DIV/0!</v>
      </c>
      <c r="D4296" s="38" t="e">
        <f t="shared" si="322"/>
        <v>#DIV/0!</v>
      </c>
      <c r="G4296" s="38">
        <f t="shared" si="323"/>
        <v>0</v>
      </c>
    </row>
    <row r="4297" spans="2:7" x14ac:dyDescent="0.25">
      <c r="B4297">
        <f t="shared" si="321"/>
        <v>4294</v>
      </c>
      <c r="C4297" t="e">
        <f t="shared" si="320"/>
        <v>#DIV/0!</v>
      </c>
      <c r="D4297" s="38" t="e">
        <f t="shared" si="322"/>
        <v>#DIV/0!</v>
      </c>
      <c r="G4297" s="38">
        <f t="shared" si="323"/>
        <v>0</v>
      </c>
    </row>
    <row r="4298" spans="2:7" x14ac:dyDescent="0.25">
      <c r="B4298">
        <f t="shared" si="321"/>
        <v>4295</v>
      </c>
      <c r="C4298" t="e">
        <f t="shared" si="320"/>
        <v>#DIV/0!</v>
      </c>
      <c r="D4298" s="38" t="e">
        <f t="shared" si="322"/>
        <v>#DIV/0!</v>
      </c>
      <c r="G4298" s="38">
        <f t="shared" si="323"/>
        <v>0</v>
      </c>
    </row>
    <row r="4299" spans="2:7" x14ac:dyDescent="0.25">
      <c r="B4299">
        <f t="shared" si="321"/>
        <v>4296</v>
      </c>
      <c r="C4299" t="e">
        <f t="shared" si="320"/>
        <v>#DIV/0!</v>
      </c>
      <c r="D4299" s="38" t="e">
        <f t="shared" si="322"/>
        <v>#DIV/0!</v>
      </c>
      <c r="G4299" s="38">
        <f t="shared" si="323"/>
        <v>0</v>
      </c>
    </row>
    <row r="4300" spans="2:7" x14ac:dyDescent="0.25">
      <c r="B4300">
        <f t="shared" si="321"/>
        <v>4297</v>
      </c>
      <c r="C4300" t="e">
        <f t="shared" si="320"/>
        <v>#DIV/0!</v>
      </c>
      <c r="D4300" s="38" t="e">
        <f t="shared" si="322"/>
        <v>#DIV/0!</v>
      </c>
      <c r="G4300" s="38">
        <f t="shared" si="323"/>
        <v>0</v>
      </c>
    </row>
    <row r="4301" spans="2:7" x14ac:dyDescent="0.25">
      <c r="B4301">
        <f t="shared" si="321"/>
        <v>4298</v>
      </c>
      <c r="C4301" t="e">
        <f t="shared" si="320"/>
        <v>#DIV/0!</v>
      </c>
      <c r="D4301" s="38" t="e">
        <f t="shared" si="322"/>
        <v>#DIV/0!</v>
      </c>
      <c r="G4301" s="38">
        <f t="shared" si="323"/>
        <v>0</v>
      </c>
    </row>
    <row r="4302" spans="2:7" x14ac:dyDescent="0.25">
      <c r="B4302">
        <f t="shared" si="321"/>
        <v>4299</v>
      </c>
      <c r="C4302" t="e">
        <f t="shared" si="320"/>
        <v>#DIV/0!</v>
      </c>
      <c r="D4302" s="38" t="e">
        <f t="shared" si="322"/>
        <v>#DIV/0!</v>
      </c>
      <c r="G4302" s="38">
        <f t="shared" si="323"/>
        <v>0</v>
      </c>
    </row>
    <row r="4303" spans="2:7" x14ac:dyDescent="0.25">
      <c r="B4303">
        <f t="shared" si="321"/>
        <v>4300</v>
      </c>
      <c r="C4303" t="e">
        <f t="shared" si="320"/>
        <v>#DIV/0!</v>
      </c>
      <c r="D4303" s="38" t="e">
        <f t="shared" si="322"/>
        <v>#DIV/0!</v>
      </c>
      <c r="G4303" s="38">
        <f t="shared" si="323"/>
        <v>0</v>
      </c>
    </row>
    <row r="4304" spans="2:7" x14ac:dyDescent="0.25">
      <c r="B4304">
        <f t="shared" si="321"/>
        <v>4301</v>
      </c>
      <c r="C4304" t="e">
        <f t="shared" si="320"/>
        <v>#DIV/0!</v>
      </c>
      <c r="D4304" s="38" t="e">
        <f t="shared" si="322"/>
        <v>#DIV/0!</v>
      </c>
      <c r="G4304" s="38">
        <f t="shared" si="323"/>
        <v>0</v>
      </c>
    </row>
    <row r="4305" spans="2:7" x14ac:dyDescent="0.25">
      <c r="B4305">
        <f t="shared" si="321"/>
        <v>4302</v>
      </c>
      <c r="C4305" t="e">
        <f t="shared" si="320"/>
        <v>#DIV/0!</v>
      </c>
      <c r="D4305" s="38" t="e">
        <f t="shared" si="322"/>
        <v>#DIV/0!</v>
      </c>
      <c r="G4305" s="38">
        <f t="shared" si="323"/>
        <v>0</v>
      </c>
    </row>
    <row r="4306" spans="2:7" x14ac:dyDescent="0.25">
      <c r="B4306">
        <f t="shared" si="321"/>
        <v>4303</v>
      </c>
      <c r="C4306" t="e">
        <f t="shared" si="320"/>
        <v>#DIV/0!</v>
      </c>
      <c r="D4306" s="38" t="e">
        <f t="shared" si="322"/>
        <v>#DIV/0!</v>
      </c>
      <c r="G4306" s="38">
        <f t="shared" si="323"/>
        <v>0</v>
      </c>
    </row>
    <row r="4307" spans="2:7" x14ac:dyDescent="0.25">
      <c r="B4307">
        <f t="shared" si="321"/>
        <v>4304</v>
      </c>
      <c r="C4307" t="e">
        <f t="shared" si="320"/>
        <v>#DIV/0!</v>
      </c>
      <c r="D4307" s="38" t="e">
        <f t="shared" si="322"/>
        <v>#DIV/0!</v>
      </c>
      <c r="G4307" s="38">
        <f t="shared" si="323"/>
        <v>0</v>
      </c>
    </row>
    <row r="4308" spans="2:7" x14ac:dyDescent="0.25">
      <c r="B4308">
        <f t="shared" si="321"/>
        <v>4305</v>
      </c>
      <c r="C4308" t="e">
        <f t="shared" si="320"/>
        <v>#DIV/0!</v>
      </c>
      <c r="D4308" s="38" t="e">
        <f t="shared" si="322"/>
        <v>#DIV/0!</v>
      </c>
      <c r="G4308" s="38">
        <f t="shared" si="323"/>
        <v>0</v>
      </c>
    </row>
    <row r="4309" spans="2:7" x14ac:dyDescent="0.25">
      <c r="B4309">
        <f t="shared" si="321"/>
        <v>4306</v>
      </c>
      <c r="C4309" t="e">
        <f t="shared" si="320"/>
        <v>#DIV/0!</v>
      </c>
      <c r="D4309" s="38" t="e">
        <f t="shared" si="322"/>
        <v>#DIV/0!</v>
      </c>
      <c r="G4309" s="38">
        <f t="shared" si="323"/>
        <v>0</v>
      </c>
    </row>
    <row r="4310" spans="2:7" x14ac:dyDescent="0.25">
      <c r="B4310">
        <f t="shared" si="321"/>
        <v>4307</v>
      </c>
      <c r="C4310" t="e">
        <f t="shared" si="320"/>
        <v>#DIV/0!</v>
      </c>
      <c r="D4310" s="38" t="e">
        <f t="shared" si="322"/>
        <v>#DIV/0!</v>
      </c>
      <c r="G4310" s="38">
        <f t="shared" si="323"/>
        <v>0</v>
      </c>
    </row>
    <row r="4311" spans="2:7" x14ac:dyDescent="0.25">
      <c r="B4311">
        <f t="shared" si="321"/>
        <v>4308</v>
      </c>
      <c r="C4311" t="e">
        <f t="shared" si="320"/>
        <v>#DIV/0!</v>
      </c>
      <c r="D4311" s="38" t="e">
        <f t="shared" si="322"/>
        <v>#DIV/0!</v>
      </c>
      <c r="G4311" s="38">
        <f t="shared" si="323"/>
        <v>0</v>
      </c>
    </row>
    <row r="4312" spans="2:7" x14ac:dyDescent="0.25">
      <c r="B4312">
        <f t="shared" si="321"/>
        <v>4309</v>
      </c>
      <c r="C4312" t="e">
        <f t="shared" si="320"/>
        <v>#DIV/0!</v>
      </c>
      <c r="D4312" s="38" t="e">
        <f t="shared" si="322"/>
        <v>#DIV/0!</v>
      </c>
      <c r="G4312" s="38">
        <f t="shared" si="323"/>
        <v>0</v>
      </c>
    </row>
    <row r="4313" spans="2:7" x14ac:dyDescent="0.25">
      <c r="B4313">
        <f t="shared" si="321"/>
        <v>4310</v>
      </c>
      <c r="C4313" t="e">
        <f t="shared" si="320"/>
        <v>#DIV/0!</v>
      </c>
      <c r="D4313" s="38" t="e">
        <f t="shared" si="322"/>
        <v>#DIV/0!</v>
      </c>
      <c r="G4313" s="38">
        <f t="shared" si="323"/>
        <v>0</v>
      </c>
    </row>
    <row r="4314" spans="2:7" x14ac:dyDescent="0.25">
      <c r="B4314">
        <f t="shared" si="321"/>
        <v>4311</v>
      </c>
      <c r="C4314" t="e">
        <f t="shared" si="320"/>
        <v>#DIV/0!</v>
      </c>
      <c r="D4314" s="38" t="e">
        <f t="shared" si="322"/>
        <v>#DIV/0!</v>
      </c>
      <c r="G4314" s="38">
        <f t="shared" si="323"/>
        <v>0</v>
      </c>
    </row>
    <row r="4315" spans="2:7" x14ac:dyDescent="0.25">
      <c r="B4315">
        <f t="shared" si="321"/>
        <v>4312</v>
      </c>
      <c r="C4315" t="e">
        <f t="shared" si="320"/>
        <v>#DIV/0!</v>
      </c>
      <c r="D4315" s="38" t="e">
        <f t="shared" si="322"/>
        <v>#DIV/0!</v>
      </c>
      <c r="G4315" s="38">
        <f t="shared" si="323"/>
        <v>0</v>
      </c>
    </row>
    <row r="4316" spans="2:7" x14ac:dyDescent="0.25">
      <c r="B4316">
        <f t="shared" si="321"/>
        <v>4313</v>
      </c>
      <c r="C4316" t="e">
        <f t="shared" si="320"/>
        <v>#DIV/0!</v>
      </c>
      <c r="D4316" s="38" t="e">
        <f t="shared" si="322"/>
        <v>#DIV/0!</v>
      </c>
      <c r="G4316" s="38">
        <f t="shared" si="323"/>
        <v>0</v>
      </c>
    </row>
    <row r="4317" spans="2:7" x14ac:dyDescent="0.25">
      <c r="B4317">
        <f t="shared" si="321"/>
        <v>4314</v>
      </c>
      <c r="C4317" t="e">
        <f t="shared" si="320"/>
        <v>#DIV/0!</v>
      </c>
      <c r="D4317" s="38" t="e">
        <f t="shared" si="322"/>
        <v>#DIV/0!</v>
      </c>
      <c r="G4317" s="38">
        <f t="shared" si="323"/>
        <v>0</v>
      </c>
    </row>
    <row r="4318" spans="2:7" x14ac:dyDescent="0.25">
      <c r="B4318">
        <f t="shared" si="321"/>
        <v>4315</v>
      </c>
      <c r="C4318" t="e">
        <f t="shared" si="320"/>
        <v>#DIV/0!</v>
      </c>
      <c r="D4318" s="38" t="e">
        <f t="shared" si="322"/>
        <v>#DIV/0!</v>
      </c>
      <c r="G4318" s="38">
        <f t="shared" si="323"/>
        <v>0</v>
      </c>
    </row>
    <row r="4319" spans="2:7" x14ac:dyDescent="0.25">
      <c r="B4319">
        <f t="shared" si="321"/>
        <v>4316</v>
      </c>
      <c r="C4319" t="e">
        <f t="shared" si="320"/>
        <v>#DIV/0!</v>
      </c>
      <c r="D4319" s="38" t="e">
        <f t="shared" si="322"/>
        <v>#DIV/0!</v>
      </c>
      <c r="G4319" s="38">
        <f t="shared" si="323"/>
        <v>0</v>
      </c>
    </row>
    <row r="4320" spans="2:7" x14ac:dyDescent="0.25">
      <c r="B4320">
        <f t="shared" si="321"/>
        <v>4317</v>
      </c>
      <c r="C4320" t="e">
        <f t="shared" si="320"/>
        <v>#DIV/0!</v>
      </c>
      <c r="D4320" s="38" t="e">
        <f t="shared" si="322"/>
        <v>#DIV/0!</v>
      </c>
      <c r="G4320" s="38">
        <f t="shared" si="323"/>
        <v>0</v>
      </c>
    </row>
    <row r="4321" spans="2:7" x14ac:dyDescent="0.25">
      <c r="B4321">
        <f t="shared" si="321"/>
        <v>4318</v>
      </c>
      <c r="C4321" t="e">
        <f t="shared" si="320"/>
        <v>#DIV/0!</v>
      </c>
      <c r="D4321" s="38" t="e">
        <f t="shared" si="322"/>
        <v>#DIV/0!</v>
      </c>
      <c r="G4321" s="38">
        <f t="shared" si="323"/>
        <v>0</v>
      </c>
    </row>
    <row r="4322" spans="2:7" x14ac:dyDescent="0.25">
      <c r="B4322">
        <f t="shared" si="321"/>
        <v>4319</v>
      </c>
      <c r="C4322" t="e">
        <f t="shared" si="320"/>
        <v>#DIV/0!</v>
      </c>
      <c r="D4322" s="38" t="e">
        <f t="shared" si="322"/>
        <v>#DIV/0!</v>
      </c>
      <c r="G4322" s="38">
        <f t="shared" si="323"/>
        <v>0</v>
      </c>
    </row>
    <row r="4323" spans="2:7" x14ac:dyDescent="0.25">
      <c r="B4323">
        <f t="shared" si="321"/>
        <v>4320</v>
      </c>
      <c r="C4323" t="e">
        <f t="shared" si="320"/>
        <v>#DIV/0!</v>
      </c>
      <c r="D4323" s="38" t="e">
        <f t="shared" si="322"/>
        <v>#DIV/0!</v>
      </c>
      <c r="G4323" s="38">
        <f t="shared" si="323"/>
        <v>0</v>
      </c>
    </row>
    <row r="4324" spans="2:7" x14ac:dyDescent="0.25">
      <c r="B4324">
        <f t="shared" si="321"/>
        <v>4321</v>
      </c>
      <c r="C4324" t="e">
        <f t="shared" si="320"/>
        <v>#DIV/0!</v>
      </c>
      <c r="D4324" s="38" t="e">
        <f t="shared" si="322"/>
        <v>#DIV/0!</v>
      </c>
      <c r="G4324" s="38">
        <f t="shared" si="323"/>
        <v>0</v>
      </c>
    </row>
    <row r="4325" spans="2:7" x14ac:dyDescent="0.25">
      <c r="B4325">
        <f t="shared" si="321"/>
        <v>4322</v>
      </c>
      <c r="C4325" t="e">
        <f t="shared" si="320"/>
        <v>#DIV/0!</v>
      </c>
      <c r="D4325" s="38" t="e">
        <f t="shared" si="322"/>
        <v>#DIV/0!</v>
      </c>
      <c r="G4325" s="38">
        <f t="shared" si="323"/>
        <v>0</v>
      </c>
    </row>
    <row r="4326" spans="2:7" x14ac:dyDescent="0.25">
      <c r="B4326">
        <f t="shared" si="321"/>
        <v>4323</v>
      </c>
      <c r="C4326" t="e">
        <f t="shared" si="320"/>
        <v>#DIV/0!</v>
      </c>
      <c r="D4326" s="38" t="e">
        <f t="shared" si="322"/>
        <v>#DIV/0!</v>
      </c>
      <c r="G4326" s="38">
        <f t="shared" si="323"/>
        <v>0</v>
      </c>
    </row>
    <row r="4327" spans="2:7" x14ac:dyDescent="0.25">
      <c r="B4327">
        <f t="shared" si="321"/>
        <v>4324</v>
      </c>
      <c r="C4327" t="e">
        <f t="shared" si="320"/>
        <v>#DIV/0!</v>
      </c>
      <c r="D4327" s="38" t="e">
        <f t="shared" si="322"/>
        <v>#DIV/0!</v>
      </c>
      <c r="G4327" s="38">
        <f t="shared" si="323"/>
        <v>0</v>
      </c>
    </row>
    <row r="4328" spans="2:7" x14ac:dyDescent="0.25">
      <c r="B4328">
        <f t="shared" si="321"/>
        <v>4325</v>
      </c>
      <c r="C4328" t="e">
        <f t="shared" si="320"/>
        <v>#DIV/0!</v>
      </c>
      <c r="D4328" s="38" t="e">
        <f t="shared" si="322"/>
        <v>#DIV/0!</v>
      </c>
      <c r="G4328" s="38">
        <f t="shared" si="323"/>
        <v>0</v>
      </c>
    </row>
    <row r="4329" spans="2:7" x14ac:dyDescent="0.25">
      <c r="B4329">
        <f t="shared" si="321"/>
        <v>4326</v>
      </c>
      <c r="C4329" t="e">
        <f t="shared" si="320"/>
        <v>#DIV/0!</v>
      </c>
      <c r="D4329" s="38" t="e">
        <f t="shared" si="322"/>
        <v>#DIV/0!</v>
      </c>
      <c r="G4329" s="38">
        <f t="shared" si="323"/>
        <v>0</v>
      </c>
    </row>
    <row r="4330" spans="2:7" x14ac:dyDescent="0.25">
      <c r="B4330">
        <f t="shared" si="321"/>
        <v>4327</v>
      </c>
      <c r="C4330" t="e">
        <f t="shared" si="320"/>
        <v>#DIV/0!</v>
      </c>
      <c r="D4330" s="38" t="e">
        <f t="shared" si="322"/>
        <v>#DIV/0!</v>
      </c>
      <c r="G4330" s="38">
        <f t="shared" si="323"/>
        <v>0</v>
      </c>
    </row>
    <row r="4331" spans="2:7" x14ac:dyDescent="0.25">
      <c r="B4331">
        <f t="shared" si="321"/>
        <v>4328</v>
      </c>
      <c r="C4331" t="e">
        <f t="shared" si="320"/>
        <v>#DIV/0!</v>
      </c>
      <c r="D4331" s="38" t="e">
        <f t="shared" si="322"/>
        <v>#DIV/0!</v>
      </c>
      <c r="G4331" s="38">
        <f t="shared" si="323"/>
        <v>0</v>
      </c>
    </row>
    <row r="4332" spans="2:7" x14ac:dyDescent="0.25">
      <c r="B4332">
        <f t="shared" si="321"/>
        <v>4329</v>
      </c>
      <c r="C4332" t="e">
        <f t="shared" si="320"/>
        <v>#DIV/0!</v>
      </c>
      <c r="D4332" s="38" t="e">
        <f t="shared" si="322"/>
        <v>#DIV/0!</v>
      </c>
      <c r="G4332" s="38">
        <f t="shared" si="323"/>
        <v>0</v>
      </c>
    </row>
    <row r="4333" spans="2:7" x14ac:dyDescent="0.25">
      <c r="B4333">
        <f t="shared" si="321"/>
        <v>4330</v>
      </c>
      <c r="C4333" t="e">
        <f t="shared" si="320"/>
        <v>#DIV/0!</v>
      </c>
      <c r="D4333" s="38" t="e">
        <f t="shared" si="322"/>
        <v>#DIV/0!</v>
      </c>
      <c r="G4333" s="38">
        <f t="shared" si="323"/>
        <v>0</v>
      </c>
    </row>
    <row r="4334" spans="2:7" x14ac:dyDescent="0.25">
      <c r="B4334">
        <f t="shared" si="321"/>
        <v>4331</v>
      </c>
      <c r="C4334" t="e">
        <f t="shared" si="320"/>
        <v>#DIV/0!</v>
      </c>
      <c r="D4334" s="38" t="e">
        <f t="shared" si="322"/>
        <v>#DIV/0!</v>
      </c>
      <c r="G4334" s="38">
        <f t="shared" si="323"/>
        <v>0</v>
      </c>
    </row>
    <row r="4335" spans="2:7" x14ac:dyDescent="0.25">
      <c r="B4335">
        <f t="shared" si="321"/>
        <v>4332</v>
      </c>
      <c r="C4335" t="e">
        <f t="shared" si="320"/>
        <v>#DIV/0!</v>
      </c>
      <c r="D4335" s="38" t="e">
        <f t="shared" si="322"/>
        <v>#DIV/0!</v>
      </c>
      <c r="G4335" s="38">
        <f t="shared" si="323"/>
        <v>0</v>
      </c>
    </row>
    <row r="4336" spans="2:7" x14ac:dyDescent="0.25">
      <c r="B4336">
        <f t="shared" si="321"/>
        <v>4333</v>
      </c>
      <c r="C4336" t="e">
        <f t="shared" si="320"/>
        <v>#DIV/0!</v>
      </c>
      <c r="D4336" s="38" t="e">
        <f t="shared" si="322"/>
        <v>#DIV/0!</v>
      </c>
      <c r="G4336" s="38">
        <f t="shared" si="323"/>
        <v>0</v>
      </c>
    </row>
    <row r="4337" spans="2:7" x14ac:dyDescent="0.25">
      <c r="B4337">
        <f t="shared" si="321"/>
        <v>4334</v>
      </c>
      <c r="C4337" t="e">
        <f t="shared" si="320"/>
        <v>#DIV/0!</v>
      </c>
      <c r="D4337" s="38" t="e">
        <f t="shared" si="322"/>
        <v>#DIV/0!</v>
      </c>
      <c r="G4337" s="38">
        <f t="shared" si="323"/>
        <v>0</v>
      </c>
    </row>
    <row r="4338" spans="2:7" x14ac:dyDescent="0.25">
      <c r="B4338">
        <f t="shared" si="321"/>
        <v>4335</v>
      </c>
      <c r="C4338" t="e">
        <f t="shared" si="320"/>
        <v>#DIV/0!</v>
      </c>
      <c r="D4338" s="38" t="e">
        <f t="shared" si="322"/>
        <v>#DIV/0!</v>
      </c>
      <c r="G4338" s="38">
        <f t="shared" si="323"/>
        <v>0</v>
      </c>
    </row>
    <row r="4339" spans="2:7" x14ac:dyDescent="0.25">
      <c r="B4339">
        <f t="shared" si="321"/>
        <v>4336</v>
      </c>
      <c r="C4339" t="e">
        <f t="shared" si="320"/>
        <v>#DIV/0!</v>
      </c>
      <c r="D4339" s="38" t="e">
        <f t="shared" si="322"/>
        <v>#DIV/0!</v>
      </c>
      <c r="G4339" s="38">
        <f t="shared" si="323"/>
        <v>0</v>
      </c>
    </row>
    <row r="4340" spans="2:7" x14ac:dyDescent="0.25">
      <c r="B4340">
        <f t="shared" si="321"/>
        <v>4337</v>
      </c>
      <c r="C4340" t="e">
        <f t="shared" si="320"/>
        <v>#DIV/0!</v>
      </c>
      <c r="D4340" s="38" t="e">
        <f t="shared" si="322"/>
        <v>#DIV/0!</v>
      </c>
      <c r="G4340" s="38">
        <f t="shared" si="323"/>
        <v>0</v>
      </c>
    </row>
    <row r="4341" spans="2:7" x14ac:dyDescent="0.25">
      <c r="B4341">
        <f t="shared" si="321"/>
        <v>4338</v>
      </c>
      <c r="C4341" t="e">
        <f t="shared" si="320"/>
        <v>#DIV/0!</v>
      </c>
      <c r="D4341" s="38" t="e">
        <f t="shared" si="322"/>
        <v>#DIV/0!</v>
      </c>
      <c r="G4341" s="38">
        <f t="shared" si="323"/>
        <v>0</v>
      </c>
    </row>
    <row r="4342" spans="2:7" x14ac:dyDescent="0.25">
      <c r="B4342">
        <f t="shared" si="321"/>
        <v>4339</v>
      </c>
      <c r="C4342" t="e">
        <f t="shared" si="320"/>
        <v>#DIV/0!</v>
      </c>
      <c r="D4342" s="38" t="e">
        <f t="shared" si="322"/>
        <v>#DIV/0!</v>
      </c>
      <c r="G4342" s="38">
        <f t="shared" si="323"/>
        <v>0</v>
      </c>
    </row>
    <row r="4343" spans="2:7" x14ac:dyDescent="0.25">
      <c r="B4343">
        <f t="shared" si="321"/>
        <v>4340</v>
      </c>
      <c r="C4343" t="e">
        <f t="shared" si="320"/>
        <v>#DIV/0!</v>
      </c>
      <c r="D4343" s="38" t="e">
        <f t="shared" si="322"/>
        <v>#DIV/0!</v>
      </c>
      <c r="G4343" s="38">
        <f t="shared" si="323"/>
        <v>0</v>
      </c>
    </row>
    <row r="4344" spans="2:7" x14ac:dyDescent="0.25">
      <c r="B4344">
        <f t="shared" si="321"/>
        <v>4341</v>
      </c>
      <c r="C4344" t="e">
        <f t="shared" si="320"/>
        <v>#DIV/0!</v>
      </c>
      <c r="D4344" s="38" t="e">
        <f t="shared" si="322"/>
        <v>#DIV/0!</v>
      </c>
      <c r="G4344" s="38">
        <f t="shared" si="323"/>
        <v>0</v>
      </c>
    </row>
    <row r="4345" spans="2:7" x14ac:dyDescent="0.25">
      <c r="B4345">
        <f t="shared" si="321"/>
        <v>4342</v>
      </c>
      <c r="C4345" t="e">
        <f t="shared" si="320"/>
        <v>#DIV/0!</v>
      </c>
      <c r="D4345" s="38" t="e">
        <f t="shared" si="322"/>
        <v>#DIV/0!</v>
      </c>
      <c r="G4345" s="38">
        <f t="shared" si="323"/>
        <v>0</v>
      </c>
    </row>
    <row r="4346" spans="2:7" x14ac:dyDescent="0.25">
      <c r="B4346">
        <f t="shared" si="321"/>
        <v>4343</v>
      </c>
      <c r="C4346" t="e">
        <f t="shared" si="320"/>
        <v>#DIV/0!</v>
      </c>
      <c r="D4346" s="38" t="e">
        <f t="shared" si="322"/>
        <v>#DIV/0!</v>
      </c>
      <c r="G4346" s="38">
        <f t="shared" si="323"/>
        <v>0</v>
      </c>
    </row>
    <row r="4347" spans="2:7" x14ac:dyDescent="0.25">
      <c r="B4347">
        <f t="shared" si="321"/>
        <v>4344</v>
      </c>
      <c r="C4347" t="e">
        <f t="shared" si="320"/>
        <v>#DIV/0!</v>
      </c>
      <c r="D4347" s="38" t="e">
        <f t="shared" si="322"/>
        <v>#DIV/0!</v>
      </c>
      <c r="G4347" s="38">
        <f t="shared" si="323"/>
        <v>0</v>
      </c>
    </row>
    <row r="4348" spans="2:7" x14ac:dyDescent="0.25">
      <c r="B4348">
        <f t="shared" si="321"/>
        <v>4345</v>
      </c>
      <c r="C4348" t="e">
        <f t="shared" si="320"/>
        <v>#DIV/0!</v>
      </c>
      <c r="D4348" s="38" t="e">
        <f t="shared" si="322"/>
        <v>#DIV/0!</v>
      </c>
      <c r="G4348" s="38">
        <f t="shared" si="323"/>
        <v>0</v>
      </c>
    </row>
    <row r="4349" spans="2:7" x14ac:dyDescent="0.25">
      <c r="B4349">
        <f t="shared" si="321"/>
        <v>4346</v>
      </c>
      <c r="C4349" t="e">
        <f t="shared" si="320"/>
        <v>#DIV/0!</v>
      </c>
      <c r="D4349" s="38" t="e">
        <f t="shared" si="322"/>
        <v>#DIV/0!</v>
      </c>
      <c r="G4349" s="38">
        <f t="shared" si="323"/>
        <v>0</v>
      </c>
    </row>
    <row r="4350" spans="2:7" x14ac:dyDescent="0.25">
      <c r="B4350">
        <f t="shared" si="321"/>
        <v>4347</v>
      </c>
      <c r="C4350" t="e">
        <f t="shared" si="320"/>
        <v>#DIV/0!</v>
      </c>
      <c r="D4350" s="38" t="e">
        <f t="shared" si="322"/>
        <v>#DIV/0!</v>
      </c>
      <c r="G4350" s="38">
        <f t="shared" si="323"/>
        <v>0</v>
      </c>
    </row>
    <row r="4351" spans="2:7" x14ac:dyDescent="0.25">
      <c r="B4351">
        <f t="shared" si="321"/>
        <v>4348</v>
      </c>
      <c r="C4351" t="e">
        <f t="shared" si="320"/>
        <v>#DIV/0!</v>
      </c>
      <c r="D4351" s="38" t="e">
        <f t="shared" si="322"/>
        <v>#DIV/0!</v>
      </c>
      <c r="G4351" s="38">
        <f t="shared" si="323"/>
        <v>0</v>
      </c>
    </row>
    <row r="4352" spans="2:7" x14ac:dyDescent="0.25">
      <c r="B4352">
        <f t="shared" si="321"/>
        <v>4349</v>
      </c>
      <c r="C4352" t="e">
        <f t="shared" si="320"/>
        <v>#DIV/0!</v>
      </c>
      <c r="D4352" s="38" t="e">
        <f t="shared" si="322"/>
        <v>#DIV/0!</v>
      </c>
      <c r="G4352" s="38">
        <f t="shared" si="323"/>
        <v>0</v>
      </c>
    </row>
    <row r="4353" spans="2:7" x14ac:dyDescent="0.25">
      <c r="B4353">
        <f t="shared" si="321"/>
        <v>4350</v>
      </c>
      <c r="C4353" t="e">
        <f t="shared" si="320"/>
        <v>#DIV/0!</v>
      </c>
      <c r="D4353" s="38" t="e">
        <f t="shared" si="322"/>
        <v>#DIV/0!</v>
      </c>
      <c r="G4353" s="38">
        <f t="shared" si="323"/>
        <v>0</v>
      </c>
    </row>
    <row r="4354" spans="2:7" x14ac:dyDescent="0.25">
      <c r="B4354">
        <f t="shared" si="321"/>
        <v>4351</v>
      </c>
      <c r="C4354" t="e">
        <f t="shared" si="320"/>
        <v>#DIV/0!</v>
      </c>
      <c r="D4354" s="38" t="e">
        <f t="shared" si="322"/>
        <v>#DIV/0!</v>
      </c>
      <c r="G4354" s="38">
        <f t="shared" si="323"/>
        <v>0</v>
      </c>
    </row>
    <row r="4355" spans="2:7" x14ac:dyDescent="0.25">
      <c r="B4355">
        <f t="shared" si="321"/>
        <v>4352</v>
      </c>
      <c r="C4355" t="e">
        <f t="shared" si="320"/>
        <v>#DIV/0!</v>
      </c>
      <c r="D4355" s="38" t="e">
        <f t="shared" si="322"/>
        <v>#DIV/0!</v>
      </c>
      <c r="G4355" s="38">
        <f t="shared" si="323"/>
        <v>0</v>
      </c>
    </row>
    <row r="4356" spans="2:7" x14ac:dyDescent="0.25">
      <c r="B4356">
        <f t="shared" si="321"/>
        <v>4353</v>
      </c>
      <c r="C4356" t="e">
        <f t="shared" si="320"/>
        <v>#DIV/0!</v>
      </c>
      <c r="D4356" s="38" t="e">
        <f t="shared" si="322"/>
        <v>#DIV/0!</v>
      </c>
      <c r="G4356" s="38">
        <f t="shared" si="323"/>
        <v>0</v>
      </c>
    </row>
    <row r="4357" spans="2:7" x14ac:dyDescent="0.25">
      <c r="B4357">
        <f t="shared" si="321"/>
        <v>4354</v>
      </c>
      <c r="C4357" t="e">
        <f t="shared" ref="C4357:C4420" si="324">1/H4357</f>
        <v>#DIV/0!</v>
      </c>
      <c r="D4357" s="38" t="e">
        <f t="shared" si="322"/>
        <v>#DIV/0!</v>
      </c>
      <c r="G4357" s="38">
        <f t="shared" si="323"/>
        <v>0</v>
      </c>
    </row>
    <row r="4358" spans="2:7" x14ac:dyDescent="0.25">
      <c r="B4358">
        <f t="shared" ref="B4358:B4421" si="325">B4357+1</f>
        <v>4355</v>
      </c>
      <c r="C4358" t="e">
        <f t="shared" si="324"/>
        <v>#DIV/0!</v>
      </c>
      <c r="D4358" s="38" t="e">
        <f t="shared" ref="D4358:D4421" si="326">D4357+C4358</f>
        <v>#DIV/0!</v>
      </c>
      <c r="G4358" s="38">
        <f t="shared" si="323"/>
        <v>0</v>
      </c>
    </row>
    <row r="4359" spans="2:7" x14ac:dyDescent="0.25">
      <c r="B4359">
        <f t="shared" si="325"/>
        <v>4356</v>
      </c>
      <c r="C4359" t="e">
        <f t="shared" si="324"/>
        <v>#DIV/0!</v>
      </c>
      <c r="D4359" s="38" t="e">
        <f t="shared" si="326"/>
        <v>#DIV/0!</v>
      </c>
      <c r="G4359" s="38">
        <f t="shared" ref="G4359:G4422" si="327">H4359/0.278</f>
        <v>0</v>
      </c>
    </row>
    <row r="4360" spans="2:7" x14ac:dyDescent="0.25">
      <c r="B4360">
        <f t="shared" si="325"/>
        <v>4357</v>
      </c>
      <c r="C4360" t="e">
        <f t="shared" si="324"/>
        <v>#DIV/0!</v>
      </c>
      <c r="D4360" s="38" t="e">
        <f t="shared" si="326"/>
        <v>#DIV/0!</v>
      </c>
      <c r="G4360" s="38">
        <f t="shared" si="327"/>
        <v>0</v>
      </c>
    </row>
    <row r="4361" spans="2:7" x14ac:dyDescent="0.25">
      <c r="B4361">
        <f t="shared" si="325"/>
        <v>4358</v>
      </c>
      <c r="C4361" t="e">
        <f t="shared" si="324"/>
        <v>#DIV/0!</v>
      </c>
      <c r="D4361" s="38" t="e">
        <f t="shared" si="326"/>
        <v>#DIV/0!</v>
      </c>
      <c r="G4361" s="38">
        <f t="shared" si="327"/>
        <v>0</v>
      </c>
    </row>
    <row r="4362" spans="2:7" x14ac:dyDescent="0.25">
      <c r="B4362">
        <f t="shared" si="325"/>
        <v>4359</v>
      </c>
      <c r="C4362" t="e">
        <f t="shared" si="324"/>
        <v>#DIV/0!</v>
      </c>
      <c r="D4362" s="38" t="e">
        <f t="shared" si="326"/>
        <v>#DIV/0!</v>
      </c>
      <c r="G4362" s="38">
        <f t="shared" si="327"/>
        <v>0</v>
      </c>
    </row>
    <row r="4363" spans="2:7" x14ac:dyDescent="0.25">
      <c r="B4363">
        <f t="shared" si="325"/>
        <v>4360</v>
      </c>
      <c r="C4363" t="e">
        <f t="shared" si="324"/>
        <v>#DIV/0!</v>
      </c>
      <c r="D4363" s="38" t="e">
        <f t="shared" si="326"/>
        <v>#DIV/0!</v>
      </c>
      <c r="G4363" s="38">
        <f t="shared" si="327"/>
        <v>0</v>
      </c>
    </row>
    <row r="4364" spans="2:7" x14ac:dyDescent="0.25">
      <c r="B4364">
        <f t="shared" si="325"/>
        <v>4361</v>
      </c>
      <c r="C4364" t="e">
        <f t="shared" si="324"/>
        <v>#DIV/0!</v>
      </c>
      <c r="D4364" s="38" t="e">
        <f t="shared" si="326"/>
        <v>#DIV/0!</v>
      </c>
      <c r="G4364" s="38">
        <f t="shared" si="327"/>
        <v>0</v>
      </c>
    </row>
    <row r="4365" spans="2:7" x14ac:dyDescent="0.25">
      <c r="B4365">
        <f t="shared" si="325"/>
        <v>4362</v>
      </c>
      <c r="C4365" t="e">
        <f t="shared" si="324"/>
        <v>#DIV/0!</v>
      </c>
      <c r="D4365" s="38" t="e">
        <f t="shared" si="326"/>
        <v>#DIV/0!</v>
      </c>
      <c r="G4365" s="38">
        <f t="shared" si="327"/>
        <v>0</v>
      </c>
    </row>
    <row r="4366" spans="2:7" x14ac:dyDescent="0.25">
      <c r="B4366">
        <f t="shared" si="325"/>
        <v>4363</v>
      </c>
      <c r="C4366" t="e">
        <f t="shared" si="324"/>
        <v>#DIV/0!</v>
      </c>
      <c r="D4366" s="38" t="e">
        <f t="shared" si="326"/>
        <v>#DIV/0!</v>
      </c>
      <c r="G4366" s="38">
        <f t="shared" si="327"/>
        <v>0</v>
      </c>
    </row>
    <row r="4367" spans="2:7" x14ac:dyDescent="0.25">
      <c r="B4367">
        <f t="shared" si="325"/>
        <v>4364</v>
      </c>
      <c r="C4367" t="e">
        <f t="shared" si="324"/>
        <v>#DIV/0!</v>
      </c>
      <c r="D4367" s="38" t="e">
        <f t="shared" si="326"/>
        <v>#DIV/0!</v>
      </c>
      <c r="G4367" s="38">
        <f t="shared" si="327"/>
        <v>0</v>
      </c>
    </row>
    <row r="4368" spans="2:7" x14ac:dyDescent="0.25">
      <c r="B4368">
        <f t="shared" si="325"/>
        <v>4365</v>
      </c>
      <c r="C4368" t="e">
        <f t="shared" si="324"/>
        <v>#DIV/0!</v>
      </c>
      <c r="D4368" s="38" t="e">
        <f t="shared" si="326"/>
        <v>#DIV/0!</v>
      </c>
      <c r="G4368" s="38">
        <f t="shared" si="327"/>
        <v>0</v>
      </c>
    </row>
    <row r="4369" spans="2:7" x14ac:dyDescent="0.25">
      <c r="B4369">
        <f t="shared" si="325"/>
        <v>4366</v>
      </c>
      <c r="C4369" t="e">
        <f t="shared" si="324"/>
        <v>#DIV/0!</v>
      </c>
      <c r="D4369" s="38" t="e">
        <f t="shared" si="326"/>
        <v>#DIV/0!</v>
      </c>
      <c r="G4369" s="38">
        <f t="shared" si="327"/>
        <v>0</v>
      </c>
    </row>
    <row r="4370" spans="2:7" x14ac:dyDescent="0.25">
      <c r="B4370">
        <f t="shared" si="325"/>
        <v>4367</v>
      </c>
      <c r="C4370" t="e">
        <f t="shared" si="324"/>
        <v>#DIV/0!</v>
      </c>
      <c r="D4370" s="38" t="e">
        <f t="shared" si="326"/>
        <v>#DIV/0!</v>
      </c>
      <c r="G4370" s="38">
        <f t="shared" si="327"/>
        <v>0</v>
      </c>
    </row>
    <row r="4371" spans="2:7" x14ac:dyDescent="0.25">
      <c r="B4371">
        <f t="shared" si="325"/>
        <v>4368</v>
      </c>
      <c r="C4371" t="e">
        <f t="shared" si="324"/>
        <v>#DIV/0!</v>
      </c>
      <c r="D4371" s="38" t="e">
        <f t="shared" si="326"/>
        <v>#DIV/0!</v>
      </c>
      <c r="G4371" s="38">
        <f t="shared" si="327"/>
        <v>0</v>
      </c>
    </row>
    <row r="4372" spans="2:7" x14ac:dyDescent="0.25">
      <c r="B4372">
        <f t="shared" si="325"/>
        <v>4369</v>
      </c>
      <c r="C4372" t="e">
        <f t="shared" si="324"/>
        <v>#DIV/0!</v>
      </c>
      <c r="D4372" s="38" t="e">
        <f t="shared" si="326"/>
        <v>#DIV/0!</v>
      </c>
      <c r="G4372" s="38">
        <f t="shared" si="327"/>
        <v>0</v>
      </c>
    </row>
    <row r="4373" spans="2:7" x14ac:dyDescent="0.25">
      <c r="B4373">
        <f t="shared" si="325"/>
        <v>4370</v>
      </c>
      <c r="C4373" t="e">
        <f t="shared" si="324"/>
        <v>#DIV/0!</v>
      </c>
      <c r="D4373" s="38" t="e">
        <f t="shared" si="326"/>
        <v>#DIV/0!</v>
      </c>
      <c r="G4373" s="38">
        <f t="shared" si="327"/>
        <v>0</v>
      </c>
    </row>
    <row r="4374" spans="2:7" x14ac:dyDescent="0.25">
      <c r="B4374">
        <f t="shared" si="325"/>
        <v>4371</v>
      </c>
      <c r="C4374" t="e">
        <f t="shared" si="324"/>
        <v>#DIV/0!</v>
      </c>
      <c r="D4374" s="38" t="e">
        <f t="shared" si="326"/>
        <v>#DIV/0!</v>
      </c>
      <c r="G4374" s="38">
        <f t="shared" si="327"/>
        <v>0</v>
      </c>
    </row>
    <row r="4375" spans="2:7" x14ac:dyDescent="0.25">
      <c r="B4375">
        <f t="shared" si="325"/>
        <v>4372</v>
      </c>
      <c r="C4375" t="e">
        <f t="shared" si="324"/>
        <v>#DIV/0!</v>
      </c>
      <c r="D4375" s="38" t="e">
        <f t="shared" si="326"/>
        <v>#DIV/0!</v>
      </c>
      <c r="G4375" s="38">
        <f t="shared" si="327"/>
        <v>0</v>
      </c>
    </row>
    <row r="4376" spans="2:7" x14ac:dyDescent="0.25">
      <c r="B4376">
        <f t="shared" si="325"/>
        <v>4373</v>
      </c>
      <c r="C4376" t="e">
        <f t="shared" si="324"/>
        <v>#DIV/0!</v>
      </c>
      <c r="D4376" s="38" t="e">
        <f t="shared" si="326"/>
        <v>#DIV/0!</v>
      </c>
      <c r="G4376" s="38">
        <f t="shared" si="327"/>
        <v>0</v>
      </c>
    </row>
    <row r="4377" spans="2:7" x14ac:dyDescent="0.25">
      <c r="B4377">
        <f t="shared" si="325"/>
        <v>4374</v>
      </c>
      <c r="C4377" t="e">
        <f t="shared" si="324"/>
        <v>#DIV/0!</v>
      </c>
      <c r="D4377" s="38" t="e">
        <f t="shared" si="326"/>
        <v>#DIV/0!</v>
      </c>
      <c r="G4377" s="38">
        <f t="shared" si="327"/>
        <v>0</v>
      </c>
    </row>
    <row r="4378" spans="2:7" x14ac:dyDescent="0.25">
      <c r="B4378">
        <f t="shared" si="325"/>
        <v>4375</v>
      </c>
      <c r="C4378" t="e">
        <f t="shared" si="324"/>
        <v>#DIV/0!</v>
      </c>
      <c r="D4378" s="38" t="e">
        <f t="shared" si="326"/>
        <v>#DIV/0!</v>
      </c>
      <c r="G4378" s="38">
        <f t="shared" si="327"/>
        <v>0</v>
      </c>
    </row>
    <row r="4379" spans="2:7" x14ac:dyDescent="0.25">
      <c r="B4379">
        <f t="shared" si="325"/>
        <v>4376</v>
      </c>
      <c r="C4379" t="e">
        <f t="shared" si="324"/>
        <v>#DIV/0!</v>
      </c>
      <c r="D4379" s="38" t="e">
        <f t="shared" si="326"/>
        <v>#DIV/0!</v>
      </c>
      <c r="G4379" s="38">
        <f t="shared" si="327"/>
        <v>0</v>
      </c>
    </row>
    <row r="4380" spans="2:7" x14ac:dyDescent="0.25">
      <c r="B4380">
        <f t="shared" si="325"/>
        <v>4377</v>
      </c>
      <c r="C4380" t="e">
        <f t="shared" si="324"/>
        <v>#DIV/0!</v>
      </c>
      <c r="D4380" s="38" t="e">
        <f t="shared" si="326"/>
        <v>#DIV/0!</v>
      </c>
      <c r="G4380" s="38">
        <f t="shared" si="327"/>
        <v>0</v>
      </c>
    </row>
    <row r="4381" spans="2:7" x14ac:dyDescent="0.25">
      <c r="B4381">
        <f t="shared" si="325"/>
        <v>4378</v>
      </c>
      <c r="C4381" t="e">
        <f t="shared" si="324"/>
        <v>#DIV/0!</v>
      </c>
      <c r="D4381" s="38" t="e">
        <f t="shared" si="326"/>
        <v>#DIV/0!</v>
      </c>
      <c r="G4381" s="38">
        <f t="shared" si="327"/>
        <v>0</v>
      </c>
    </row>
    <row r="4382" spans="2:7" x14ac:dyDescent="0.25">
      <c r="B4382">
        <f t="shared" si="325"/>
        <v>4379</v>
      </c>
      <c r="C4382" t="e">
        <f t="shared" si="324"/>
        <v>#DIV/0!</v>
      </c>
      <c r="D4382" s="38" t="e">
        <f t="shared" si="326"/>
        <v>#DIV/0!</v>
      </c>
      <c r="G4382" s="38">
        <f t="shared" si="327"/>
        <v>0</v>
      </c>
    </row>
    <row r="4383" spans="2:7" x14ac:dyDescent="0.25">
      <c r="B4383">
        <f t="shared" si="325"/>
        <v>4380</v>
      </c>
      <c r="C4383" t="e">
        <f t="shared" si="324"/>
        <v>#DIV/0!</v>
      </c>
      <c r="D4383" s="38" t="e">
        <f t="shared" si="326"/>
        <v>#DIV/0!</v>
      </c>
      <c r="G4383" s="38">
        <f t="shared" si="327"/>
        <v>0</v>
      </c>
    </row>
    <row r="4384" spans="2:7" x14ac:dyDescent="0.25">
      <c r="B4384">
        <f t="shared" si="325"/>
        <v>4381</v>
      </c>
      <c r="C4384" t="e">
        <f t="shared" si="324"/>
        <v>#DIV/0!</v>
      </c>
      <c r="D4384" s="38" t="e">
        <f t="shared" si="326"/>
        <v>#DIV/0!</v>
      </c>
      <c r="G4384" s="38">
        <f t="shared" si="327"/>
        <v>0</v>
      </c>
    </row>
    <row r="4385" spans="2:7" x14ac:dyDescent="0.25">
      <c r="B4385">
        <f t="shared" si="325"/>
        <v>4382</v>
      </c>
      <c r="C4385" t="e">
        <f t="shared" si="324"/>
        <v>#DIV/0!</v>
      </c>
      <c r="D4385" s="38" t="e">
        <f t="shared" si="326"/>
        <v>#DIV/0!</v>
      </c>
      <c r="G4385" s="38">
        <f t="shared" si="327"/>
        <v>0</v>
      </c>
    </row>
    <row r="4386" spans="2:7" x14ac:dyDescent="0.25">
      <c r="B4386">
        <f t="shared" si="325"/>
        <v>4383</v>
      </c>
      <c r="C4386" t="e">
        <f t="shared" si="324"/>
        <v>#DIV/0!</v>
      </c>
      <c r="D4386" s="38" t="e">
        <f t="shared" si="326"/>
        <v>#DIV/0!</v>
      </c>
      <c r="G4386" s="38">
        <f t="shared" si="327"/>
        <v>0</v>
      </c>
    </row>
    <row r="4387" spans="2:7" x14ac:dyDescent="0.25">
      <c r="B4387">
        <f t="shared" si="325"/>
        <v>4384</v>
      </c>
      <c r="C4387" t="e">
        <f t="shared" si="324"/>
        <v>#DIV/0!</v>
      </c>
      <c r="D4387" s="38" t="e">
        <f t="shared" si="326"/>
        <v>#DIV/0!</v>
      </c>
      <c r="G4387" s="38">
        <f t="shared" si="327"/>
        <v>0</v>
      </c>
    </row>
    <row r="4388" spans="2:7" x14ac:dyDescent="0.25">
      <c r="B4388">
        <f t="shared" si="325"/>
        <v>4385</v>
      </c>
      <c r="C4388" t="e">
        <f t="shared" si="324"/>
        <v>#DIV/0!</v>
      </c>
      <c r="D4388" s="38" t="e">
        <f t="shared" si="326"/>
        <v>#DIV/0!</v>
      </c>
      <c r="G4388" s="38">
        <f t="shared" si="327"/>
        <v>0</v>
      </c>
    </row>
    <row r="4389" spans="2:7" x14ac:dyDescent="0.25">
      <c r="B4389">
        <f t="shared" si="325"/>
        <v>4386</v>
      </c>
      <c r="C4389" t="e">
        <f t="shared" si="324"/>
        <v>#DIV/0!</v>
      </c>
      <c r="D4389" s="38" t="e">
        <f t="shared" si="326"/>
        <v>#DIV/0!</v>
      </c>
      <c r="G4389" s="38">
        <f t="shared" si="327"/>
        <v>0</v>
      </c>
    </row>
    <row r="4390" spans="2:7" x14ac:dyDescent="0.25">
      <c r="B4390">
        <f t="shared" si="325"/>
        <v>4387</v>
      </c>
      <c r="C4390" t="e">
        <f t="shared" si="324"/>
        <v>#DIV/0!</v>
      </c>
      <c r="D4390" s="38" t="e">
        <f t="shared" si="326"/>
        <v>#DIV/0!</v>
      </c>
      <c r="G4390" s="38">
        <f t="shared" si="327"/>
        <v>0</v>
      </c>
    </row>
    <row r="4391" spans="2:7" x14ac:dyDescent="0.25">
      <c r="B4391">
        <f t="shared" si="325"/>
        <v>4388</v>
      </c>
      <c r="C4391" t="e">
        <f t="shared" si="324"/>
        <v>#DIV/0!</v>
      </c>
      <c r="D4391" s="38" t="e">
        <f t="shared" si="326"/>
        <v>#DIV/0!</v>
      </c>
      <c r="G4391" s="38">
        <f t="shared" si="327"/>
        <v>0</v>
      </c>
    </row>
    <row r="4392" spans="2:7" x14ac:dyDescent="0.25">
      <c r="B4392">
        <f t="shared" si="325"/>
        <v>4389</v>
      </c>
      <c r="C4392" t="e">
        <f t="shared" si="324"/>
        <v>#DIV/0!</v>
      </c>
      <c r="D4392" s="38" t="e">
        <f t="shared" si="326"/>
        <v>#DIV/0!</v>
      </c>
      <c r="G4392" s="38">
        <f t="shared" si="327"/>
        <v>0</v>
      </c>
    </row>
    <row r="4393" spans="2:7" x14ac:dyDescent="0.25">
      <c r="B4393">
        <f t="shared" si="325"/>
        <v>4390</v>
      </c>
      <c r="C4393" t="e">
        <f t="shared" si="324"/>
        <v>#DIV/0!</v>
      </c>
      <c r="D4393" s="38" t="e">
        <f t="shared" si="326"/>
        <v>#DIV/0!</v>
      </c>
      <c r="G4393" s="38">
        <f t="shared" si="327"/>
        <v>0</v>
      </c>
    </row>
    <row r="4394" spans="2:7" x14ac:dyDescent="0.25">
      <c r="B4394">
        <f t="shared" si="325"/>
        <v>4391</v>
      </c>
      <c r="C4394" t="e">
        <f t="shared" si="324"/>
        <v>#DIV/0!</v>
      </c>
      <c r="D4394" s="38" t="e">
        <f t="shared" si="326"/>
        <v>#DIV/0!</v>
      </c>
      <c r="G4394" s="38">
        <f t="shared" si="327"/>
        <v>0</v>
      </c>
    </row>
    <row r="4395" spans="2:7" x14ac:dyDescent="0.25">
      <c r="B4395">
        <f t="shared" si="325"/>
        <v>4392</v>
      </c>
      <c r="C4395" t="e">
        <f t="shared" si="324"/>
        <v>#DIV/0!</v>
      </c>
      <c r="D4395" s="38" t="e">
        <f t="shared" si="326"/>
        <v>#DIV/0!</v>
      </c>
      <c r="G4395" s="38">
        <f t="shared" si="327"/>
        <v>0</v>
      </c>
    </row>
    <row r="4396" spans="2:7" x14ac:dyDescent="0.25">
      <c r="B4396">
        <f t="shared" si="325"/>
        <v>4393</v>
      </c>
      <c r="C4396" t="e">
        <f t="shared" si="324"/>
        <v>#DIV/0!</v>
      </c>
      <c r="D4396" s="38" t="e">
        <f t="shared" si="326"/>
        <v>#DIV/0!</v>
      </c>
      <c r="G4396" s="38">
        <f t="shared" si="327"/>
        <v>0</v>
      </c>
    </row>
    <row r="4397" spans="2:7" x14ac:dyDescent="0.25">
      <c r="B4397">
        <f t="shared" si="325"/>
        <v>4394</v>
      </c>
      <c r="C4397" t="e">
        <f t="shared" si="324"/>
        <v>#DIV/0!</v>
      </c>
      <c r="D4397" s="38" t="e">
        <f t="shared" si="326"/>
        <v>#DIV/0!</v>
      </c>
      <c r="G4397" s="38">
        <f t="shared" si="327"/>
        <v>0</v>
      </c>
    </row>
    <row r="4398" spans="2:7" x14ac:dyDescent="0.25">
      <c r="B4398">
        <f t="shared" si="325"/>
        <v>4395</v>
      </c>
      <c r="C4398" t="e">
        <f t="shared" si="324"/>
        <v>#DIV/0!</v>
      </c>
      <c r="D4398" s="38" t="e">
        <f t="shared" si="326"/>
        <v>#DIV/0!</v>
      </c>
      <c r="G4398" s="38">
        <f t="shared" si="327"/>
        <v>0</v>
      </c>
    </row>
    <row r="4399" spans="2:7" x14ac:dyDescent="0.25">
      <c r="B4399">
        <f t="shared" si="325"/>
        <v>4396</v>
      </c>
      <c r="C4399" t="e">
        <f t="shared" si="324"/>
        <v>#DIV/0!</v>
      </c>
      <c r="D4399" s="38" t="e">
        <f t="shared" si="326"/>
        <v>#DIV/0!</v>
      </c>
      <c r="G4399" s="38">
        <f t="shared" si="327"/>
        <v>0</v>
      </c>
    </row>
    <row r="4400" spans="2:7" x14ac:dyDescent="0.25">
      <c r="B4400">
        <f t="shared" si="325"/>
        <v>4397</v>
      </c>
      <c r="C4400" t="e">
        <f t="shared" si="324"/>
        <v>#DIV/0!</v>
      </c>
      <c r="D4400" s="38" t="e">
        <f t="shared" si="326"/>
        <v>#DIV/0!</v>
      </c>
      <c r="G4400" s="38">
        <f t="shared" si="327"/>
        <v>0</v>
      </c>
    </row>
    <row r="4401" spans="2:7" x14ac:dyDescent="0.25">
      <c r="B4401">
        <f t="shared" si="325"/>
        <v>4398</v>
      </c>
      <c r="C4401" t="e">
        <f t="shared" si="324"/>
        <v>#DIV/0!</v>
      </c>
      <c r="D4401" s="38" t="e">
        <f t="shared" si="326"/>
        <v>#DIV/0!</v>
      </c>
      <c r="G4401" s="38">
        <f t="shared" si="327"/>
        <v>0</v>
      </c>
    </row>
    <row r="4402" spans="2:7" x14ac:dyDescent="0.25">
      <c r="B4402">
        <f t="shared" si="325"/>
        <v>4399</v>
      </c>
      <c r="C4402" t="e">
        <f t="shared" si="324"/>
        <v>#DIV/0!</v>
      </c>
      <c r="D4402" s="38" t="e">
        <f t="shared" si="326"/>
        <v>#DIV/0!</v>
      </c>
      <c r="G4402" s="38">
        <f t="shared" si="327"/>
        <v>0</v>
      </c>
    </row>
    <row r="4403" spans="2:7" x14ac:dyDescent="0.25">
      <c r="B4403">
        <f t="shared" si="325"/>
        <v>4400</v>
      </c>
      <c r="C4403" t="e">
        <f t="shared" si="324"/>
        <v>#DIV/0!</v>
      </c>
      <c r="D4403" s="38" t="e">
        <f t="shared" si="326"/>
        <v>#DIV/0!</v>
      </c>
      <c r="G4403" s="38">
        <f t="shared" si="327"/>
        <v>0</v>
      </c>
    </row>
    <row r="4404" spans="2:7" x14ac:dyDescent="0.25">
      <c r="B4404">
        <f t="shared" si="325"/>
        <v>4401</v>
      </c>
      <c r="C4404" t="e">
        <f t="shared" si="324"/>
        <v>#DIV/0!</v>
      </c>
      <c r="D4404" s="38" t="e">
        <f t="shared" si="326"/>
        <v>#DIV/0!</v>
      </c>
      <c r="G4404" s="38">
        <f t="shared" si="327"/>
        <v>0</v>
      </c>
    </row>
    <row r="4405" spans="2:7" x14ac:dyDescent="0.25">
      <c r="B4405">
        <f t="shared" si="325"/>
        <v>4402</v>
      </c>
      <c r="C4405" t="e">
        <f t="shared" si="324"/>
        <v>#DIV/0!</v>
      </c>
      <c r="D4405" s="38" t="e">
        <f t="shared" si="326"/>
        <v>#DIV/0!</v>
      </c>
      <c r="G4405" s="38">
        <f t="shared" si="327"/>
        <v>0</v>
      </c>
    </row>
    <row r="4406" spans="2:7" x14ac:dyDescent="0.25">
      <c r="B4406">
        <f t="shared" si="325"/>
        <v>4403</v>
      </c>
      <c r="C4406" t="e">
        <f t="shared" si="324"/>
        <v>#DIV/0!</v>
      </c>
      <c r="D4406" s="38" t="e">
        <f t="shared" si="326"/>
        <v>#DIV/0!</v>
      </c>
      <c r="G4406" s="38">
        <f t="shared" si="327"/>
        <v>0</v>
      </c>
    </row>
    <row r="4407" spans="2:7" x14ac:dyDescent="0.25">
      <c r="B4407">
        <f t="shared" si="325"/>
        <v>4404</v>
      </c>
      <c r="C4407" t="e">
        <f t="shared" si="324"/>
        <v>#DIV/0!</v>
      </c>
      <c r="D4407" s="38" t="e">
        <f t="shared" si="326"/>
        <v>#DIV/0!</v>
      </c>
      <c r="G4407" s="38">
        <f t="shared" si="327"/>
        <v>0</v>
      </c>
    </row>
    <row r="4408" spans="2:7" x14ac:dyDescent="0.25">
      <c r="B4408">
        <f t="shared" si="325"/>
        <v>4405</v>
      </c>
      <c r="C4408" t="e">
        <f t="shared" si="324"/>
        <v>#DIV/0!</v>
      </c>
      <c r="D4408" s="38" t="e">
        <f t="shared" si="326"/>
        <v>#DIV/0!</v>
      </c>
      <c r="G4408" s="38">
        <f t="shared" si="327"/>
        <v>0</v>
      </c>
    </row>
    <row r="4409" spans="2:7" x14ac:dyDescent="0.25">
      <c r="B4409">
        <f t="shared" si="325"/>
        <v>4406</v>
      </c>
      <c r="C4409" t="e">
        <f t="shared" si="324"/>
        <v>#DIV/0!</v>
      </c>
      <c r="D4409" s="38" t="e">
        <f t="shared" si="326"/>
        <v>#DIV/0!</v>
      </c>
      <c r="G4409" s="38">
        <f t="shared" si="327"/>
        <v>0</v>
      </c>
    </row>
    <row r="4410" spans="2:7" x14ac:dyDescent="0.25">
      <c r="B4410">
        <f t="shared" si="325"/>
        <v>4407</v>
      </c>
      <c r="C4410" t="e">
        <f t="shared" si="324"/>
        <v>#DIV/0!</v>
      </c>
      <c r="D4410" s="38" t="e">
        <f t="shared" si="326"/>
        <v>#DIV/0!</v>
      </c>
      <c r="G4410" s="38">
        <f t="shared" si="327"/>
        <v>0</v>
      </c>
    </row>
    <row r="4411" spans="2:7" x14ac:dyDescent="0.25">
      <c r="B4411">
        <f t="shared" si="325"/>
        <v>4408</v>
      </c>
      <c r="C4411" t="e">
        <f t="shared" si="324"/>
        <v>#DIV/0!</v>
      </c>
      <c r="D4411" s="38" t="e">
        <f t="shared" si="326"/>
        <v>#DIV/0!</v>
      </c>
      <c r="G4411" s="38">
        <f t="shared" si="327"/>
        <v>0</v>
      </c>
    </row>
    <row r="4412" spans="2:7" x14ac:dyDescent="0.25">
      <c r="B4412">
        <f t="shared" si="325"/>
        <v>4409</v>
      </c>
      <c r="C4412" t="e">
        <f t="shared" si="324"/>
        <v>#DIV/0!</v>
      </c>
      <c r="D4412" s="38" t="e">
        <f t="shared" si="326"/>
        <v>#DIV/0!</v>
      </c>
      <c r="G4412" s="38">
        <f t="shared" si="327"/>
        <v>0</v>
      </c>
    </row>
    <row r="4413" spans="2:7" x14ac:dyDescent="0.25">
      <c r="B4413">
        <f t="shared" si="325"/>
        <v>4410</v>
      </c>
      <c r="C4413" t="e">
        <f t="shared" si="324"/>
        <v>#DIV/0!</v>
      </c>
      <c r="D4413" s="38" t="e">
        <f t="shared" si="326"/>
        <v>#DIV/0!</v>
      </c>
      <c r="G4413" s="38">
        <f t="shared" si="327"/>
        <v>0</v>
      </c>
    </row>
    <row r="4414" spans="2:7" x14ac:dyDescent="0.25">
      <c r="B4414">
        <f t="shared" si="325"/>
        <v>4411</v>
      </c>
      <c r="C4414" t="e">
        <f t="shared" si="324"/>
        <v>#DIV/0!</v>
      </c>
      <c r="D4414" s="38" t="e">
        <f t="shared" si="326"/>
        <v>#DIV/0!</v>
      </c>
      <c r="G4414" s="38">
        <f t="shared" si="327"/>
        <v>0</v>
      </c>
    </row>
    <row r="4415" spans="2:7" x14ac:dyDescent="0.25">
      <c r="B4415">
        <f t="shared" si="325"/>
        <v>4412</v>
      </c>
      <c r="C4415" t="e">
        <f t="shared" si="324"/>
        <v>#DIV/0!</v>
      </c>
      <c r="D4415" s="38" t="e">
        <f t="shared" si="326"/>
        <v>#DIV/0!</v>
      </c>
      <c r="G4415" s="38">
        <f t="shared" si="327"/>
        <v>0</v>
      </c>
    </row>
    <row r="4416" spans="2:7" x14ac:dyDescent="0.25">
      <c r="B4416">
        <f t="shared" si="325"/>
        <v>4413</v>
      </c>
      <c r="C4416" t="e">
        <f t="shared" si="324"/>
        <v>#DIV/0!</v>
      </c>
      <c r="D4416" s="38" t="e">
        <f t="shared" si="326"/>
        <v>#DIV/0!</v>
      </c>
      <c r="G4416" s="38">
        <f t="shared" si="327"/>
        <v>0</v>
      </c>
    </row>
    <row r="4417" spans="2:7" x14ac:dyDescent="0.25">
      <c r="B4417">
        <f t="shared" si="325"/>
        <v>4414</v>
      </c>
      <c r="C4417" t="e">
        <f t="shared" si="324"/>
        <v>#DIV/0!</v>
      </c>
      <c r="D4417" s="38" t="e">
        <f t="shared" si="326"/>
        <v>#DIV/0!</v>
      </c>
      <c r="G4417" s="38">
        <f t="shared" si="327"/>
        <v>0</v>
      </c>
    </row>
    <row r="4418" spans="2:7" x14ac:dyDescent="0.25">
      <c r="B4418">
        <f t="shared" si="325"/>
        <v>4415</v>
      </c>
      <c r="C4418" t="e">
        <f t="shared" si="324"/>
        <v>#DIV/0!</v>
      </c>
      <c r="D4418" s="38" t="e">
        <f t="shared" si="326"/>
        <v>#DIV/0!</v>
      </c>
      <c r="G4418" s="38">
        <f t="shared" si="327"/>
        <v>0</v>
      </c>
    </row>
    <row r="4419" spans="2:7" x14ac:dyDescent="0.25">
      <c r="B4419">
        <f t="shared" si="325"/>
        <v>4416</v>
      </c>
      <c r="C4419" t="e">
        <f t="shared" si="324"/>
        <v>#DIV/0!</v>
      </c>
      <c r="D4419" s="38" t="e">
        <f t="shared" si="326"/>
        <v>#DIV/0!</v>
      </c>
      <c r="G4419" s="38">
        <f t="shared" si="327"/>
        <v>0</v>
      </c>
    </row>
    <row r="4420" spans="2:7" x14ac:dyDescent="0.25">
      <c r="B4420">
        <f t="shared" si="325"/>
        <v>4417</v>
      </c>
      <c r="C4420" t="e">
        <f t="shared" si="324"/>
        <v>#DIV/0!</v>
      </c>
      <c r="D4420" s="38" t="e">
        <f t="shared" si="326"/>
        <v>#DIV/0!</v>
      </c>
      <c r="G4420" s="38">
        <f t="shared" si="327"/>
        <v>0</v>
      </c>
    </row>
    <row r="4421" spans="2:7" x14ac:dyDescent="0.25">
      <c r="B4421">
        <f t="shared" si="325"/>
        <v>4418</v>
      </c>
      <c r="C4421" t="e">
        <f t="shared" ref="C4421:C4484" si="328">1/H4421</f>
        <v>#DIV/0!</v>
      </c>
      <c r="D4421" s="38" t="e">
        <f t="shared" si="326"/>
        <v>#DIV/0!</v>
      </c>
      <c r="G4421" s="38">
        <f t="shared" si="327"/>
        <v>0</v>
      </c>
    </row>
    <row r="4422" spans="2:7" x14ac:dyDescent="0.25">
      <c r="B4422">
        <f t="shared" ref="B4422:B4485" si="329">B4421+1</f>
        <v>4419</v>
      </c>
      <c r="C4422" t="e">
        <f t="shared" si="328"/>
        <v>#DIV/0!</v>
      </c>
      <c r="D4422" s="38" t="e">
        <f t="shared" ref="D4422:D4485" si="330">D4421+C4422</f>
        <v>#DIV/0!</v>
      </c>
      <c r="G4422" s="38">
        <f t="shared" si="327"/>
        <v>0</v>
      </c>
    </row>
    <row r="4423" spans="2:7" x14ac:dyDescent="0.25">
      <c r="B4423">
        <f t="shared" si="329"/>
        <v>4420</v>
      </c>
      <c r="C4423" t="e">
        <f t="shared" si="328"/>
        <v>#DIV/0!</v>
      </c>
      <c r="D4423" s="38" t="e">
        <f t="shared" si="330"/>
        <v>#DIV/0!</v>
      </c>
      <c r="G4423" s="38">
        <f t="shared" ref="G4423:G4486" si="331">H4423/0.278</f>
        <v>0</v>
      </c>
    </row>
    <row r="4424" spans="2:7" x14ac:dyDescent="0.25">
      <c r="B4424">
        <f t="shared" si="329"/>
        <v>4421</v>
      </c>
      <c r="C4424" t="e">
        <f t="shared" si="328"/>
        <v>#DIV/0!</v>
      </c>
      <c r="D4424" s="38" t="e">
        <f t="shared" si="330"/>
        <v>#DIV/0!</v>
      </c>
      <c r="G4424" s="38">
        <f t="shared" si="331"/>
        <v>0</v>
      </c>
    </row>
    <row r="4425" spans="2:7" x14ac:dyDescent="0.25">
      <c r="B4425">
        <f t="shared" si="329"/>
        <v>4422</v>
      </c>
      <c r="C4425" t="e">
        <f t="shared" si="328"/>
        <v>#DIV/0!</v>
      </c>
      <c r="D4425" s="38" t="e">
        <f t="shared" si="330"/>
        <v>#DIV/0!</v>
      </c>
      <c r="G4425" s="38">
        <f t="shared" si="331"/>
        <v>0</v>
      </c>
    </row>
    <row r="4426" spans="2:7" x14ac:dyDescent="0.25">
      <c r="B4426">
        <f t="shared" si="329"/>
        <v>4423</v>
      </c>
      <c r="C4426" t="e">
        <f t="shared" si="328"/>
        <v>#DIV/0!</v>
      </c>
      <c r="D4426" s="38" t="e">
        <f t="shared" si="330"/>
        <v>#DIV/0!</v>
      </c>
      <c r="G4426" s="38">
        <f t="shared" si="331"/>
        <v>0</v>
      </c>
    </row>
    <row r="4427" spans="2:7" x14ac:dyDescent="0.25">
      <c r="B4427">
        <f t="shared" si="329"/>
        <v>4424</v>
      </c>
      <c r="C4427" t="e">
        <f t="shared" si="328"/>
        <v>#DIV/0!</v>
      </c>
      <c r="D4427" s="38" t="e">
        <f t="shared" si="330"/>
        <v>#DIV/0!</v>
      </c>
      <c r="G4427" s="38">
        <f t="shared" si="331"/>
        <v>0</v>
      </c>
    </row>
    <row r="4428" spans="2:7" x14ac:dyDescent="0.25">
      <c r="B4428">
        <f t="shared" si="329"/>
        <v>4425</v>
      </c>
      <c r="C4428" t="e">
        <f t="shared" si="328"/>
        <v>#DIV/0!</v>
      </c>
      <c r="D4428" s="38" t="e">
        <f t="shared" si="330"/>
        <v>#DIV/0!</v>
      </c>
      <c r="G4428" s="38">
        <f t="shared" si="331"/>
        <v>0</v>
      </c>
    </row>
    <row r="4429" spans="2:7" x14ac:dyDescent="0.25">
      <c r="B4429">
        <f t="shared" si="329"/>
        <v>4426</v>
      </c>
      <c r="C4429" t="e">
        <f t="shared" si="328"/>
        <v>#DIV/0!</v>
      </c>
      <c r="D4429" s="38" t="e">
        <f t="shared" si="330"/>
        <v>#DIV/0!</v>
      </c>
      <c r="G4429" s="38">
        <f t="shared" si="331"/>
        <v>0</v>
      </c>
    </row>
    <row r="4430" spans="2:7" x14ac:dyDescent="0.25">
      <c r="B4430">
        <f t="shared" si="329"/>
        <v>4427</v>
      </c>
      <c r="C4430" t="e">
        <f t="shared" si="328"/>
        <v>#DIV/0!</v>
      </c>
      <c r="D4430" s="38" t="e">
        <f t="shared" si="330"/>
        <v>#DIV/0!</v>
      </c>
      <c r="G4430" s="38">
        <f t="shared" si="331"/>
        <v>0</v>
      </c>
    </row>
    <row r="4431" spans="2:7" x14ac:dyDescent="0.25">
      <c r="B4431">
        <f t="shared" si="329"/>
        <v>4428</v>
      </c>
      <c r="C4431" t="e">
        <f t="shared" si="328"/>
        <v>#DIV/0!</v>
      </c>
      <c r="D4431" s="38" t="e">
        <f t="shared" si="330"/>
        <v>#DIV/0!</v>
      </c>
      <c r="G4431" s="38">
        <f t="shared" si="331"/>
        <v>0</v>
      </c>
    </row>
    <row r="4432" spans="2:7" x14ac:dyDescent="0.25">
      <c r="B4432">
        <f t="shared" si="329"/>
        <v>4429</v>
      </c>
      <c r="C4432" t="e">
        <f t="shared" si="328"/>
        <v>#DIV/0!</v>
      </c>
      <c r="D4432" s="38" t="e">
        <f t="shared" si="330"/>
        <v>#DIV/0!</v>
      </c>
      <c r="G4432" s="38">
        <f t="shared" si="331"/>
        <v>0</v>
      </c>
    </row>
    <row r="4433" spans="2:7" x14ac:dyDescent="0.25">
      <c r="B4433">
        <f t="shared" si="329"/>
        <v>4430</v>
      </c>
      <c r="C4433" t="e">
        <f t="shared" si="328"/>
        <v>#DIV/0!</v>
      </c>
      <c r="D4433" s="38" t="e">
        <f t="shared" si="330"/>
        <v>#DIV/0!</v>
      </c>
      <c r="G4433" s="38">
        <f t="shared" si="331"/>
        <v>0</v>
      </c>
    </row>
    <row r="4434" spans="2:7" x14ac:dyDescent="0.25">
      <c r="B4434">
        <f t="shared" si="329"/>
        <v>4431</v>
      </c>
      <c r="C4434" t="e">
        <f t="shared" si="328"/>
        <v>#DIV/0!</v>
      </c>
      <c r="D4434" s="38" t="e">
        <f t="shared" si="330"/>
        <v>#DIV/0!</v>
      </c>
      <c r="G4434" s="38">
        <f t="shared" si="331"/>
        <v>0</v>
      </c>
    </row>
    <row r="4435" spans="2:7" x14ac:dyDescent="0.25">
      <c r="B4435">
        <f t="shared" si="329"/>
        <v>4432</v>
      </c>
      <c r="C4435" t="e">
        <f t="shared" si="328"/>
        <v>#DIV/0!</v>
      </c>
      <c r="D4435" s="38" t="e">
        <f t="shared" si="330"/>
        <v>#DIV/0!</v>
      </c>
      <c r="G4435" s="38">
        <f t="shared" si="331"/>
        <v>0</v>
      </c>
    </row>
    <row r="4436" spans="2:7" x14ac:dyDescent="0.25">
      <c r="B4436">
        <f t="shared" si="329"/>
        <v>4433</v>
      </c>
      <c r="C4436" t="e">
        <f t="shared" si="328"/>
        <v>#DIV/0!</v>
      </c>
      <c r="D4436" s="38" t="e">
        <f t="shared" si="330"/>
        <v>#DIV/0!</v>
      </c>
      <c r="G4436" s="38">
        <f t="shared" si="331"/>
        <v>0</v>
      </c>
    </row>
    <row r="4437" spans="2:7" x14ac:dyDescent="0.25">
      <c r="B4437">
        <f t="shared" si="329"/>
        <v>4434</v>
      </c>
      <c r="C4437" t="e">
        <f t="shared" si="328"/>
        <v>#DIV/0!</v>
      </c>
      <c r="D4437" s="38" t="e">
        <f t="shared" si="330"/>
        <v>#DIV/0!</v>
      </c>
      <c r="G4437" s="38">
        <f t="shared" si="331"/>
        <v>0</v>
      </c>
    </row>
    <row r="4438" spans="2:7" x14ac:dyDescent="0.25">
      <c r="B4438">
        <f t="shared" si="329"/>
        <v>4435</v>
      </c>
      <c r="C4438" t="e">
        <f t="shared" si="328"/>
        <v>#DIV/0!</v>
      </c>
      <c r="D4438" s="38" t="e">
        <f t="shared" si="330"/>
        <v>#DIV/0!</v>
      </c>
      <c r="G4438" s="38">
        <f t="shared" si="331"/>
        <v>0</v>
      </c>
    </row>
    <row r="4439" spans="2:7" x14ac:dyDescent="0.25">
      <c r="B4439">
        <f t="shared" si="329"/>
        <v>4436</v>
      </c>
      <c r="C4439" t="e">
        <f t="shared" si="328"/>
        <v>#DIV/0!</v>
      </c>
      <c r="D4439" s="38" t="e">
        <f t="shared" si="330"/>
        <v>#DIV/0!</v>
      </c>
      <c r="G4439" s="38">
        <f t="shared" si="331"/>
        <v>0</v>
      </c>
    </row>
    <row r="4440" spans="2:7" x14ac:dyDescent="0.25">
      <c r="B4440">
        <f t="shared" si="329"/>
        <v>4437</v>
      </c>
      <c r="C4440" t="e">
        <f t="shared" si="328"/>
        <v>#DIV/0!</v>
      </c>
      <c r="D4440" s="38" t="e">
        <f t="shared" si="330"/>
        <v>#DIV/0!</v>
      </c>
      <c r="G4440" s="38">
        <f t="shared" si="331"/>
        <v>0</v>
      </c>
    </row>
    <row r="4441" spans="2:7" x14ac:dyDescent="0.25">
      <c r="B4441">
        <f t="shared" si="329"/>
        <v>4438</v>
      </c>
      <c r="C4441" t="e">
        <f t="shared" si="328"/>
        <v>#DIV/0!</v>
      </c>
      <c r="D4441" s="38" t="e">
        <f t="shared" si="330"/>
        <v>#DIV/0!</v>
      </c>
      <c r="G4441" s="38">
        <f t="shared" si="331"/>
        <v>0</v>
      </c>
    </row>
    <row r="4442" spans="2:7" x14ac:dyDescent="0.25">
      <c r="B4442">
        <f t="shared" si="329"/>
        <v>4439</v>
      </c>
      <c r="C4442" t="e">
        <f t="shared" si="328"/>
        <v>#DIV/0!</v>
      </c>
      <c r="D4442" s="38" t="e">
        <f t="shared" si="330"/>
        <v>#DIV/0!</v>
      </c>
      <c r="G4442" s="38">
        <f t="shared" si="331"/>
        <v>0</v>
      </c>
    </row>
    <row r="4443" spans="2:7" x14ac:dyDescent="0.25">
      <c r="B4443">
        <f t="shared" si="329"/>
        <v>4440</v>
      </c>
      <c r="C4443" t="e">
        <f t="shared" si="328"/>
        <v>#DIV/0!</v>
      </c>
      <c r="D4443" s="38" t="e">
        <f t="shared" si="330"/>
        <v>#DIV/0!</v>
      </c>
      <c r="G4443" s="38">
        <f t="shared" si="331"/>
        <v>0</v>
      </c>
    </row>
    <row r="4444" spans="2:7" x14ac:dyDescent="0.25">
      <c r="B4444">
        <f t="shared" si="329"/>
        <v>4441</v>
      </c>
      <c r="C4444" t="e">
        <f t="shared" si="328"/>
        <v>#DIV/0!</v>
      </c>
      <c r="D4444" s="38" t="e">
        <f t="shared" si="330"/>
        <v>#DIV/0!</v>
      </c>
      <c r="G4444" s="38">
        <f t="shared" si="331"/>
        <v>0</v>
      </c>
    </row>
    <row r="4445" spans="2:7" x14ac:dyDescent="0.25">
      <c r="B4445">
        <f t="shared" si="329"/>
        <v>4442</v>
      </c>
      <c r="C4445" t="e">
        <f t="shared" si="328"/>
        <v>#DIV/0!</v>
      </c>
      <c r="D4445" s="38" t="e">
        <f t="shared" si="330"/>
        <v>#DIV/0!</v>
      </c>
      <c r="G4445" s="38">
        <f t="shared" si="331"/>
        <v>0</v>
      </c>
    </row>
    <row r="4446" spans="2:7" x14ac:dyDescent="0.25">
      <c r="B4446">
        <f t="shared" si="329"/>
        <v>4443</v>
      </c>
      <c r="C4446" t="e">
        <f t="shared" si="328"/>
        <v>#DIV/0!</v>
      </c>
      <c r="D4446" s="38" t="e">
        <f t="shared" si="330"/>
        <v>#DIV/0!</v>
      </c>
      <c r="G4446" s="38">
        <f t="shared" si="331"/>
        <v>0</v>
      </c>
    </row>
    <row r="4447" spans="2:7" x14ac:dyDescent="0.25">
      <c r="B4447">
        <f t="shared" si="329"/>
        <v>4444</v>
      </c>
      <c r="C4447" t="e">
        <f t="shared" si="328"/>
        <v>#DIV/0!</v>
      </c>
      <c r="D4447" s="38" t="e">
        <f t="shared" si="330"/>
        <v>#DIV/0!</v>
      </c>
      <c r="G4447" s="38">
        <f t="shared" si="331"/>
        <v>0</v>
      </c>
    </row>
    <row r="4448" spans="2:7" x14ac:dyDescent="0.25">
      <c r="B4448">
        <f t="shared" si="329"/>
        <v>4445</v>
      </c>
      <c r="C4448" t="e">
        <f t="shared" si="328"/>
        <v>#DIV/0!</v>
      </c>
      <c r="D4448" s="38" t="e">
        <f t="shared" si="330"/>
        <v>#DIV/0!</v>
      </c>
      <c r="G4448" s="38">
        <f t="shared" si="331"/>
        <v>0</v>
      </c>
    </row>
    <row r="4449" spans="2:7" x14ac:dyDescent="0.25">
      <c r="B4449">
        <f t="shared" si="329"/>
        <v>4446</v>
      </c>
      <c r="C4449" t="e">
        <f t="shared" si="328"/>
        <v>#DIV/0!</v>
      </c>
      <c r="D4449" s="38" t="e">
        <f t="shared" si="330"/>
        <v>#DIV/0!</v>
      </c>
      <c r="G4449" s="38">
        <f t="shared" si="331"/>
        <v>0</v>
      </c>
    </row>
    <row r="4450" spans="2:7" x14ac:dyDescent="0.25">
      <c r="B4450">
        <f t="shared" si="329"/>
        <v>4447</v>
      </c>
      <c r="C4450" t="e">
        <f t="shared" si="328"/>
        <v>#DIV/0!</v>
      </c>
      <c r="D4450" s="38" t="e">
        <f t="shared" si="330"/>
        <v>#DIV/0!</v>
      </c>
      <c r="G4450" s="38">
        <f t="shared" si="331"/>
        <v>0</v>
      </c>
    </row>
    <row r="4451" spans="2:7" x14ac:dyDescent="0.25">
      <c r="B4451">
        <f t="shared" si="329"/>
        <v>4448</v>
      </c>
      <c r="C4451" t="e">
        <f t="shared" si="328"/>
        <v>#DIV/0!</v>
      </c>
      <c r="D4451" s="38" t="e">
        <f t="shared" si="330"/>
        <v>#DIV/0!</v>
      </c>
      <c r="G4451" s="38">
        <f t="shared" si="331"/>
        <v>0</v>
      </c>
    </row>
    <row r="4452" spans="2:7" x14ac:dyDescent="0.25">
      <c r="B4452">
        <f t="shared" si="329"/>
        <v>4449</v>
      </c>
      <c r="C4452" t="e">
        <f t="shared" si="328"/>
        <v>#DIV/0!</v>
      </c>
      <c r="D4452" s="38" t="e">
        <f t="shared" si="330"/>
        <v>#DIV/0!</v>
      </c>
      <c r="G4452" s="38">
        <f t="shared" si="331"/>
        <v>0</v>
      </c>
    </row>
    <row r="4453" spans="2:7" x14ac:dyDescent="0.25">
      <c r="B4453">
        <f t="shared" si="329"/>
        <v>4450</v>
      </c>
      <c r="C4453" t="e">
        <f t="shared" si="328"/>
        <v>#DIV/0!</v>
      </c>
      <c r="D4453" s="38" t="e">
        <f t="shared" si="330"/>
        <v>#DIV/0!</v>
      </c>
      <c r="G4453" s="38">
        <f t="shared" si="331"/>
        <v>0</v>
      </c>
    </row>
    <row r="4454" spans="2:7" x14ac:dyDescent="0.25">
      <c r="B4454">
        <f t="shared" si="329"/>
        <v>4451</v>
      </c>
      <c r="C4454" t="e">
        <f t="shared" si="328"/>
        <v>#DIV/0!</v>
      </c>
      <c r="D4454" s="38" t="e">
        <f t="shared" si="330"/>
        <v>#DIV/0!</v>
      </c>
      <c r="G4454" s="38">
        <f t="shared" si="331"/>
        <v>0</v>
      </c>
    </row>
    <row r="4455" spans="2:7" x14ac:dyDescent="0.25">
      <c r="B4455">
        <f t="shared" si="329"/>
        <v>4452</v>
      </c>
      <c r="C4455" t="e">
        <f t="shared" si="328"/>
        <v>#DIV/0!</v>
      </c>
      <c r="D4455" s="38" t="e">
        <f t="shared" si="330"/>
        <v>#DIV/0!</v>
      </c>
      <c r="G4455" s="38">
        <f t="shared" si="331"/>
        <v>0</v>
      </c>
    </row>
    <row r="4456" spans="2:7" x14ac:dyDescent="0.25">
      <c r="B4456">
        <f t="shared" si="329"/>
        <v>4453</v>
      </c>
      <c r="C4456" t="e">
        <f t="shared" si="328"/>
        <v>#DIV/0!</v>
      </c>
      <c r="D4456" s="38" t="e">
        <f t="shared" si="330"/>
        <v>#DIV/0!</v>
      </c>
      <c r="G4456" s="38">
        <f t="shared" si="331"/>
        <v>0</v>
      </c>
    </row>
    <row r="4457" spans="2:7" x14ac:dyDescent="0.25">
      <c r="B4457">
        <f t="shared" si="329"/>
        <v>4454</v>
      </c>
      <c r="C4457" t="e">
        <f t="shared" si="328"/>
        <v>#DIV/0!</v>
      </c>
      <c r="D4457" s="38" t="e">
        <f t="shared" si="330"/>
        <v>#DIV/0!</v>
      </c>
      <c r="G4457" s="38">
        <f t="shared" si="331"/>
        <v>0</v>
      </c>
    </row>
    <row r="4458" spans="2:7" x14ac:dyDescent="0.25">
      <c r="B4458">
        <f t="shared" si="329"/>
        <v>4455</v>
      </c>
      <c r="C4458" t="e">
        <f t="shared" si="328"/>
        <v>#DIV/0!</v>
      </c>
      <c r="D4458" s="38" t="e">
        <f t="shared" si="330"/>
        <v>#DIV/0!</v>
      </c>
      <c r="G4458" s="38">
        <f t="shared" si="331"/>
        <v>0</v>
      </c>
    </row>
    <row r="4459" spans="2:7" x14ac:dyDescent="0.25">
      <c r="B4459">
        <f t="shared" si="329"/>
        <v>4456</v>
      </c>
      <c r="C4459" t="e">
        <f t="shared" si="328"/>
        <v>#DIV/0!</v>
      </c>
      <c r="D4459" s="38" t="e">
        <f t="shared" si="330"/>
        <v>#DIV/0!</v>
      </c>
      <c r="G4459" s="38">
        <f t="shared" si="331"/>
        <v>0</v>
      </c>
    </row>
    <row r="4460" spans="2:7" x14ac:dyDescent="0.25">
      <c r="B4460">
        <f t="shared" si="329"/>
        <v>4457</v>
      </c>
      <c r="C4460" t="e">
        <f t="shared" si="328"/>
        <v>#DIV/0!</v>
      </c>
      <c r="D4460" s="38" t="e">
        <f t="shared" si="330"/>
        <v>#DIV/0!</v>
      </c>
      <c r="G4460" s="38">
        <f t="shared" si="331"/>
        <v>0</v>
      </c>
    </row>
    <row r="4461" spans="2:7" x14ac:dyDescent="0.25">
      <c r="B4461">
        <f t="shared" si="329"/>
        <v>4458</v>
      </c>
      <c r="C4461" t="e">
        <f t="shared" si="328"/>
        <v>#DIV/0!</v>
      </c>
      <c r="D4461" s="38" t="e">
        <f t="shared" si="330"/>
        <v>#DIV/0!</v>
      </c>
      <c r="G4461" s="38">
        <f t="shared" si="331"/>
        <v>0</v>
      </c>
    </row>
    <row r="4462" spans="2:7" x14ac:dyDescent="0.25">
      <c r="B4462">
        <f t="shared" si="329"/>
        <v>4459</v>
      </c>
      <c r="C4462" t="e">
        <f t="shared" si="328"/>
        <v>#DIV/0!</v>
      </c>
      <c r="D4462" s="38" t="e">
        <f t="shared" si="330"/>
        <v>#DIV/0!</v>
      </c>
      <c r="G4462" s="38">
        <f t="shared" si="331"/>
        <v>0</v>
      </c>
    </row>
    <row r="4463" spans="2:7" x14ac:dyDescent="0.25">
      <c r="B4463">
        <f t="shared" si="329"/>
        <v>4460</v>
      </c>
      <c r="C4463" t="e">
        <f t="shared" si="328"/>
        <v>#DIV/0!</v>
      </c>
      <c r="D4463" s="38" t="e">
        <f t="shared" si="330"/>
        <v>#DIV/0!</v>
      </c>
      <c r="G4463" s="38">
        <f t="shared" si="331"/>
        <v>0</v>
      </c>
    </row>
    <row r="4464" spans="2:7" x14ac:dyDescent="0.25">
      <c r="B4464">
        <f t="shared" si="329"/>
        <v>4461</v>
      </c>
      <c r="C4464" t="e">
        <f t="shared" si="328"/>
        <v>#DIV/0!</v>
      </c>
      <c r="D4464" s="38" t="e">
        <f t="shared" si="330"/>
        <v>#DIV/0!</v>
      </c>
      <c r="G4464" s="38">
        <f t="shared" si="331"/>
        <v>0</v>
      </c>
    </row>
    <row r="4465" spans="2:7" x14ac:dyDescent="0.25">
      <c r="B4465">
        <f t="shared" si="329"/>
        <v>4462</v>
      </c>
      <c r="C4465" t="e">
        <f t="shared" si="328"/>
        <v>#DIV/0!</v>
      </c>
      <c r="D4465" s="38" t="e">
        <f t="shared" si="330"/>
        <v>#DIV/0!</v>
      </c>
      <c r="G4465" s="38">
        <f t="shared" si="331"/>
        <v>0</v>
      </c>
    </row>
    <row r="4466" spans="2:7" x14ac:dyDescent="0.25">
      <c r="B4466">
        <f t="shared" si="329"/>
        <v>4463</v>
      </c>
      <c r="C4466" t="e">
        <f t="shared" si="328"/>
        <v>#DIV/0!</v>
      </c>
      <c r="D4466" s="38" t="e">
        <f t="shared" si="330"/>
        <v>#DIV/0!</v>
      </c>
      <c r="G4466" s="38">
        <f t="shared" si="331"/>
        <v>0</v>
      </c>
    </row>
    <row r="4467" spans="2:7" x14ac:dyDescent="0.25">
      <c r="B4467">
        <f t="shared" si="329"/>
        <v>4464</v>
      </c>
      <c r="C4467" t="e">
        <f t="shared" si="328"/>
        <v>#DIV/0!</v>
      </c>
      <c r="D4467" s="38" t="e">
        <f t="shared" si="330"/>
        <v>#DIV/0!</v>
      </c>
      <c r="G4467" s="38">
        <f t="shared" si="331"/>
        <v>0</v>
      </c>
    </row>
    <row r="4468" spans="2:7" x14ac:dyDescent="0.25">
      <c r="B4468">
        <f t="shared" si="329"/>
        <v>4465</v>
      </c>
      <c r="C4468" t="e">
        <f t="shared" si="328"/>
        <v>#DIV/0!</v>
      </c>
      <c r="D4468" s="38" t="e">
        <f t="shared" si="330"/>
        <v>#DIV/0!</v>
      </c>
      <c r="G4468" s="38">
        <f t="shared" si="331"/>
        <v>0</v>
      </c>
    </row>
    <row r="4469" spans="2:7" x14ac:dyDescent="0.25">
      <c r="B4469">
        <f t="shared" si="329"/>
        <v>4466</v>
      </c>
      <c r="C4469" t="e">
        <f t="shared" si="328"/>
        <v>#DIV/0!</v>
      </c>
      <c r="D4469" s="38" t="e">
        <f t="shared" si="330"/>
        <v>#DIV/0!</v>
      </c>
      <c r="G4469" s="38">
        <f t="shared" si="331"/>
        <v>0</v>
      </c>
    </row>
    <row r="4470" spans="2:7" x14ac:dyDescent="0.25">
      <c r="B4470">
        <f t="shared" si="329"/>
        <v>4467</v>
      </c>
      <c r="C4470" t="e">
        <f t="shared" si="328"/>
        <v>#DIV/0!</v>
      </c>
      <c r="D4470" s="38" t="e">
        <f t="shared" si="330"/>
        <v>#DIV/0!</v>
      </c>
      <c r="G4470" s="38">
        <f t="shared" si="331"/>
        <v>0</v>
      </c>
    </row>
    <row r="4471" spans="2:7" x14ac:dyDescent="0.25">
      <c r="B4471">
        <f t="shared" si="329"/>
        <v>4468</v>
      </c>
      <c r="C4471" t="e">
        <f t="shared" si="328"/>
        <v>#DIV/0!</v>
      </c>
      <c r="D4471" s="38" t="e">
        <f t="shared" si="330"/>
        <v>#DIV/0!</v>
      </c>
      <c r="G4471" s="38">
        <f t="shared" si="331"/>
        <v>0</v>
      </c>
    </row>
    <row r="4472" spans="2:7" x14ac:dyDescent="0.25">
      <c r="B4472">
        <f t="shared" si="329"/>
        <v>4469</v>
      </c>
      <c r="C4472" t="e">
        <f t="shared" si="328"/>
        <v>#DIV/0!</v>
      </c>
      <c r="D4472" s="38" t="e">
        <f t="shared" si="330"/>
        <v>#DIV/0!</v>
      </c>
      <c r="G4472" s="38">
        <f t="shared" si="331"/>
        <v>0</v>
      </c>
    </row>
    <row r="4473" spans="2:7" x14ac:dyDescent="0.25">
      <c r="B4473">
        <f t="shared" si="329"/>
        <v>4470</v>
      </c>
      <c r="C4473" t="e">
        <f t="shared" si="328"/>
        <v>#DIV/0!</v>
      </c>
      <c r="D4473" s="38" t="e">
        <f t="shared" si="330"/>
        <v>#DIV/0!</v>
      </c>
      <c r="G4473" s="38">
        <f t="shared" si="331"/>
        <v>0</v>
      </c>
    </row>
    <row r="4474" spans="2:7" x14ac:dyDescent="0.25">
      <c r="B4474">
        <f t="shared" si="329"/>
        <v>4471</v>
      </c>
      <c r="C4474" t="e">
        <f t="shared" si="328"/>
        <v>#DIV/0!</v>
      </c>
      <c r="D4474" s="38" t="e">
        <f t="shared" si="330"/>
        <v>#DIV/0!</v>
      </c>
      <c r="G4474" s="38">
        <f t="shared" si="331"/>
        <v>0</v>
      </c>
    </row>
    <row r="4475" spans="2:7" x14ac:dyDescent="0.25">
      <c r="B4475">
        <f t="shared" si="329"/>
        <v>4472</v>
      </c>
      <c r="C4475" t="e">
        <f t="shared" si="328"/>
        <v>#DIV/0!</v>
      </c>
      <c r="D4475" s="38" t="e">
        <f t="shared" si="330"/>
        <v>#DIV/0!</v>
      </c>
      <c r="G4475" s="38">
        <f t="shared" si="331"/>
        <v>0</v>
      </c>
    </row>
    <row r="4476" spans="2:7" x14ac:dyDescent="0.25">
      <c r="B4476">
        <f t="shared" si="329"/>
        <v>4473</v>
      </c>
      <c r="C4476" t="e">
        <f t="shared" si="328"/>
        <v>#DIV/0!</v>
      </c>
      <c r="D4476" s="38" t="e">
        <f t="shared" si="330"/>
        <v>#DIV/0!</v>
      </c>
      <c r="G4476" s="38">
        <f t="shared" si="331"/>
        <v>0</v>
      </c>
    </row>
    <row r="4477" spans="2:7" x14ac:dyDescent="0.25">
      <c r="B4477">
        <f t="shared" si="329"/>
        <v>4474</v>
      </c>
      <c r="C4477" t="e">
        <f t="shared" si="328"/>
        <v>#DIV/0!</v>
      </c>
      <c r="D4477" s="38" t="e">
        <f t="shared" si="330"/>
        <v>#DIV/0!</v>
      </c>
      <c r="G4477" s="38">
        <f t="shared" si="331"/>
        <v>0</v>
      </c>
    </row>
    <row r="4478" spans="2:7" x14ac:dyDescent="0.25">
      <c r="B4478">
        <f t="shared" si="329"/>
        <v>4475</v>
      </c>
      <c r="C4478" t="e">
        <f t="shared" si="328"/>
        <v>#DIV/0!</v>
      </c>
      <c r="D4478" s="38" t="e">
        <f t="shared" si="330"/>
        <v>#DIV/0!</v>
      </c>
      <c r="G4478" s="38">
        <f t="shared" si="331"/>
        <v>0</v>
      </c>
    </row>
    <row r="4479" spans="2:7" x14ac:dyDescent="0.25">
      <c r="B4479">
        <f t="shared" si="329"/>
        <v>4476</v>
      </c>
      <c r="C4479" t="e">
        <f t="shared" si="328"/>
        <v>#DIV/0!</v>
      </c>
      <c r="D4479" s="38" t="e">
        <f t="shared" si="330"/>
        <v>#DIV/0!</v>
      </c>
      <c r="G4479" s="38">
        <f t="shared" si="331"/>
        <v>0</v>
      </c>
    </row>
    <row r="4480" spans="2:7" x14ac:dyDescent="0.25">
      <c r="B4480">
        <f t="shared" si="329"/>
        <v>4477</v>
      </c>
      <c r="C4480" t="e">
        <f t="shared" si="328"/>
        <v>#DIV/0!</v>
      </c>
      <c r="D4480" s="38" t="e">
        <f t="shared" si="330"/>
        <v>#DIV/0!</v>
      </c>
      <c r="G4480" s="38">
        <f t="shared" si="331"/>
        <v>0</v>
      </c>
    </row>
    <row r="4481" spans="2:7" x14ac:dyDescent="0.25">
      <c r="B4481">
        <f t="shared" si="329"/>
        <v>4478</v>
      </c>
      <c r="C4481" t="e">
        <f t="shared" si="328"/>
        <v>#DIV/0!</v>
      </c>
      <c r="D4481" s="38" t="e">
        <f t="shared" si="330"/>
        <v>#DIV/0!</v>
      </c>
      <c r="G4481" s="38">
        <f t="shared" si="331"/>
        <v>0</v>
      </c>
    </row>
    <row r="4482" spans="2:7" x14ac:dyDescent="0.25">
      <c r="B4482">
        <f t="shared" si="329"/>
        <v>4479</v>
      </c>
      <c r="C4482" t="e">
        <f t="shared" si="328"/>
        <v>#DIV/0!</v>
      </c>
      <c r="D4482" s="38" t="e">
        <f t="shared" si="330"/>
        <v>#DIV/0!</v>
      </c>
      <c r="G4482" s="38">
        <f t="shared" si="331"/>
        <v>0</v>
      </c>
    </row>
    <row r="4483" spans="2:7" x14ac:dyDescent="0.25">
      <c r="B4483">
        <f t="shared" si="329"/>
        <v>4480</v>
      </c>
      <c r="C4483" t="e">
        <f t="shared" si="328"/>
        <v>#DIV/0!</v>
      </c>
      <c r="D4483" s="38" t="e">
        <f t="shared" si="330"/>
        <v>#DIV/0!</v>
      </c>
      <c r="G4483" s="38">
        <f t="shared" si="331"/>
        <v>0</v>
      </c>
    </row>
    <row r="4484" spans="2:7" x14ac:dyDescent="0.25">
      <c r="B4484">
        <f t="shared" si="329"/>
        <v>4481</v>
      </c>
      <c r="C4484" t="e">
        <f t="shared" si="328"/>
        <v>#DIV/0!</v>
      </c>
      <c r="D4484" s="38" t="e">
        <f t="shared" si="330"/>
        <v>#DIV/0!</v>
      </c>
      <c r="G4484" s="38">
        <f t="shared" si="331"/>
        <v>0</v>
      </c>
    </row>
    <row r="4485" spans="2:7" x14ac:dyDescent="0.25">
      <c r="B4485">
        <f t="shared" si="329"/>
        <v>4482</v>
      </c>
      <c r="C4485" t="e">
        <f t="shared" ref="C4485:C4548" si="332">1/H4485</f>
        <v>#DIV/0!</v>
      </c>
      <c r="D4485" s="38" t="e">
        <f t="shared" si="330"/>
        <v>#DIV/0!</v>
      </c>
      <c r="G4485" s="38">
        <f t="shared" si="331"/>
        <v>0</v>
      </c>
    </row>
    <row r="4486" spans="2:7" x14ac:dyDescent="0.25">
      <c r="B4486">
        <f t="shared" ref="B4486:B4549" si="333">B4485+1</f>
        <v>4483</v>
      </c>
      <c r="C4486" t="e">
        <f t="shared" si="332"/>
        <v>#DIV/0!</v>
      </c>
      <c r="D4486" s="38" t="e">
        <f t="shared" ref="D4486:D4549" si="334">D4485+C4486</f>
        <v>#DIV/0!</v>
      </c>
      <c r="G4486" s="38">
        <f t="shared" si="331"/>
        <v>0</v>
      </c>
    </row>
    <row r="4487" spans="2:7" x14ac:dyDescent="0.25">
      <c r="B4487">
        <f t="shared" si="333"/>
        <v>4484</v>
      </c>
      <c r="C4487" t="e">
        <f t="shared" si="332"/>
        <v>#DIV/0!</v>
      </c>
      <c r="D4487" s="38" t="e">
        <f t="shared" si="334"/>
        <v>#DIV/0!</v>
      </c>
      <c r="G4487" s="38">
        <f t="shared" ref="G4487:G4550" si="335">H4487/0.278</f>
        <v>0</v>
      </c>
    </row>
    <row r="4488" spans="2:7" x14ac:dyDescent="0.25">
      <c r="B4488">
        <f t="shared" si="333"/>
        <v>4485</v>
      </c>
      <c r="C4488" t="e">
        <f t="shared" si="332"/>
        <v>#DIV/0!</v>
      </c>
      <c r="D4488" s="38" t="e">
        <f t="shared" si="334"/>
        <v>#DIV/0!</v>
      </c>
      <c r="G4488" s="38">
        <f t="shared" si="335"/>
        <v>0</v>
      </c>
    </row>
    <row r="4489" spans="2:7" x14ac:dyDescent="0.25">
      <c r="B4489">
        <f t="shared" si="333"/>
        <v>4486</v>
      </c>
      <c r="C4489" t="e">
        <f t="shared" si="332"/>
        <v>#DIV/0!</v>
      </c>
      <c r="D4489" s="38" t="e">
        <f t="shared" si="334"/>
        <v>#DIV/0!</v>
      </c>
      <c r="G4489" s="38">
        <f t="shared" si="335"/>
        <v>0</v>
      </c>
    </row>
    <row r="4490" spans="2:7" x14ac:dyDescent="0.25">
      <c r="B4490">
        <f t="shared" si="333"/>
        <v>4487</v>
      </c>
      <c r="C4490" t="e">
        <f t="shared" si="332"/>
        <v>#DIV/0!</v>
      </c>
      <c r="D4490" s="38" t="e">
        <f t="shared" si="334"/>
        <v>#DIV/0!</v>
      </c>
      <c r="G4490" s="38">
        <f t="shared" si="335"/>
        <v>0</v>
      </c>
    </row>
    <row r="4491" spans="2:7" x14ac:dyDescent="0.25">
      <c r="B4491">
        <f t="shared" si="333"/>
        <v>4488</v>
      </c>
      <c r="C4491" t="e">
        <f t="shared" si="332"/>
        <v>#DIV/0!</v>
      </c>
      <c r="D4491" s="38" t="e">
        <f t="shared" si="334"/>
        <v>#DIV/0!</v>
      </c>
      <c r="G4491" s="38">
        <f t="shared" si="335"/>
        <v>0</v>
      </c>
    </row>
    <row r="4492" spans="2:7" x14ac:dyDescent="0.25">
      <c r="B4492">
        <f t="shared" si="333"/>
        <v>4489</v>
      </c>
      <c r="C4492" t="e">
        <f t="shared" si="332"/>
        <v>#DIV/0!</v>
      </c>
      <c r="D4492" s="38" t="e">
        <f t="shared" si="334"/>
        <v>#DIV/0!</v>
      </c>
      <c r="G4492" s="38">
        <f t="shared" si="335"/>
        <v>0</v>
      </c>
    </row>
    <row r="4493" spans="2:7" x14ac:dyDescent="0.25">
      <c r="B4493">
        <f t="shared" si="333"/>
        <v>4490</v>
      </c>
      <c r="C4493" t="e">
        <f t="shared" si="332"/>
        <v>#DIV/0!</v>
      </c>
      <c r="D4493" s="38" t="e">
        <f t="shared" si="334"/>
        <v>#DIV/0!</v>
      </c>
      <c r="G4493" s="38">
        <f t="shared" si="335"/>
        <v>0</v>
      </c>
    </row>
    <row r="4494" spans="2:7" x14ac:dyDescent="0.25">
      <c r="B4494">
        <f t="shared" si="333"/>
        <v>4491</v>
      </c>
      <c r="C4494" t="e">
        <f t="shared" si="332"/>
        <v>#DIV/0!</v>
      </c>
      <c r="D4494" s="38" t="e">
        <f t="shared" si="334"/>
        <v>#DIV/0!</v>
      </c>
      <c r="G4494" s="38">
        <f t="shared" si="335"/>
        <v>0</v>
      </c>
    </row>
    <row r="4495" spans="2:7" x14ac:dyDescent="0.25">
      <c r="B4495">
        <f t="shared" si="333"/>
        <v>4492</v>
      </c>
      <c r="C4495" t="e">
        <f t="shared" si="332"/>
        <v>#DIV/0!</v>
      </c>
      <c r="D4495" s="38" t="e">
        <f t="shared" si="334"/>
        <v>#DIV/0!</v>
      </c>
      <c r="G4495" s="38">
        <f t="shared" si="335"/>
        <v>0</v>
      </c>
    </row>
    <row r="4496" spans="2:7" x14ac:dyDescent="0.25">
      <c r="B4496">
        <f t="shared" si="333"/>
        <v>4493</v>
      </c>
      <c r="C4496" t="e">
        <f t="shared" si="332"/>
        <v>#DIV/0!</v>
      </c>
      <c r="D4496" s="38" t="e">
        <f t="shared" si="334"/>
        <v>#DIV/0!</v>
      </c>
      <c r="G4496" s="38">
        <f t="shared" si="335"/>
        <v>0</v>
      </c>
    </row>
    <row r="4497" spans="2:7" x14ac:dyDescent="0.25">
      <c r="B4497">
        <f t="shared" si="333"/>
        <v>4494</v>
      </c>
      <c r="C4497" t="e">
        <f t="shared" si="332"/>
        <v>#DIV/0!</v>
      </c>
      <c r="D4497" s="38" t="e">
        <f t="shared" si="334"/>
        <v>#DIV/0!</v>
      </c>
      <c r="G4497" s="38">
        <f t="shared" si="335"/>
        <v>0</v>
      </c>
    </row>
    <row r="4498" spans="2:7" x14ac:dyDescent="0.25">
      <c r="B4498">
        <f t="shared" si="333"/>
        <v>4495</v>
      </c>
      <c r="C4498" t="e">
        <f t="shared" si="332"/>
        <v>#DIV/0!</v>
      </c>
      <c r="D4498" s="38" t="e">
        <f t="shared" si="334"/>
        <v>#DIV/0!</v>
      </c>
      <c r="G4498" s="38">
        <f t="shared" si="335"/>
        <v>0</v>
      </c>
    </row>
    <row r="4499" spans="2:7" x14ac:dyDescent="0.25">
      <c r="B4499">
        <f t="shared" si="333"/>
        <v>4496</v>
      </c>
      <c r="C4499" t="e">
        <f t="shared" si="332"/>
        <v>#DIV/0!</v>
      </c>
      <c r="D4499" s="38" t="e">
        <f t="shared" si="334"/>
        <v>#DIV/0!</v>
      </c>
      <c r="G4499" s="38">
        <f t="shared" si="335"/>
        <v>0</v>
      </c>
    </row>
    <row r="4500" spans="2:7" x14ac:dyDescent="0.25">
      <c r="B4500">
        <f t="shared" si="333"/>
        <v>4497</v>
      </c>
      <c r="C4500" t="e">
        <f t="shared" si="332"/>
        <v>#DIV/0!</v>
      </c>
      <c r="D4500" s="38" t="e">
        <f t="shared" si="334"/>
        <v>#DIV/0!</v>
      </c>
      <c r="G4500" s="38">
        <f t="shared" si="335"/>
        <v>0</v>
      </c>
    </row>
    <row r="4501" spans="2:7" x14ac:dyDescent="0.25">
      <c r="B4501">
        <f t="shared" si="333"/>
        <v>4498</v>
      </c>
      <c r="C4501" t="e">
        <f t="shared" si="332"/>
        <v>#DIV/0!</v>
      </c>
      <c r="D4501" s="38" t="e">
        <f t="shared" si="334"/>
        <v>#DIV/0!</v>
      </c>
      <c r="G4501" s="38">
        <f t="shared" si="335"/>
        <v>0</v>
      </c>
    </row>
    <row r="4502" spans="2:7" x14ac:dyDescent="0.25">
      <c r="B4502">
        <f t="shared" si="333"/>
        <v>4499</v>
      </c>
      <c r="C4502" t="e">
        <f t="shared" si="332"/>
        <v>#DIV/0!</v>
      </c>
      <c r="D4502" s="38" t="e">
        <f t="shared" si="334"/>
        <v>#DIV/0!</v>
      </c>
      <c r="G4502" s="38">
        <f t="shared" si="335"/>
        <v>0</v>
      </c>
    </row>
    <row r="4503" spans="2:7" x14ac:dyDescent="0.25">
      <c r="B4503">
        <f t="shared" si="333"/>
        <v>4500</v>
      </c>
      <c r="C4503" t="e">
        <f t="shared" si="332"/>
        <v>#DIV/0!</v>
      </c>
      <c r="D4503" s="38" t="e">
        <f t="shared" si="334"/>
        <v>#DIV/0!</v>
      </c>
      <c r="G4503" s="38">
        <f t="shared" si="335"/>
        <v>0</v>
      </c>
    </row>
    <row r="4504" spans="2:7" x14ac:dyDescent="0.25">
      <c r="B4504">
        <f t="shared" si="333"/>
        <v>4501</v>
      </c>
      <c r="C4504" t="e">
        <f t="shared" si="332"/>
        <v>#DIV/0!</v>
      </c>
      <c r="D4504" s="38" t="e">
        <f t="shared" si="334"/>
        <v>#DIV/0!</v>
      </c>
      <c r="G4504" s="38">
        <f t="shared" si="335"/>
        <v>0</v>
      </c>
    </row>
    <row r="4505" spans="2:7" x14ac:dyDescent="0.25">
      <c r="B4505">
        <f t="shared" si="333"/>
        <v>4502</v>
      </c>
      <c r="C4505" t="e">
        <f t="shared" si="332"/>
        <v>#DIV/0!</v>
      </c>
      <c r="D4505" s="38" t="e">
        <f t="shared" si="334"/>
        <v>#DIV/0!</v>
      </c>
      <c r="G4505" s="38">
        <f t="shared" si="335"/>
        <v>0</v>
      </c>
    </row>
    <row r="4506" spans="2:7" x14ac:dyDescent="0.25">
      <c r="B4506">
        <f t="shared" si="333"/>
        <v>4503</v>
      </c>
      <c r="C4506" t="e">
        <f t="shared" si="332"/>
        <v>#DIV/0!</v>
      </c>
      <c r="D4506" s="38" t="e">
        <f t="shared" si="334"/>
        <v>#DIV/0!</v>
      </c>
      <c r="G4506" s="38">
        <f t="shared" si="335"/>
        <v>0</v>
      </c>
    </row>
    <row r="4507" spans="2:7" x14ac:dyDescent="0.25">
      <c r="B4507">
        <f t="shared" si="333"/>
        <v>4504</v>
      </c>
      <c r="C4507" t="e">
        <f t="shared" si="332"/>
        <v>#DIV/0!</v>
      </c>
      <c r="D4507" s="38" t="e">
        <f t="shared" si="334"/>
        <v>#DIV/0!</v>
      </c>
      <c r="G4507" s="38">
        <f t="shared" si="335"/>
        <v>0</v>
      </c>
    </row>
    <row r="4508" spans="2:7" x14ac:dyDescent="0.25">
      <c r="B4508">
        <f t="shared" si="333"/>
        <v>4505</v>
      </c>
      <c r="C4508" t="e">
        <f t="shared" si="332"/>
        <v>#DIV/0!</v>
      </c>
      <c r="D4508" s="38" t="e">
        <f t="shared" si="334"/>
        <v>#DIV/0!</v>
      </c>
      <c r="G4508" s="38">
        <f t="shared" si="335"/>
        <v>0</v>
      </c>
    </row>
    <row r="4509" spans="2:7" x14ac:dyDescent="0.25">
      <c r="B4509">
        <f t="shared" si="333"/>
        <v>4506</v>
      </c>
      <c r="C4509" t="e">
        <f t="shared" si="332"/>
        <v>#DIV/0!</v>
      </c>
      <c r="D4509" s="38" t="e">
        <f t="shared" si="334"/>
        <v>#DIV/0!</v>
      </c>
      <c r="G4509" s="38">
        <f t="shared" si="335"/>
        <v>0</v>
      </c>
    </row>
    <row r="4510" spans="2:7" x14ac:dyDescent="0.25">
      <c r="B4510">
        <f t="shared" si="333"/>
        <v>4507</v>
      </c>
      <c r="C4510" t="e">
        <f t="shared" si="332"/>
        <v>#DIV/0!</v>
      </c>
      <c r="D4510" s="38" t="e">
        <f t="shared" si="334"/>
        <v>#DIV/0!</v>
      </c>
      <c r="G4510" s="38">
        <f t="shared" si="335"/>
        <v>0</v>
      </c>
    </row>
    <row r="4511" spans="2:7" x14ac:dyDescent="0.25">
      <c r="B4511">
        <f t="shared" si="333"/>
        <v>4508</v>
      </c>
      <c r="C4511" t="e">
        <f t="shared" si="332"/>
        <v>#DIV/0!</v>
      </c>
      <c r="D4511" s="38" t="e">
        <f t="shared" si="334"/>
        <v>#DIV/0!</v>
      </c>
      <c r="G4511" s="38">
        <f t="shared" si="335"/>
        <v>0</v>
      </c>
    </row>
    <row r="4512" spans="2:7" x14ac:dyDescent="0.25">
      <c r="B4512">
        <f t="shared" si="333"/>
        <v>4509</v>
      </c>
      <c r="C4512" t="e">
        <f t="shared" si="332"/>
        <v>#DIV/0!</v>
      </c>
      <c r="D4512" s="38" t="e">
        <f t="shared" si="334"/>
        <v>#DIV/0!</v>
      </c>
      <c r="G4512" s="38">
        <f t="shared" si="335"/>
        <v>0</v>
      </c>
    </row>
    <row r="4513" spans="2:7" x14ac:dyDescent="0.25">
      <c r="B4513">
        <f t="shared" si="333"/>
        <v>4510</v>
      </c>
      <c r="C4513" t="e">
        <f t="shared" si="332"/>
        <v>#DIV/0!</v>
      </c>
      <c r="D4513" s="38" t="e">
        <f t="shared" si="334"/>
        <v>#DIV/0!</v>
      </c>
      <c r="G4513" s="38">
        <f t="shared" si="335"/>
        <v>0</v>
      </c>
    </row>
    <row r="4514" spans="2:7" x14ac:dyDescent="0.25">
      <c r="B4514">
        <f t="shared" si="333"/>
        <v>4511</v>
      </c>
      <c r="C4514" t="e">
        <f t="shared" si="332"/>
        <v>#DIV/0!</v>
      </c>
      <c r="D4514" s="38" t="e">
        <f t="shared" si="334"/>
        <v>#DIV/0!</v>
      </c>
      <c r="G4514" s="38">
        <f t="shared" si="335"/>
        <v>0</v>
      </c>
    </row>
    <row r="4515" spans="2:7" x14ac:dyDescent="0.25">
      <c r="B4515">
        <f t="shared" si="333"/>
        <v>4512</v>
      </c>
      <c r="C4515" t="e">
        <f t="shared" si="332"/>
        <v>#DIV/0!</v>
      </c>
      <c r="D4515" s="38" t="e">
        <f t="shared" si="334"/>
        <v>#DIV/0!</v>
      </c>
      <c r="G4515" s="38">
        <f t="shared" si="335"/>
        <v>0</v>
      </c>
    </row>
    <row r="4516" spans="2:7" x14ac:dyDescent="0.25">
      <c r="B4516">
        <f t="shared" si="333"/>
        <v>4513</v>
      </c>
      <c r="C4516" t="e">
        <f t="shared" si="332"/>
        <v>#DIV/0!</v>
      </c>
      <c r="D4516" s="38" t="e">
        <f t="shared" si="334"/>
        <v>#DIV/0!</v>
      </c>
      <c r="G4516" s="38">
        <f t="shared" si="335"/>
        <v>0</v>
      </c>
    </row>
    <row r="4517" spans="2:7" x14ac:dyDescent="0.25">
      <c r="B4517">
        <f t="shared" si="333"/>
        <v>4514</v>
      </c>
      <c r="C4517" t="e">
        <f t="shared" si="332"/>
        <v>#DIV/0!</v>
      </c>
      <c r="D4517" s="38" t="e">
        <f t="shared" si="334"/>
        <v>#DIV/0!</v>
      </c>
      <c r="G4517" s="38">
        <f t="shared" si="335"/>
        <v>0</v>
      </c>
    </row>
    <row r="4518" spans="2:7" x14ac:dyDescent="0.25">
      <c r="B4518">
        <f t="shared" si="333"/>
        <v>4515</v>
      </c>
      <c r="C4518" t="e">
        <f t="shared" si="332"/>
        <v>#DIV/0!</v>
      </c>
      <c r="D4518" s="38" t="e">
        <f t="shared" si="334"/>
        <v>#DIV/0!</v>
      </c>
      <c r="G4518" s="38">
        <f t="shared" si="335"/>
        <v>0</v>
      </c>
    </row>
    <row r="4519" spans="2:7" x14ac:dyDescent="0.25">
      <c r="B4519">
        <f t="shared" si="333"/>
        <v>4516</v>
      </c>
      <c r="C4519" t="e">
        <f t="shared" si="332"/>
        <v>#DIV/0!</v>
      </c>
      <c r="D4519" s="38" t="e">
        <f t="shared" si="334"/>
        <v>#DIV/0!</v>
      </c>
      <c r="G4519" s="38">
        <f t="shared" si="335"/>
        <v>0</v>
      </c>
    </row>
    <row r="4520" spans="2:7" x14ac:dyDescent="0.25">
      <c r="B4520">
        <f t="shared" si="333"/>
        <v>4517</v>
      </c>
      <c r="C4520" t="e">
        <f t="shared" si="332"/>
        <v>#DIV/0!</v>
      </c>
      <c r="D4520" s="38" t="e">
        <f t="shared" si="334"/>
        <v>#DIV/0!</v>
      </c>
      <c r="G4520" s="38">
        <f t="shared" si="335"/>
        <v>0</v>
      </c>
    </row>
    <row r="4521" spans="2:7" x14ac:dyDescent="0.25">
      <c r="B4521">
        <f t="shared" si="333"/>
        <v>4518</v>
      </c>
      <c r="C4521" t="e">
        <f t="shared" si="332"/>
        <v>#DIV/0!</v>
      </c>
      <c r="D4521" s="38" t="e">
        <f t="shared" si="334"/>
        <v>#DIV/0!</v>
      </c>
      <c r="G4521" s="38">
        <f t="shared" si="335"/>
        <v>0</v>
      </c>
    </row>
    <row r="4522" spans="2:7" x14ac:dyDescent="0.25">
      <c r="B4522">
        <f t="shared" si="333"/>
        <v>4519</v>
      </c>
      <c r="C4522" t="e">
        <f t="shared" si="332"/>
        <v>#DIV/0!</v>
      </c>
      <c r="D4522" s="38" t="e">
        <f t="shared" si="334"/>
        <v>#DIV/0!</v>
      </c>
      <c r="G4522" s="38">
        <f t="shared" si="335"/>
        <v>0</v>
      </c>
    </row>
    <row r="4523" spans="2:7" x14ac:dyDescent="0.25">
      <c r="B4523">
        <f t="shared" si="333"/>
        <v>4520</v>
      </c>
      <c r="C4523" t="e">
        <f t="shared" si="332"/>
        <v>#DIV/0!</v>
      </c>
      <c r="D4523" s="38" t="e">
        <f t="shared" si="334"/>
        <v>#DIV/0!</v>
      </c>
      <c r="G4523" s="38">
        <f t="shared" si="335"/>
        <v>0</v>
      </c>
    </row>
    <row r="4524" spans="2:7" x14ac:dyDescent="0.25">
      <c r="B4524">
        <f t="shared" si="333"/>
        <v>4521</v>
      </c>
      <c r="C4524" t="e">
        <f t="shared" si="332"/>
        <v>#DIV/0!</v>
      </c>
      <c r="D4524" s="38" t="e">
        <f t="shared" si="334"/>
        <v>#DIV/0!</v>
      </c>
      <c r="G4524" s="38">
        <f t="shared" si="335"/>
        <v>0</v>
      </c>
    </row>
    <row r="4525" spans="2:7" x14ac:dyDescent="0.25">
      <c r="B4525">
        <f t="shared" si="333"/>
        <v>4522</v>
      </c>
      <c r="C4525" t="e">
        <f t="shared" si="332"/>
        <v>#DIV/0!</v>
      </c>
      <c r="D4525" s="38" t="e">
        <f t="shared" si="334"/>
        <v>#DIV/0!</v>
      </c>
      <c r="G4525" s="38">
        <f t="shared" si="335"/>
        <v>0</v>
      </c>
    </row>
    <row r="4526" spans="2:7" x14ac:dyDescent="0.25">
      <c r="B4526">
        <f t="shared" si="333"/>
        <v>4523</v>
      </c>
      <c r="C4526" t="e">
        <f t="shared" si="332"/>
        <v>#DIV/0!</v>
      </c>
      <c r="D4526" s="38" t="e">
        <f t="shared" si="334"/>
        <v>#DIV/0!</v>
      </c>
      <c r="G4526" s="38">
        <f t="shared" si="335"/>
        <v>0</v>
      </c>
    </row>
    <row r="4527" spans="2:7" x14ac:dyDescent="0.25">
      <c r="B4527">
        <f t="shared" si="333"/>
        <v>4524</v>
      </c>
      <c r="C4527" t="e">
        <f t="shared" si="332"/>
        <v>#DIV/0!</v>
      </c>
      <c r="D4527" s="38" t="e">
        <f t="shared" si="334"/>
        <v>#DIV/0!</v>
      </c>
      <c r="G4527" s="38">
        <f t="shared" si="335"/>
        <v>0</v>
      </c>
    </row>
    <row r="4528" spans="2:7" x14ac:dyDescent="0.25">
      <c r="B4528">
        <f t="shared" si="333"/>
        <v>4525</v>
      </c>
      <c r="C4528" t="e">
        <f t="shared" si="332"/>
        <v>#DIV/0!</v>
      </c>
      <c r="D4528" s="38" t="e">
        <f t="shared" si="334"/>
        <v>#DIV/0!</v>
      </c>
      <c r="G4528" s="38">
        <f t="shared" si="335"/>
        <v>0</v>
      </c>
    </row>
    <row r="4529" spans="2:7" x14ac:dyDescent="0.25">
      <c r="B4529">
        <f t="shared" si="333"/>
        <v>4526</v>
      </c>
      <c r="C4529" t="e">
        <f t="shared" si="332"/>
        <v>#DIV/0!</v>
      </c>
      <c r="D4529" s="38" t="e">
        <f t="shared" si="334"/>
        <v>#DIV/0!</v>
      </c>
      <c r="G4529" s="38">
        <f t="shared" si="335"/>
        <v>0</v>
      </c>
    </row>
    <row r="4530" spans="2:7" x14ac:dyDescent="0.25">
      <c r="B4530">
        <f t="shared" si="333"/>
        <v>4527</v>
      </c>
      <c r="C4530" t="e">
        <f t="shared" si="332"/>
        <v>#DIV/0!</v>
      </c>
      <c r="D4530" s="38" t="e">
        <f t="shared" si="334"/>
        <v>#DIV/0!</v>
      </c>
      <c r="G4530" s="38">
        <f t="shared" si="335"/>
        <v>0</v>
      </c>
    </row>
    <row r="4531" spans="2:7" x14ac:dyDescent="0.25">
      <c r="B4531">
        <f t="shared" si="333"/>
        <v>4528</v>
      </c>
      <c r="C4531" t="e">
        <f t="shared" si="332"/>
        <v>#DIV/0!</v>
      </c>
      <c r="D4531" s="38" t="e">
        <f t="shared" si="334"/>
        <v>#DIV/0!</v>
      </c>
      <c r="G4531" s="38">
        <f t="shared" si="335"/>
        <v>0</v>
      </c>
    </row>
    <row r="4532" spans="2:7" x14ac:dyDescent="0.25">
      <c r="B4532">
        <f t="shared" si="333"/>
        <v>4529</v>
      </c>
      <c r="C4532" t="e">
        <f t="shared" si="332"/>
        <v>#DIV/0!</v>
      </c>
      <c r="D4532" s="38" t="e">
        <f t="shared" si="334"/>
        <v>#DIV/0!</v>
      </c>
      <c r="G4532" s="38">
        <f t="shared" si="335"/>
        <v>0</v>
      </c>
    </row>
    <row r="4533" spans="2:7" x14ac:dyDescent="0.25">
      <c r="B4533">
        <f t="shared" si="333"/>
        <v>4530</v>
      </c>
      <c r="C4533" t="e">
        <f t="shared" si="332"/>
        <v>#DIV/0!</v>
      </c>
      <c r="D4533" s="38" t="e">
        <f t="shared" si="334"/>
        <v>#DIV/0!</v>
      </c>
      <c r="G4533" s="38">
        <f t="shared" si="335"/>
        <v>0</v>
      </c>
    </row>
    <row r="4534" spans="2:7" x14ac:dyDescent="0.25">
      <c r="B4534">
        <f t="shared" si="333"/>
        <v>4531</v>
      </c>
      <c r="C4534" t="e">
        <f t="shared" si="332"/>
        <v>#DIV/0!</v>
      </c>
      <c r="D4534" s="38" t="e">
        <f t="shared" si="334"/>
        <v>#DIV/0!</v>
      </c>
      <c r="G4534" s="38">
        <f t="shared" si="335"/>
        <v>0</v>
      </c>
    </row>
    <row r="4535" spans="2:7" x14ac:dyDescent="0.25">
      <c r="B4535">
        <f t="shared" si="333"/>
        <v>4532</v>
      </c>
      <c r="C4535" t="e">
        <f t="shared" si="332"/>
        <v>#DIV/0!</v>
      </c>
      <c r="D4535" s="38" t="e">
        <f t="shared" si="334"/>
        <v>#DIV/0!</v>
      </c>
      <c r="G4535" s="38">
        <f t="shared" si="335"/>
        <v>0</v>
      </c>
    </row>
    <row r="4536" spans="2:7" x14ac:dyDescent="0.25">
      <c r="B4536">
        <f t="shared" si="333"/>
        <v>4533</v>
      </c>
      <c r="C4536" t="e">
        <f t="shared" si="332"/>
        <v>#DIV/0!</v>
      </c>
      <c r="D4536" s="38" t="e">
        <f t="shared" si="334"/>
        <v>#DIV/0!</v>
      </c>
      <c r="G4536" s="38">
        <f t="shared" si="335"/>
        <v>0</v>
      </c>
    </row>
    <row r="4537" spans="2:7" x14ac:dyDescent="0.25">
      <c r="B4537">
        <f t="shared" si="333"/>
        <v>4534</v>
      </c>
      <c r="C4537" t="e">
        <f t="shared" si="332"/>
        <v>#DIV/0!</v>
      </c>
      <c r="D4537" s="38" t="e">
        <f t="shared" si="334"/>
        <v>#DIV/0!</v>
      </c>
      <c r="G4537" s="38">
        <f t="shared" si="335"/>
        <v>0</v>
      </c>
    </row>
    <row r="4538" spans="2:7" x14ac:dyDescent="0.25">
      <c r="B4538">
        <f t="shared" si="333"/>
        <v>4535</v>
      </c>
      <c r="C4538" t="e">
        <f t="shared" si="332"/>
        <v>#DIV/0!</v>
      </c>
      <c r="D4538" s="38" t="e">
        <f t="shared" si="334"/>
        <v>#DIV/0!</v>
      </c>
      <c r="G4538" s="38">
        <f t="shared" si="335"/>
        <v>0</v>
      </c>
    </row>
    <row r="4539" spans="2:7" x14ac:dyDescent="0.25">
      <c r="B4539">
        <f t="shared" si="333"/>
        <v>4536</v>
      </c>
      <c r="C4539" t="e">
        <f t="shared" si="332"/>
        <v>#DIV/0!</v>
      </c>
      <c r="D4539" s="38" t="e">
        <f t="shared" si="334"/>
        <v>#DIV/0!</v>
      </c>
      <c r="G4539" s="38">
        <f t="shared" si="335"/>
        <v>0</v>
      </c>
    </row>
    <row r="4540" spans="2:7" x14ac:dyDescent="0.25">
      <c r="B4540">
        <f t="shared" si="333"/>
        <v>4537</v>
      </c>
      <c r="C4540" t="e">
        <f t="shared" si="332"/>
        <v>#DIV/0!</v>
      </c>
      <c r="D4540" s="38" t="e">
        <f t="shared" si="334"/>
        <v>#DIV/0!</v>
      </c>
      <c r="G4540" s="38">
        <f t="shared" si="335"/>
        <v>0</v>
      </c>
    </row>
    <row r="4541" spans="2:7" x14ac:dyDescent="0.25">
      <c r="B4541">
        <f t="shared" si="333"/>
        <v>4538</v>
      </c>
      <c r="C4541" t="e">
        <f t="shared" si="332"/>
        <v>#DIV/0!</v>
      </c>
      <c r="D4541" s="38" t="e">
        <f t="shared" si="334"/>
        <v>#DIV/0!</v>
      </c>
      <c r="G4541" s="38">
        <f t="shared" si="335"/>
        <v>0</v>
      </c>
    </row>
    <row r="4542" spans="2:7" x14ac:dyDescent="0.25">
      <c r="B4542">
        <f t="shared" si="333"/>
        <v>4539</v>
      </c>
      <c r="C4542" t="e">
        <f t="shared" si="332"/>
        <v>#DIV/0!</v>
      </c>
      <c r="D4542" s="38" t="e">
        <f t="shared" si="334"/>
        <v>#DIV/0!</v>
      </c>
      <c r="G4542" s="38">
        <f t="shared" si="335"/>
        <v>0</v>
      </c>
    </row>
    <row r="4543" spans="2:7" x14ac:dyDescent="0.25">
      <c r="B4543">
        <f t="shared" si="333"/>
        <v>4540</v>
      </c>
      <c r="C4543" t="e">
        <f t="shared" si="332"/>
        <v>#DIV/0!</v>
      </c>
      <c r="D4543" s="38" t="e">
        <f t="shared" si="334"/>
        <v>#DIV/0!</v>
      </c>
      <c r="G4543" s="38">
        <f t="shared" si="335"/>
        <v>0</v>
      </c>
    </row>
    <row r="4544" spans="2:7" x14ac:dyDescent="0.25">
      <c r="B4544">
        <f t="shared" si="333"/>
        <v>4541</v>
      </c>
      <c r="C4544" t="e">
        <f t="shared" si="332"/>
        <v>#DIV/0!</v>
      </c>
      <c r="D4544" s="38" t="e">
        <f t="shared" si="334"/>
        <v>#DIV/0!</v>
      </c>
      <c r="G4544" s="38">
        <f t="shared" si="335"/>
        <v>0</v>
      </c>
    </row>
    <row r="4545" spans="2:7" x14ac:dyDescent="0.25">
      <c r="B4545">
        <f t="shared" si="333"/>
        <v>4542</v>
      </c>
      <c r="C4545" t="e">
        <f t="shared" si="332"/>
        <v>#DIV/0!</v>
      </c>
      <c r="D4545" s="38" t="e">
        <f t="shared" si="334"/>
        <v>#DIV/0!</v>
      </c>
      <c r="G4545" s="38">
        <f t="shared" si="335"/>
        <v>0</v>
      </c>
    </row>
    <row r="4546" spans="2:7" x14ac:dyDescent="0.25">
      <c r="B4546">
        <f t="shared" si="333"/>
        <v>4543</v>
      </c>
      <c r="C4546" t="e">
        <f t="shared" si="332"/>
        <v>#DIV/0!</v>
      </c>
      <c r="D4546" s="38" t="e">
        <f t="shared" si="334"/>
        <v>#DIV/0!</v>
      </c>
      <c r="G4546" s="38">
        <f t="shared" si="335"/>
        <v>0</v>
      </c>
    </row>
    <row r="4547" spans="2:7" x14ac:dyDescent="0.25">
      <c r="B4547">
        <f t="shared" si="333"/>
        <v>4544</v>
      </c>
      <c r="C4547" t="e">
        <f t="shared" si="332"/>
        <v>#DIV/0!</v>
      </c>
      <c r="D4547" s="38" t="e">
        <f t="shared" si="334"/>
        <v>#DIV/0!</v>
      </c>
      <c r="G4547" s="38">
        <f t="shared" si="335"/>
        <v>0</v>
      </c>
    </row>
    <row r="4548" spans="2:7" x14ac:dyDescent="0.25">
      <c r="B4548">
        <f t="shared" si="333"/>
        <v>4545</v>
      </c>
      <c r="C4548" t="e">
        <f t="shared" si="332"/>
        <v>#DIV/0!</v>
      </c>
      <c r="D4548" s="38" t="e">
        <f t="shared" si="334"/>
        <v>#DIV/0!</v>
      </c>
      <c r="G4548" s="38">
        <f t="shared" si="335"/>
        <v>0</v>
      </c>
    </row>
    <row r="4549" spans="2:7" x14ac:dyDescent="0.25">
      <c r="B4549">
        <f t="shared" si="333"/>
        <v>4546</v>
      </c>
      <c r="C4549" t="e">
        <f t="shared" ref="C4549:C4612" si="336">1/H4549</f>
        <v>#DIV/0!</v>
      </c>
      <c r="D4549" s="38" t="e">
        <f t="shared" si="334"/>
        <v>#DIV/0!</v>
      </c>
      <c r="G4549" s="38">
        <f t="shared" si="335"/>
        <v>0</v>
      </c>
    </row>
    <row r="4550" spans="2:7" x14ac:dyDescent="0.25">
      <c r="B4550">
        <f t="shared" ref="B4550:B4613" si="337">B4549+1</f>
        <v>4547</v>
      </c>
      <c r="C4550" t="e">
        <f t="shared" si="336"/>
        <v>#DIV/0!</v>
      </c>
      <c r="D4550" s="38" t="e">
        <f t="shared" ref="D4550:D4613" si="338">D4549+C4550</f>
        <v>#DIV/0!</v>
      </c>
      <c r="G4550" s="38">
        <f t="shared" si="335"/>
        <v>0</v>
      </c>
    </row>
    <row r="4551" spans="2:7" x14ac:dyDescent="0.25">
      <c r="B4551">
        <f t="shared" si="337"/>
        <v>4548</v>
      </c>
      <c r="C4551" t="e">
        <f t="shared" si="336"/>
        <v>#DIV/0!</v>
      </c>
      <c r="D4551" s="38" t="e">
        <f t="shared" si="338"/>
        <v>#DIV/0!</v>
      </c>
      <c r="G4551" s="38">
        <f t="shared" ref="G4551:G4614" si="339">H4551/0.278</f>
        <v>0</v>
      </c>
    </row>
    <row r="4552" spans="2:7" x14ac:dyDescent="0.25">
      <c r="B4552">
        <f t="shared" si="337"/>
        <v>4549</v>
      </c>
      <c r="C4552" t="e">
        <f t="shared" si="336"/>
        <v>#DIV/0!</v>
      </c>
      <c r="D4552" s="38" t="e">
        <f t="shared" si="338"/>
        <v>#DIV/0!</v>
      </c>
      <c r="G4552" s="38">
        <f t="shared" si="339"/>
        <v>0</v>
      </c>
    </row>
    <row r="4553" spans="2:7" x14ac:dyDescent="0.25">
      <c r="B4553">
        <f t="shared" si="337"/>
        <v>4550</v>
      </c>
      <c r="C4553" t="e">
        <f t="shared" si="336"/>
        <v>#DIV/0!</v>
      </c>
      <c r="D4553" s="38" t="e">
        <f t="shared" si="338"/>
        <v>#DIV/0!</v>
      </c>
      <c r="G4553" s="38">
        <f t="shared" si="339"/>
        <v>0</v>
      </c>
    </row>
    <row r="4554" spans="2:7" x14ac:dyDescent="0.25">
      <c r="B4554">
        <f t="shared" si="337"/>
        <v>4551</v>
      </c>
      <c r="C4554" t="e">
        <f t="shared" si="336"/>
        <v>#DIV/0!</v>
      </c>
      <c r="D4554" s="38" t="e">
        <f t="shared" si="338"/>
        <v>#DIV/0!</v>
      </c>
      <c r="G4554" s="38">
        <f t="shared" si="339"/>
        <v>0</v>
      </c>
    </row>
    <row r="4555" spans="2:7" x14ac:dyDescent="0.25">
      <c r="B4555">
        <f t="shared" si="337"/>
        <v>4552</v>
      </c>
      <c r="C4555" t="e">
        <f t="shared" si="336"/>
        <v>#DIV/0!</v>
      </c>
      <c r="D4555" s="38" t="e">
        <f t="shared" si="338"/>
        <v>#DIV/0!</v>
      </c>
      <c r="G4555" s="38">
        <f t="shared" si="339"/>
        <v>0</v>
      </c>
    </row>
    <row r="4556" spans="2:7" x14ac:dyDescent="0.25">
      <c r="B4556">
        <f t="shared" si="337"/>
        <v>4553</v>
      </c>
      <c r="C4556" t="e">
        <f t="shared" si="336"/>
        <v>#DIV/0!</v>
      </c>
      <c r="D4556" s="38" t="e">
        <f t="shared" si="338"/>
        <v>#DIV/0!</v>
      </c>
      <c r="G4556" s="38">
        <f t="shared" si="339"/>
        <v>0</v>
      </c>
    </row>
    <row r="4557" spans="2:7" x14ac:dyDescent="0.25">
      <c r="B4557">
        <f t="shared" si="337"/>
        <v>4554</v>
      </c>
      <c r="C4557" t="e">
        <f t="shared" si="336"/>
        <v>#DIV/0!</v>
      </c>
      <c r="D4557" s="38" t="e">
        <f t="shared" si="338"/>
        <v>#DIV/0!</v>
      </c>
      <c r="G4557" s="38">
        <f t="shared" si="339"/>
        <v>0</v>
      </c>
    </row>
    <row r="4558" spans="2:7" x14ac:dyDescent="0.25">
      <c r="B4558">
        <f t="shared" si="337"/>
        <v>4555</v>
      </c>
      <c r="C4558" t="e">
        <f t="shared" si="336"/>
        <v>#DIV/0!</v>
      </c>
      <c r="D4558" s="38" t="e">
        <f t="shared" si="338"/>
        <v>#DIV/0!</v>
      </c>
      <c r="G4558" s="38">
        <f t="shared" si="339"/>
        <v>0</v>
      </c>
    </row>
    <row r="4559" spans="2:7" x14ac:dyDescent="0.25">
      <c r="B4559">
        <f t="shared" si="337"/>
        <v>4556</v>
      </c>
      <c r="C4559" t="e">
        <f t="shared" si="336"/>
        <v>#DIV/0!</v>
      </c>
      <c r="D4559" s="38" t="e">
        <f t="shared" si="338"/>
        <v>#DIV/0!</v>
      </c>
      <c r="G4559" s="38">
        <f t="shared" si="339"/>
        <v>0</v>
      </c>
    </row>
    <row r="4560" spans="2:7" x14ac:dyDescent="0.25">
      <c r="B4560">
        <f t="shared" si="337"/>
        <v>4557</v>
      </c>
      <c r="C4560" t="e">
        <f t="shared" si="336"/>
        <v>#DIV/0!</v>
      </c>
      <c r="D4560" s="38" t="e">
        <f t="shared" si="338"/>
        <v>#DIV/0!</v>
      </c>
      <c r="G4560" s="38">
        <f t="shared" si="339"/>
        <v>0</v>
      </c>
    </row>
    <row r="4561" spans="2:7" x14ac:dyDescent="0.25">
      <c r="B4561">
        <f t="shared" si="337"/>
        <v>4558</v>
      </c>
      <c r="C4561" t="e">
        <f t="shared" si="336"/>
        <v>#DIV/0!</v>
      </c>
      <c r="D4561" s="38" t="e">
        <f t="shared" si="338"/>
        <v>#DIV/0!</v>
      </c>
      <c r="G4561" s="38">
        <f t="shared" si="339"/>
        <v>0</v>
      </c>
    </row>
    <row r="4562" spans="2:7" x14ac:dyDescent="0.25">
      <c r="B4562">
        <f t="shared" si="337"/>
        <v>4559</v>
      </c>
      <c r="C4562" t="e">
        <f t="shared" si="336"/>
        <v>#DIV/0!</v>
      </c>
      <c r="D4562" s="38" t="e">
        <f t="shared" si="338"/>
        <v>#DIV/0!</v>
      </c>
      <c r="G4562" s="38">
        <f t="shared" si="339"/>
        <v>0</v>
      </c>
    </row>
    <row r="4563" spans="2:7" x14ac:dyDescent="0.25">
      <c r="B4563">
        <f t="shared" si="337"/>
        <v>4560</v>
      </c>
      <c r="C4563" t="e">
        <f t="shared" si="336"/>
        <v>#DIV/0!</v>
      </c>
      <c r="D4563" s="38" t="e">
        <f t="shared" si="338"/>
        <v>#DIV/0!</v>
      </c>
      <c r="G4563" s="38">
        <f t="shared" si="339"/>
        <v>0</v>
      </c>
    </row>
    <row r="4564" spans="2:7" x14ac:dyDescent="0.25">
      <c r="B4564">
        <f t="shared" si="337"/>
        <v>4561</v>
      </c>
      <c r="C4564" t="e">
        <f t="shared" si="336"/>
        <v>#DIV/0!</v>
      </c>
      <c r="D4564" s="38" t="e">
        <f t="shared" si="338"/>
        <v>#DIV/0!</v>
      </c>
      <c r="G4564" s="38">
        <f t="shared" si="339"/>
        <v>0</v>
      </c>
    </row>
    <row r="4565" spans="2:7" x14ac:dyDescent="0.25">
      <c r="B4565">
        <f t="shared" si="337"/>
        <v>4562</v>
      </c>
      <c r="C4565" t="e">
        <f t="shared" si="336"/>
        <v>#DIV/0!</v>
      </c>
      <c r="D4565" s="38" t="e">
        <f t="shared" si="338"/>
        <v>#DIV/0!</v>
      </c>
      <c r="G4565" s="38">
        <f t="shared" si="339"/>
        <v>0</v>
      </c>
    </row>
    <row r="4566" spans="2:7" x14ac:dyDescent="0.25">
      <c r="B4566">
        <f t="shared" si="337"/>
        <v>4563</v>
      </c>
      <c r="C4566" t="e">
        <f t="shared" si="336"/>
        <v>#DIV/0!</v>
      </c>
      <c r="D4566" s="38" t="e">
        <f t="shared" si="338"/>
        <v>#DIV/0!</v>
      </c>
      <c r="G4566" s="38">
        <f t="shared" si="339"/>
        <v>0</v>
      </c>
    </row>
    <row r="4567" spans="2:7" x14ac:dyDescent="0.25">
      <c r="B4567">
        <f t="shared" si="337"/>
        <v>4564</v>
      </c>
      <c r="C4567" t="e">
        <f t="shared" si="336"/>
        <v>#DIV/0!</v>
      </c>
      <c r="D4567" s="38" t="e">
        <f t="shared" si="338"/>
        <v>#DIV/0!</v>
      </c>
      <c r="G4567" s="38">
        <f t="shared" si="339"/>
        <v>0</v>
      </c>
    </row>
    <row r="4568" spans="2:7" x14ac:dyDescent="0.25">
      <c r="B4568">
        <f t="shared" si="337"/>
        <v>4565</v>
      </c>
      <c r="C4568" t="e">
        <f t="shared" si="336"/>
        <v>#DIV/0!</v>
      </c>
      <c r="D4568" s="38" t="e">
        <f t="shared" si="338"/>
        <v>#DIV/0!</v>
      </c>
      <c r="G4568" s="38">
        <f t="shared" si="339"/>
        <v>0</v>
      </c>
    </row>
    <row r="4569" spans="2:7" x14ac:dyDescent="0.25">
      <c r="B4569">
        <f t="shared" si="337"/>
        <v>4566</v>
      </c>
      <c r="C4569" t="e">
        <f t="shared" si="336"/>
        <v>#DIV/0!</v>
      </c>
      <c r="D4569" s="38" t="e">
        <f t="shared" si="338"/>
        <v>#DIV/0!</v>
      </c>
      <c r="G4569" s="38">
        <f t="shared" si="339"/>
        <v>0</v>
      </c>
    </row>
    <row r="4570" spans="2:7" x14ac:dyDescent="0.25">
      <c r="B4570">
        <f t="shared" si="337"/>
        <v>4567</v>
      </c>
      <c r="C4570" t="e">
        <f t="shared" si="336"/>
        <v>#DIV/0!</v>
      </c>
      <c r="D4570" s="38" t="e">
        <f t="shared" si="338"/>
        <v>#DIV/0!</v>
      </c>
      <c r="G4570" s="38">
        <f t="shared" si="339"/>
        <v>0</v>
      </c>
    </row>
    <row r="4571" spans="2:7" x14ac:dyDescent="0.25">
      <c r="B4571">
        <f t="shared" si="337"/>
        <v>4568</v>
      </c>
      <c r="C4571" t="e">
        <f t="shared" si="336"/>
        <v>#DIV/0!</v>
      </c>
      <c r="D4571" s="38" t="e">
        <f t="shared" si="338"/>
        <v>#DIV/0!</v>
      </c>
      <c r="G4571" s="38">
        <f t="shared" si="339"/>
        <v>0</v>
      </c>
    </row>
    <row r="4572" spans="2:7" x14ac:dyDescent="0.25">
      <c r="B4572">
        <f t="shared" si="337"/>
        <v>4569</v>
      </c>
      <c r="C4572" t="e">
        <f t="shared" si="336"/>
        <v>#DIV/0!</v>
      </c>
      <c r="D4572" s="38" t="e">
        <f t="shared" si="338"/>
        <v>#DIV/0!</v>
      </c>
      <c r="G4572" s="38">
        <f t="shared" si="339"/>
        <v>0</v>
      </c>
    </row>
    <row r="4573" spans="2:7" x14ac:dyDescent="0.25">
      <c r="B4573">
        <f t="shared" si="337"/>
        <v>4570</v>
      </c>
      <c r="C4573" t="e">
        <f t="shared" si="336"/>
        <v>#DIV/0!</v>
      </c>
      <c r="D4573" s="38" t="e">
        <f t="shared" si="338"/>
        <v>#DIV/0!</v>
      </c>
      <c r="G4573" s="38">
        <f t="shared" si="339"/>
        <v>0</v>
      </c>
    </row>
    <row r="4574" spans="2:7" x14ac:dyDescent="0.25">
      <c r="B4574">
        <f t="shared" si="337"/>
        <v>4571</v>
      </c>
      <c r="C4574" t="e">
        <f t="shared" si="336"/>
        <v>#DIV/0!</v>
      </c>
      <c r="D4574" s="38" t="e">
        <f t="shared" si="338"/>
        <v>#DIV/0!</v>
      </c>
      <c r="G4574" s="38">
        <f t="shared" si="339"/>
        <v>0</v>
      </c>
    </row>
    <row r="4575" spans="2:7" x14ac:dyDescent="0.25">
      <c r="B4575">
        <f t="shared" si="337"/>
        <v>4572</v>
      </c>
      <c r="C4575" t="e">
        <f t="shared" si="336"/>
        <v>#DIV/0!</v>
      </c>
      <c r="D4575" s="38" t="e">
        <f t="shared" si="338"/>
        <v>#DIV/0!</v>
      </c>
      <c r="G4575" s="38">
        <f t="shared" si="339"/>
        <v>0</v>
      </c>
    </row>
    <row r="4576" spans="2:7" x14ac:dyDescent="0.25">
      <c r="B4576">
        <f t="shared" si="337"/>
        <v>4573</v>
      </c>
      <c r="C4576" t="e">
        <f t="shared" si="336"/>
        <v>#DIV/0!</v>
      </c>
      <c r="D4576" s="38" t="e">
        <f t="shared" si="338"/>
        <v>#DIV/0!</v>
      </c>
      <c r="G4576" s="38">
        <f t="shared" si="339"/>
        <v>0</v>
      </c>
    </row>
    <row r="4577" spans="2:7" x14ac:dyDescent="0.25">
      <c r="B4577">
        <f t="shared" si="337"/>
        <v>4574</v>
      </c>
      <c r="C4577" t="e">
        <f t="shared" si="336"/>
        <v>#DIV/0!</v>
      </c>
      <c r="D4577" s="38" t="e">
        <f t="shared" si="338"/>
        <v>#DIV/0!</v>
      </c>
      <c r="G4577" s="38">
        <f t="shared" si="339"/>
        <v>0</v>
      </c>
    </row>
    <row r="4578" spans="2:7" x14ac:dyDescent="0.25">
      <c r="B4578">
        <f t="shared" si="337"/>
        <v>4575</v>
      </c>
      <c r="C4578" t="e">
        <f t="shared" si="336"/>
        <v>#DIV/0!</v>
      </c>
      <c r="D4578" s="38" t="e">
        <f t="shared" si="338"/>
        <v>#DIV/0!</v>
      </c>
      <c r="G4578" s="38">
        <f t="shared" si="339"/>
        <v>0</v>
      </c>
    </row>
    <row r="4579" spans="2:7" x14ac:dyDescent="0.25">
      <c r="B4579">
        <f t="shared" si="337"/>
        <v>4576</v>
      </c>
      <c r="C4579" t="e">
        <f t="shared" si="336"/>
        <v>#DIV/0!</v>
      </c>
      <c r="D4579" s="38" t="e">
        <f t="shared" si="338"/>
        <v>#DIV/0!</v>
      </c>
      <c r="G4579" s="38">
        <f t="shared" si="339"/>
        <v>0</v>
      </c>
    </row>
    <row r="4580" spans="2:7" x14ac:dyDescent="0.25">
      <c r="B4580">
        <f t="shared" si="337"/>
        <v>4577</v>
      </c>
      <c r="C4580" t="e">
        <f t="shared" si="336"/>
        <v>#DIV/0!</v>
      </c>
      <c r="D4580" s="38" t="e">
        <f t="shared" si="338"/>
        <v>#DIV/0!</v>
      </c>
      <c r="G4580" s="38">
        <f t="shared" si="339"/>
        <v>0</v>
      </c>
    </row>
    <row r="4581" spans="2:7" x14ac:dyDescent="0.25">
      <c r="B4581">
        <f t="shared" si="337"/>
        <v>4578</v>
      </c>
      <c r="C4581" t="e">
        <f t="shared" si="336"/>
        <v>#DIV/0!</v>
      </c>
      <c r="D4581" s="38" t="e">
        <f t="shared" si="338"/>
        <v>#DIV/0!</v>
      </c>
      <c r="G4581" s="38">
        <f t="shared" si="339"/>
        <v>0</v>
      </c>
    </row>
    <row r="4582" spans="2:7" x14ac:dyDescent="0.25">
      <c r="B4582">
        <f t="shared" si="337"/>
        <v>4579</v>
      </c>
      <c r="C4582" t="e">
        <f t="shared" si="336"/>
        <v>#DIV/0!</v>
      </c>
      <c r="D4582" s="38" t="e">
        <f t="shared" si="338"/>
        <v>#DIV/0!</v>
      </c>
      <c r="G4582" s="38">
        <f t="shared" si="339"/>
        <v>0</v>
      </c>
    </row>
    <row r="4583" spans="2:7" x14ac:dyDescent="0.25">
      <c r="B4583">
        <f t="shared" si="337"/>
        <v>4580</v>
      </c>
      <c r="C4583" t="e">
        <f t="shared" si="336"/>
        <v>#DIV/0!</v>
      </c>
      <c r="D4583" s="38" t="e">
        <f t="shared" si="338"/>
        <v>#DIV/0!</v>
      </c>
      <c r="G4583" s="38">
        <f t="shared" si="339"/>
        <v>0</v>
      </c>
    </row>
    <row r="4584" spans="2:7" x14ac:dyDescent="0.25">
      <c r="B4584">
        <f t="shared" si="337"/>
        <v>4581</v>
      </c>
      <c r="C4584" t="e">
        <f t="shared" si="336"/>
        <v>#DIV/0!</v>
      </c>
      <c r="D4584" s="38" t="e">
        <f t="shared" si="338"/>
        <v>#DIV/0!</v>
      </c>
      <c r="G4584" s="38">
        <f t="shared" si="339"/>
        <v>0</v>
      </c>
    </row>
    <row r="4585" spans="2:7" x14ac:dyDescent="0.25">
      <c r="B4585">
        <f t="shared" si="337"/>
        <v>4582</v>
      </c>
      <c r="C4585" t="e">
        <f t="shared" si="336"/>
        <v>#DIV/0!</v>
      </c>
      <c r="D4585" s="38" t="e">
        <f t="shared" si="338"/>
        <v>#DIV/0!</v>
      </c>
      <c r="G4585" s="38">
        <f t="shared" si="339"/>
        <v>0</v>
      </c>
    </row>
    <row r="4586" spans="2:7" x14ac:dyDescent="0.25">
      <c r="B4586">
        <f t="shared" si="337"/>
        <v>4583</v>
      </c>
      <c r="C4586" t="e">
        <f t="shared" si="336"/>
        <v>#DIV/0!</v>
      </c>
      <c r="D4586" s="38" t="e">
        <f t="shared" si="338"/>
        <v>#DIV/0!</v>
      </c>
      <c r="G4586" s="38">
        <f t="shared" si="339"/>
        <v>0</v>
      </c>
    </row>
    <row r="4587" spans="2:7" x14ac:dyDescent="0.25">
      <c r="B4587">
        <f t="shared" si="337"/>
        <v>4584</v>
      </c>
      <c r="C4587" t="e">
        <f t="shared" si="336"/>
        <v>#DIV/0!</v>
      </c>
      <c r="D4587" s="38" t="e">
        <f t="shared" si="338"/>
        <v>#DIV/0!</v>
      </c>
      <c r="G4587" s="38">
        <f t="shared" si="339"/>
        <v>0</v>
      </c>
    </row>
    <row r="4588" spans="2:7" x14ac:dyDescent="0.25">
      <c r="B4588">
        <f t="shared" si="337"/>
        <v>4585</v>
      </c>
      <c r="C4588" t="e">
        <f t="shared" si="336"/>
        <v>#DIV/0!</v>
      </c>
      <c r="D4588" s="38" t="e">
        <f t="shared" si="338"/>
        <v>#DIV/0!</v>
      </c>
      <c r="G4588" s="38">
        <f t="shared" si="339"/>
        <v>0</v>
      </c>
    </row>
    <row r="4589" spans="2:7" x14ac:dyDescent="0.25">
      <c r="B4589">
        <f t="shared" si="337"/>
        <v>4586</v>
      </c>
      <c r="C4589" t="e">
        <f t="shared" si="336"/>
        <v>#DIV/0!</v>
      </c>
      <c r="D4589" s="38" t="e">
        <f t="shared" si="338"/>
        <v>#DIV/0!</v>
      </c>
      <c r="G4589" s="38">
        <f t="shared" si="339"/>
        <v>0</v>
      </c>
    </row>
    <row r="4590" spans="2:7" x14ac:dyDescent="0.25">
      <c r="B4590">
        <f t="shared" si="337"/>
        <v>4587</v>
      </c>
      <c r="C4590" t="e">
        <f t="shared" si="336"/>
        <v>#DIV/0!</v>
      </c>
      <c r="D4590" s="38" t="e">
        <f t="shared" si="338"/>
        <v>#DIV/0!</v>
      </c>
      <c r="G4590" s="38">
        <f t="shared" si="339"/>
        <v>0</v>
      </c>
    </row>
    <row r="4591" spans="2:7" x14ac:dyDescent="0.25">
      <c r="B4591">
        <f t="shared" si="337"/>
        <v>4588</v>
      </c>
      <c r="C4591" t="e">
        <f t="shared" si="336"/>
        <v>#DIV/0!</v>
      </c>
      <c r="D4591" s="38" t="e">
        <f t="shared" si="338"/>
        <v>#DIV/0!</v>
      </c>
      <c r="G4591" s="38">
        <f t="shared" si="339"/>
        <v>0</v>
      </c>
    </row>
    <row r="4592" spans="2:7" x14ac:dyDescent="0.25">
      <c r="B4592">
        <f t="shared" si="337"/>
        <v>4589</v>
      </c>
      <c r="C4592" t="e">
        <f t="shared" si="336"/>
        <v>#DIV/0!</v>
      </c>
      <c r="D4592" s="38" t="e">
        <f t="shared" si="338"/>
        <v>#DIV/0!</v>
      </c>
      <c r="G4592" s="38">
        <f t="shared" si="339"/>
        <v>0</v>
      </c>
    </row>
    <row r="4593" spans="2:7" x14ac:dyDescent="0.25">
      <c r="B4593">
        <f t="shared" si="337"/>
        <v>4590</v>
      </c>
      <c r="C4593" t="e">
        <f t="shared" si="336"/>
        <v>#DIV/0!</v>
      </c>
      <c r="D4593" s="38" t="e">
        <f t="shared" si="338"/>
        <v>#DIV/0!</v>
      </c>
      <c r="G4593" s="38">
        <f t="shared" si="339"/>
        <v>0</v>
      </c>
    </row>
    <row r="4594" spans="2:7" x14ac:dyDescent="0.25">
      <c r="B4594">
        <f t="shared" si="337"/>
        <v>4591</v>
      </c>
      <c r="C4594" t="e">
        <f t="shared" si="336"/>
        <v>#DIV/0!</v>
      </c>
      <c r="D4594" s="38" t="e">
        <f t="shared" si="338"/>
        <v>#DIV/0!</v>
      </c>
      <c r="G4594" s="38">
        <f t="shared" si="339"/>
        <v>0</v>
      </c>
    </row>
    <row r="4595" spans="2:7" x14ac:dyDescent="0.25">
      <c r="B4595">
        <f t="shared" si="337"/>
        <v>4592</v>
      </c>
      <c r="C4595" t="e">
        <f t="shared" si="336"/>
        <v>#DIV/0!</v>
      </c>
      <c r="D4595" s="38" t="e">
        <f t="shared" si="338"/>
        <v>#DIV/0!</v>
      </c>
      <c r="G4595" s="38">
        <f t="shared" si="339"/>
        <v>0</v>
      </c>
    </row>
    <row r="4596" spans="2:7" x14ac:dyDescent="0.25">
      <c r="B4596">
        <f t="shared" si="337"/>
        <v>4593</v>
      </c>
      <c r="C4596" t="e">
        <f t="shared" si="336"/>
        <v>#DIV/0!</v>
      </c>
      <c r="D4596" s="38" t="e">
        <f t="shared" si="338"/>
        <v>#DIV/0!</v>
      </c>
      <c r="G4596" s="38">
        <f t="shared" si="339"/>
        <v>0</v>
      </c>
    </row>
    <row r="4597" spans="2:7" x14ac:dyDescent="0.25">
      <c r="B4597">
        <f t="shared" si="337"/>
        <v>4594</v>
      </c>
      <c r="C4597" t="e">
        <f t="shared" si="336"/>
        <v>#DIV/0!</v>
      </c>
      <c r="D4597" s="38" t="e">
        <f t="shared" si="338"/>
        <v>#DIV/0!</v>
      </c>
      <c r="G4597" s="38">
        <f t="shared" si="339"/>
        <v>0</v>
      </c>
    </row>
    <row r="4598" spans="2:7" x14ac:dyDescent="0.25">
      <c r="B4598">
        <f t="shared" si="337"/>
        <v>4595</v>
      </c>
      <c r="C4598" t="e">
        <f t="shared" si="336"/>
        <v>#DIV/0!</v>
      </c>
      <c r="D4598" s="38" t="e">
        <f t="shared" si="338"/>
        <v>#DIV/0!</v>
      </c>
      <c r="G4598" s="38">
        <f t="shared" si="339"/>
        <v>0</v>
      </c>
    </row>
    <row r="4599" spans="2:7" x14ac:dyDescent="0.25">
      <c r="B4599">
        <f t="shared" si="337"/>
        <v>4596</v>
      </c>
      <c r="C4599" t="e">
        <f t="shared" si="336"/>
        <v>#DIV/0!</v>
      </c>
      <c r="D4599" s="38" t="e">
        <f t="shared" si="338"/>
        <v>#DIV/0!</v>
      </c>
      <c r="G4599" s="38">
        <f t="shared" si="339"/>
        <v>0</v>
      </c>
    </row>
    <row r="4600" spans="2:7" x14ac:dyDescent="0.25">
      <c r="B4600">
        <f t="shared" si="337"/>
        <v>4597</v>
      </c>
      <c r="C4600" t="e">
        <f t="shared" si="336"/>
        <v>#DIV/0!</v>
      </c>
      <c r="D4600" s="38" t="e">
        <f t="shared" si="338"/>
        <v>#DIV/0!</v>
      </c>
      <c r="G4600" s="38">
        <f t="shared" si="339"/>
        <v>0</v>
      </c>
    </row>
    <row r="4601" spans="2:7" x14ac:dyDescent="0.25">
      <c r="B4601">
        <f t="shared" si="337"/>
        <v>4598</v>
      </c>
      <c r="C4601" t="e">
        <f t="shared" si="336"/>
        <v>#DIV/0!</v>
      </c>
      <c r="D4601" s="38" t="e">
        <f t="shared" si="338"/>
        <v>#DIV/0!</v>
      </c>
      <c r="G4601" s="38">
        <f t="shared" si="339"/>
        <v>0</v>
      </c>
    </row>
    <row r="4602" spans="2:7" x14ac:dyDescent="0.25">
      <c r="B4602">
        <f t="shared" si="337"/>
        <v>4599</v>
      </c>
      <c r="C4602" t="e">
        <f t="shared" si="336"/>
        <v>#DIV/0!</v>
      </c>
      <c r="D4602" s="38" t="e">
        <f t="shared" si="338"/>
        <v>#DIV/0!</v>
      </c>
      <c r="G4602" s="38">
        <f t="shared" si="339"/>
        <v>0</v>
      </c>
    </row>
    <row r="4603" spans="2:7" x14ac:dyDescent="0.25">
      <c r="B4603">
        <f t="shared" si="337"/>
        <v>4600</v>
      </c>
      <c r="C4603" t="e">
        <f t="shared" si="336"/>
        <v>#DIV/0!</v>
      </c>
      <c r="D4603" s="38" t="e">
        <f t="shared" si="338"/>
        <v>#DIV/0!</v>
      </c>
      <c r="G4603" s="38">
        <f t="shared" si="339"/>
        <v>0</v>
      </c>
    </row>
    <row r="4604" spans="2:7" x14ac:dyDescent="0.25">
      <c r="B4604">
        <f t="shared" si="337"/>
        <v>4601</v>
      </c>
      <c r="C4604" t="e">
        <f t="shared" si="336"/>
        <v>#DIV/0!</v>
      </c>
      <c r="D4604" s="38" t="e">
        <f t="shared" si="338"/>
        <v>#DIV/0!</v>
      </c>
      <c r="G4604" s="38">
        <f t="shared" si="339"/>
        <v>0</v>
      </c>
    </row>
    <row r="4605" spans="2:7" x14ac:dyDescent="0.25">
      <c r="B4605">
        <f t="shared" si="337"/>
        <v>4602</v>
      </c>
      <c r="C4605" t="e">
        <f t="shared" si="336"/>
        <v>#DIV/0!</v>
      </c>
      <c r="D4605" s="38" t="e">
        <f t="shared" si="338"/>
        <v>#DIV/0!</v>
      </c>
      <c r="G4605" s="38">
        <f t="shared" si="339"/>
        <v>0</v>
      </c>
    </row>
    <row r="4606" spans="2:7" x14ac:dyDescent="0.25">
      <c r="B4606">
        <f t="shared" si="337"/>
        <v>4603</v>
      </c>
      <c r="C4606" t="e">
        <f t="shared" si="336"/>
        <v>#DIV/0!</v>
      </c>
      <c r="D4606" s="38" t="e">
        <f t="shared" si="338"/>
        <v>#DIV/0!</v>
      </c>
      <c r="G4606" s="38">
        <f t="shared" si="339"/>
        <v>0</v>
      </c>
    </row>
    <row r="4607" spans="2:7" x14ac:dyDescent="0.25">
      <c r="B4607">
        <f t="shared" si="337"/>
        <v>4604</v>
      </c>
      <c r="C4607" t="e">
        <f t="shared" si="336"/>
        <v>#DIV/0!</v>
      </c>
      <c r="D4607" s="38" t="e">
        <f t="shared" si="338"/>
        <v>#DIV/0!</v>
      </c>
      <c r="G4607" s="38">
        <f t="shared" si="339"/>
        <v>0</v>
      </c>
    </row>
    <row r="4608" spans="2:7" x14ac:dyDescent="0.25">
      <c r="B4608">
        <f t="shared" si="337"/>
        <v>4605</v>
      </c>
      <c r="C4608" t="e">
        <f t="shared" si="336"/>
        <v>#DIV/0!</v>
      </c>
      <c r="D4608" s="38" t="e">
        <f t="shared" si="338"/>
        <v>#DIV/0!</v>
      </c>
      <c r="G4608" s="38">
        <f t="shared" si="339"/>
        <v>0</v>
      </c>
    </row>
    <row r="4609" spans="2:7" x14ac:dyDescent="0.25">
      <c r="B4609">
        <f t="shared" si="337"/>
        <v>4606</v>
      </c>
      <c r="C4609" t="e">
        <f t="shared" si="336"/>
        <v>#DIV/0!</v>
      </c>
      <c r="D4609" s="38" t="e">
        <f t="shared" si="338"/>
        <v>#DIV/0!</v>
      </c>
      <c r="G4609" s="38">
        <f t="shared" si="339"/>
        <v>0</v>
      </c>
    </row>
    <row r="4610" spans="2:7" x14ac:dyDescent="0.25">
      <c r="B4610">
        <f t="shared" si="337"/>
        <v>4607</v>
      </c>
      <c r="C4610" t="e">
        <f t="shared" si="336"/>
        <v>#DIV/0!</v>
      </c>
      <c r="D4610" s="38" t="e">
        <f t="shared" si="338"/>
        <v>#DIV/0!</v>
      </c>
      <c r="G4610" s="38">
        <f t="shared" si="339"/>
        <v>0</v>
      </c>
    </row>
    <row r="4611" spans="2:7" x14ac:dyDescent="0.25">
      <c r="B4611">
        <f t="shared" si="337"/>
        <v>4608</v>
      </c>
      <c r="C4611" t="e">
        <f t="shared" si="336"/>
        <v>#DIV/0!</v>
      </c>
      <c r="D4611" s="38" t="e">
        <f t="shared" si="338"/>
        <v>#DIV/0!</v>
      </c>
      <c r="G4611" s="38">
        <f t="shared" si="339"/>
        <v>0</v>
      </c>
    </row>
    <row r="4612" spans="2:7" x14ac:dyDescent="0.25">
      <c r="B4612">
        <f t="shared" si="337"/>
        <v>4609</v>
      </c>
      <c r="C4612" t="e">
        <f t="shared" si="336"/>
        <v>#DIV/0!</v>
      </c>
      <c r="D4612" s="38" t="e">
        <f t="shared" si="338"/>
        <v>#DIV/0!</v>
      </c>
      <c r="G4612" s="38">
        <f t="shared" si="339"/>
        <v>0</v>
      </c>
    </row>
    <row r="4613" spans="2:7" x14ac:dyDescent="0.25">
      <c r="B4613">
        <f t="shared" si="337"/>
        <v>4610</v>
      </c>
      <c r="C4613" t="e">
        <f t="shared" ref="C4613:C4676" si="340">1/H4613</f>
        <v>#DIV/0!</v>
      </c>
      <c r="D4613" s="38" t="e">
        <f t="shared" si="338"/>
        <v>#DIV/0!</v>
      </c>
      <c r="G4613" s="38">
        <f t="shared" si="339"/>
        <v>0</v>
      </c>
    </row>
    <row r="4614" spans="2:7" x14ac:dyDescent="0.25">
      <c r="B4614">
        <f t="shared" ref="B4614:B4677" si="341">B4613+1</f>
        <v>4611</v>
      </c>
      <c r="C4614" t="e">
        <f t="shared" si="340"/>
        <v>#DIV/0!</v>
      </c>
      <c r="D4614" s="38" t="e">
        <f t="shared" ref="D4614:D4677" si="342">D4613+C4614</f>
        <v>#DIV/0!</v>
      </c>
      <c r="G4614" s="38">
        <f t="shared" si="339"/>
        <v>0</v>
      </c>
    </row>
    <row r="4615" spans="2:7" x14ac:dyDescent="0.25">
      <c r="B4615">
        <f t="shared" si="341"/>
        <v>4612</v>
      </c>
      <c r="C4615" t="e">
        <f t="shared" si="340"/>
        <v>#DIV/0!</v>
      </c>
      <c r="D4615" s="38" t="e">
        <f t="shared" si="342"/>
        <v>#DIV/0!</v>
      </c>
      <c r="G4615" s="38">
        <f t="shared" ref="G4615:G4678" si="343">H4615/0.278</f>
        <v>0</v>
      </c>
    </row>
    <row r="4616" spans="2:7" x14ac:dyDescent="0.25">
      <c r="B4616">
        <f t="shared" si="341"/>
        <v>4613</v>
      </c>
      <c r="C4616" t="e">
        <f t="shared" si="340"/>
        <v>#DIV/0!</v>
      </c>
      <c r="D4616" s="38" t="e">
        <f t="shared" si="342"/>
        <v>#DIV/0!</v>
      </c>
      <c r="G4616" s="38">
        <f t="shared" si="343"/>
        <v>0</v>
      </c>
    </row>
    <row r="4617" spans="2:7" x14ac:dyDescent="0.25">
      <c r="B4617">
        <f t="shared" si="341"/>
        <v>4614</v>
      </c>
      <c r="C4617" t="e">
        <f t="shared" si="340"/>
        <v>#DIV/0!</v>
      </c>
      <c r="D4617" s="38" t="e">
        <f t="shared" si="342"/>
        <v>#DIV/0!</v>
      </c>
      <c r="G4617" s="38">
        <f t="shared" si="343"/>
        <v>0</v>
      </c>
    </row>
    <row r="4618" spans="2:7" x14ac:dyDescent="0.25">
      <c r="B4618">
        <f t="shared" si="341"/>
        <v>4615</v>
      </c>
      <c r="C4618" t="e">
        <f t="shared" si="340"/>
        <v>#DIV/0!</v>
      </c>
      <c r="D4618" s="38" t="e">
        <f t="shared" si="342"/>
        <v>#DIV/0!</v>
      </c>
      <c r="G4618" s="38">
        <f t="shared" si="343"/>
        <v>0</v>
      </c>
    </row>
    <row r="4619" spans="2:7" x14ac:dyDescent="0.25">
      <c r="B4619">
        <f t="shared" si="341"/>
        <v>4616</v>
      </c>
      <c r="C4619" t="e">
        <f t="shared" si="340"/>
        <v>#DIV/0!</v>
      </c>
      <c r="D4619" s="38" t="e">
        <f t="shared" si="342"/>
        <v>#DIV/0!</v>
      </c>
      <c r="G4619" s="38">
        <f t="shared" si="343"/>
        <v>0</v>
      </c>
    </row>
    <row r="4620" spans="2:7" x14ac:dyDescent="0.25">
      <c r="B4620">
        <f t="shared" si="341"/>
        <v>4617</v>
      </c>
      <c r="C4620" t="e">
        <f t="shared" si="340"/>
        <v>#DIV/0!</v>
      </c>
      <c r="D4620" s="38" t="e">
        <f t="shared" si="342"/>
        <v>#DIV/0!</v>
      </c>
      <c r="G4620" s="38">
        <f t="shared" si="343"/>
        <v>0</v>
      </c>
    </row>
    <row r="4621" spans="2:7" x14ac:dyDescent="0.25">
      <c r="B4621">
        <f t="shared" si="341"/>
        <v>4618</v>
      </c>
      <c r="C4621" t="e">
        <f t="shared" si="340"/>
        <v>#DIV/0!</v>
      </c>
      <c r="D4621" s="38" t="e">
        <f t="shared" si="342"/>
        <v>#DIV/0!</v>
      </c>
      <c r="G4621" s="38">
        <f t="shared" si="343"/>
        <v>0</v>
      </c>
    </row>
    <row r="4622" spans="2:7" x14ac:dyDescent="0.25">
      <c r="B4622">
        <f t="shared" si="341"/>
        <v>4619</v>
      </c>
      <c r="C4622" t="e">
        <f t="shared" si="340"/>
        <v>#DIV/0!</v>
      </c>
      <c r="D4622" s="38" t="e">
        <f t="shared" si="342"/>
        <v>#DIV/0!</v>
      </c>
      <c r="G4622" s="38">
        <f t="shared" si="343"/>
        <v>0</v>
      </c>
    </row>
    <row r="4623" spans="2:7" x14ac:dyDescent="0.25">
      <c r="B4623">
        <f t="shared" si="341"/>
        <v>4620</v>
      </c>
      <c r="C4623" t="e">
        <f t="shared" si="340"/>
        <v>#DIV/0!</v>
      </c>
      <c r="D4623" s="38" t="e">
        <f t="shared" si="342"/>
        <v>#DIV/0!</v>
      </c>
      <c r="G4623" s="38">
        <f t="shared" si="343"/>
        <v>0</v>
      </c>
    </row>
    <row r="4624" spans="2:7" x14ac:dyDescent="0.25">
      <c r="B4624">
        <f t="shared" si="341"/>
        <v>4621</v>
      </c>
      <c r="C4624" t="e">
        <f t="shared" si="340"/>
        <v>#DIV/0!</v>
      </c>
      <c r="D4624" s="38" t="e">
        <f t="shared" si="342"/>
        <v>#DIV/0!</v>
      </c>
      <c r="G4624" s="38">
        <f t="shared" si="343"/>
        <v>0</v>
      </c>
    </row>
    <row r="4625" spans="2:7" x14ac:dyDescent="0.25">
      <c r="B4625">
        <f t="shared" si="341"/>
        <v>4622</v>
      </c>
      <c r="C4625" t="e">
        <f t="shared" si="340"/>
        <v>#DIV/0!</v>
      </c>
      <c r="D4625" s="38" t="e">
        <f t="shared" si="342"/>
        <v>#DIV/0!</v>
      </c>
      <c r="G4625" s="38">
        <f t="shared" si="343"/>
        <v>0</v>
      </c>
    </row>
    <row r="4626" spans="2:7" x14ac:dyDescent="0.25">
      <c r="B4626">
        <f t="shared" si="341"/>
        <v>4623</v>
      </c>
      <c r="C4626" t="e">
        <f t="shared" si="340"/>
        <v>#DIV/0!</v>
      </c>
      <c r="D4626" s="38" t="e">
        <f t="shared" si="342"/>
        <v>#DIV/0!</v>
      </c>
      <c r="G4626" s="38">
        <f t="shared" si="343"/>
        <v>0</v>
      </c>
    </row>
    <row r="4627" spans="2:7" x14ac:dyDescent="0.25">
      <c r="B4627">
        <f t="shared" si="341"/>
        <v>4624</v>
      </c>
      <c r="C4627" t="e">
        <f t="shared" si="340"/>
        <v>#DIV/0!</v>
      </c>
      <c r="D4627" s="38" t="e">
        <f t="shared" si="342"/>
        <v>#DIV/0!</v>
      </c>
      <c r="G4627" s="38">
        <f t="shared" si="343"/>
        <v>0</v>
      </c>
    </row>
    <row r="4628" spans="2:7" x14ac:dyDescent="0.25">
      <c r="B4628">
        <f t="shared" si="341"/>
        <v>4625</v>
      </c>
      <c r="C4628" t="e">
        <f t="shared" si="340"/>
        <v>#DIV/0!</v>
      </c>
      <c r="D4628" s="38" t="e">
        <f t="shared" si="342"/>
        <v>#DIV/0!</v>
      </c>
      <c r="G4628" s="38">
        <f t="shared" si="343"/>
        <v>0</v>
      </c>
    </row>
    <row r="4629" spans="2:7" x14ac:dyDescent="0.25">
      <c r="B4629">
        <f t="shared" si="341"/>
        <v>4626</v>
      </c>
      <c r="C4629" t="e">
        <f t="shared" si="340"/>
        <v>#DIV/0!</v>
      </c>
      <c r="D4629" s="38" t="e">
        <f t="shared" si="342"/>
        <v>#DIV/0!</v>
      </c>
      <c r="G4629" s="38">
        <f t="shared" si="343"/>
        <v>0</v>
      </c>
    </row>
    <row r="4630" spans="2:7" x14ac:dyDescent="0.25">
      <c r="B4630">
        <f t="shared" si="341"/>
        <v>4627</v>
      </c>
      <c r="C4630" t="e">
        <f t="shared" si="340"/>
        <v>#DIV/0!</v>
      </c>
      <c r="D4630" s="38" t="e">
        <f t="shared" si="342"/>
        <v>#DIV/0!</v>
      </c>
      <c r="G4630" s="38">
        <f t="shared" si="343"/>
        <v>0</v>
      </c>
    </row>
    <row r="4631" spans="2:7" x14ac:dyDescent="0.25">
      <c r="B4631">
        <f t="shared" si="341"/>
        <v>4628</v>
      </c>
      <c r="C4631" t="e">
        <f t="shared" si="340"/>
        <v>#DIV/0!</v>
      </c>
      <c r="D4631" s="38" t="e">
        <f t="shared" si="342"/>
        <v>#DIV/0!</v>
      </c>
      <c r="G4631" s="38">
        <f t="shared" si="343"/>
        <v>0</v>
      </c>
    </row>
    <row r="4632" spans="2:7" x14ac:dyDescent="0.25">
      <c r="B4632">
        <f t="shared" si="341"/>
        <v>4629</v>
      </c>
      <c r="C4632" t="e">
        <f t="shared" si="340"/>
        <v>#DIV/0!</v>
      </c>
      <c r="D4632" s="38" t="e">
        <f t="shared" si="342"/>
        <v>#DIV/0!</v>
      </c>
      <c r="G4632" s="38">
        <f t="shared" si="343"/>
        <v>0</v>
      </c>
    </row>
    <row r="4633" spans="2:7" x14ac:dyDescent="0.25">
      <c r="B4633">
        <f t="shared" si="341"/>
        <v>4630</v>
      </c>
      <c r="C4633" t="e">
        <f t="shared" si="340"/>
        <v>#DIV/0!</v>
      </c>
      <c r="D4633" s="38" t="e">
        <f t="shared" si="342"/>
        <v>#DIV/0!</v>
      </c>
      <c r="G4633" s="38">
        <f t="shared" si="343"/>
        <v>0</v>
      </c>
    </row>
    <row r="4634" spans="2:7" x14ac:dyDescent="0.25">
      <c r="B4634">
        <f t="shared" si="341"/>
        <v>4631</v>
      </c>
      <c r="C4634" t="e">
        <f t="shared" si="340"/>
        <v>#DIV/0!</v>
      </c>
      <c r="D4634" s="38" t="e">
        <f t="shared" si="342"/>
        <v>#DIV/0!</v>
      </c>
      <c r="G4634" s="38">
        <f t="shared" si="343"/>
        <v>0</v>
      </c>
    </row>
    <row r="4635" spans="2:7" x14ac:dyDescent="0.25">
      <c r="B4635">
        <f t="shared" si="341"/>
        <v>4632</v>
      </c>
      <c r="C4635" t="e">
        <f t="shared" si="340"/>
        <v>#DIV/0!</v>
      </c>
      <c r="D4635" s="38" t="e">
        <f t="shared" si="342"/>
        <v>#DIV/0!</v>
      </c>
      <c r="G4635" s="38">
        <f t="shared" si="343"/>
        <v>0</v>
      </c>
    </row>
    <row r="4636" spans="2:7" x14ac:dyDescent="0.25">
      <c r="B4636">
        <f t="shared" si="341"/>
        <v>4633</v>
      </c>
      <c r="C4636" t="e">
        <f t="shared" si="340"/>
        <v>#DIV/0!</v>
      </c>
      <c r="D4636" s="38" t="e">
        <f t="shared" si="342"/>
        <v>#DIV/0!</v>
      </c>
      <c r="G4636" s="38">
        <f t="shared" si="343"/>
        <v>0</v>
      </c>
    </row>
    <row r="4637" spans="2:7" x14ac:dyDescent="0.25">
      <c r="B4637">
        <f t="shared" si="341"/>
        <v>4634</v>
      </c>
      <c r="C4637" t="e">
        <f t="shared" si="340"/>
        <v>#DIV/0!</v>
      </c>
      <c r="D4637" s="38" t="e">
        <f t="shared" si="342"/>
        <v>#DIV/0!</v>
      </c>
      <c r="G4637" s="38">
        <f t="shared" si="343"/>
        <v>0</v>
      </c>
    </row>
    <row r="4638" spans="2:7" x14ac:dyDescent="0.25">
      <c r="B4638">
        <f t="shared" si="341"/>
        <v>4635</v>
      </c>
      <c r="C4638" t="e">
        <f t="shared" si="340"/>
        <v>#DIV/0!</v>
      </c>
      <c r="D4638" s="38" t="e">
        <f t="shared" si="342"/>
        <v>#DIV/0!</v>
      </c>
      <c r="G4638" s="38">
        <f t="shared" si="343"/>
        <v>0</v>
      </c>
    </row>
    <row r="4639" spans="2:7" x14ac:dyDescent="0.25">
      <c r="B4639">
        <f t="shared" si="341"/>
        <v>4636</v>
      </c>
      <c r="C4639" t="e">
        <f t="shared" si="340"/>
        <v>#DIV/0!</v>
      </c>
      <c r="D4639" s="38" t="e">
        <f t="shared" si="342"/>
        <v>#DIV/0!</v>
      </c>
      <c r="G4639" s="38">
        <f t="shared" si="343"/>
        <v>0</v>
      </c>
    </row>
    <row r="4640" spans="2:7" x14ac:dyDescent="0.25">
      <c r="B4640">
        <f t="shared" si="341"/>
        <v>4637</v>
      </c>
      <c r="C4640" t="e">
        <f t="shared" si="340"/>
        <v>#DIV/0!</v>
      </c>
      <c r="D4640" s="38" t="e">
        <f t="shared" si="342"/>
        <v>#DIV/0!</v>
      </c>
      <c r="G4640" s="38">
        <f t="shared" si="343"/>
        <v>0</v>
      </c>
    </row>
    <row r="4641" spans="2:7" x14ac:dyDescent="0.25">
      <c r="B4641">
        <f t="shared" si="341"/>
        <v>4638</v>
      </c>
      <c r="C4641" t="e">
        <f t="shared" si="340"/>
        <v>#DIV/0!</v>
      </c>
      <c r="D4641" s="38" t="e">
        <f t="shared" si="342"/>
        <v>#DIV/0!</v>
      </c>
      <c r="G4641" s="38">
        <f t="shared" si="343"/>
        <v>0</v>
      </c>
    </row>
    <row r="4642" spans="2:7" x14ac:dyDescent="0.25">
      <c r="B4642">
        <f t="shared" si="341"/>
        <v>4639</v>
      </c>
      <c r="C4642" t="e">
        <f t="shared" si="340"/>
        <v>#DIV/0!</v>
      </c>
      <c r="D4642" s="38" t="e">
        <f t="shared" si="342"/>
        <v>#DIV/0!</v>
      </c>
      <c r="G4642" s="38">
        <f t="shared" si="343"/>
        <v>0</v>
      </c>
    </row>
    <row r="4643" spans="2:7" x14ac:dyDescent="0.25">
      <c r="B4643">
        <f t="shared" si="341"/>
        <v>4640</v>
      </c>
      <c r="C4643" t="e">
        <f t="shared" si="340"/>
        <v>#DIV/0!</v>
      </c>
      <c r="D4643" s="38" t="e">
        <f t="shared" si="342"/>
        <v>#DIV/0!</v>
      </c>
      <c r="G4643" s="38">
        <f t="shared" si="343"/>
        <v>0</v>
      </c>
    </row>
    <row r="4644" spans="2:7" x14ac:dyDescent="0.25">
      <c r="B4644">
        <f t="shared" si="341"/>
        <v>4641</v>
      </c>
      <c r="C4644" t="e">
        <f t="shared" si="340"/>
        <v>#DIV/0!</v>
      </c>
      <c r="D4644" s="38" t="e">
        <f t="shared" si="342"/>
        <v>#DIV/0!</v>
      </c>
      <c r="G4644" s="38">
        <f t="shared" si="343"/>
        <v>0</v>
      </c>
    </row>
    <row r="4645" spans="2:7" x14ac:dyDescent="0.25">
      <c r="B4645">
        <f t="shared" si="341"/>
        <v>4642</v>
      </c>
      <c r="C4645" t="e">
        <f t="shared" si="340"/>
        <v>#DIV/0!</v>
      </c>
      <c r="D4645" s="38" t="e">
        <f t="shared" si="342"/>
        <v>#DIV/0!</v>
      </c>
      <c r="G4645" s="38">
        <f t="shared" si="343"/>
        <v>0</v>
      </c>
    </row>
    <row r="4646" spans="2:7" x14ac:dyDescent="0.25">
      <c r="B4646">
        <f t="shared" si="341"/>
        <v>4643</v>
      </c>
      <c r="C4646" t="e">
        <f t="shared" si="340"/>
        <v>#DIV/0!</v>
      </c>
      <c r="D4646" s="38" t="e">
        <f t="shared" si="342"/>
        <v>#DIV/0!</v>
      </c>
      <c r="G4646" s="38">
        <f t="shared" si="343"/>
        <v>0</v>
      </c>
    </row>
    <row r="4647" spans="2:7" x14ac:dyDescent="0.25">
      <c r="B4647">
        <f t="shared" si="341"/>
        <v>4644</v>
      </c>
      <c r="C4647" t="e">
        <f t="shared" si="340"/>
        <v>#DIV/0!</v>
      </c>
      <c r="D4647" s="38" t="e">
        <f t="shared" si="342"/>
        <v>#DIV/0!</v>
      </c>
      <c r="G4647" s="38">
        <f t="shared" si="343"/>
        <v>0</v>
      </c>
    </row>
    <row r="4648" spans="2:7" x14ac:dyDescent="0.25">
      <c r="B4648">
        <f t="shared" si="341"/>
        <v>4645</v>
      </c>
      <c r="C4648" t="e">
        <f t="shared" si="340"/>
        <v>#DIV/0!</v>
      </c>
      <c r="D4648" s="38" t="e">
        <f t="shared" si="342"/>
        <v>#DIV/0!</v>
      </c>
      <c r="G4648" s="38">
        <f t="shared" si="343"/>
        <v>0</v>
      </c>
    </row>
    <row r="4649" spans="2:7" x14ac:dyDescent="0.25">
      <c r="B4649">
        <f t="shared" si="341"/>
        <v>4646</v>
      </c>
      <c r="C4649" t="e">
        <f t="shared" si="340"/>
        <v>#DIV/0!</v>
      </c>
      <c r="D4649" s="38" t="e">
        <f t="shared" si="342"/>
        <v>#DIV/0!</v>
      </c>
      <c r="G4649" s="38">
        <f t="shared" si="343"/>
        <v>0</v>
      </c>
    </row>
    <row r="4650" spans="2:7" x14ac:dyDescent="0.25">
      <c r="B4650">
        <f t="shared" si="341"/>
        <v>4647</v>
      </c>
      <c r="C4650" t="e">
        <f t="shared" si="340"/>
        <v>#DIV/0!</v>
      </c>
      <c r="D4650" s="38" t="e">
        <f t="shared" si="342"/>
        <v>#DIV/0!</v>
      </c>
      <c r="G4650" s="38">
        <f t="shared" si="343"/>
        <v>0</v>
      </c>
    </row>
    <row r="4651" spans="2:7" x14ac:dyDescent="0.25">
      <c r="B4651">
        <f t="shared" si="341"/>
        <v>4648</v>
      </c>
      <c r="C4651" t="e">
        <f t="shared" si="340"/>
        <v>#DIV/0!</v>
      </c>
      <c r="D4651" s="38" t="e">
        <f t="shared" si="342"/>
        <v>#DIV/0!</v>
      </c>
      <c r="G4651" s="38">
        <f t="shared" si="343"/>
        <v>0</v>
      </c>
    </row>
    <row r="4652" spans="2:7" x14ac:dyDescent="0.25">
      <c r="B4652">
        <f t="shared" si="341"/>
        <v>4649</v>
      </c>
      <c r="C4652" t="e">
        <f t="shared" si="340"/>
        <v>#DIV/0!</v>
      </c>
      <c r="D4652" s="38" t="e">
        <f t="shared" si="342"/>
        <v>#DIV/0!</v>
      </c>
      <c r="G4652" s="38">
        <f t="shared" si="343"/>
        <v>0</v>
      </c>
    </row>
    <row r="4653" spans="2:7" x14ac:dyDescent="0.25">
      <c r="B4653">
        <f t="shared" si="341"/>
        <v>4650</v>
      </c>
      <c r="C4653" t="e">
        <f t="shared" si="340"/>
        <v>#DIV/0!</v>
      </c>
      <c r="D4653" s="38" t="e">
        <f t="shared" si="342"/>
        <v>#DIV/0!</v>
      </c>
      <c r="G4653" s="38">
        <f t="shared" si="343"/>
        <v>0</v>
      </c>
    </row>
    <row r="4654" spans="2:7" x14ac:dyDescent="0.25">
      <c r="B4654">
        <f t="shared" si="341"/>
        <v>4651</v>
      </c>
      <c r="C4654" t="e">
        <f t="shared" si="340"/>
        <v>#DIV/0!</v>
      </c>
      <c r="D4654" s="38" t="e">
        <f t="shared" si="342"/>
        <v>#DIV/0!</v>
      </c>
      <c r="G4654" s="38">
        <f t="shared" si="343"/>
        <v>0</v>
      </c>
    </row>
    <row r="4655" spans="2:7" x14ac:dyDescent="0.25">
      <c r="B4655">
        <f t="shared" si="341"/>
        <v>4652</v>
      </c>
      <c r="C4655" t="e">
        <f t="shared" si="340"/>
        <v>#DIV/0!</v>
      </c>
      <c r="D4655" s="38" t="e">
        <f t="shared" si="342"/>
        <v>#DIV/0!</v>
      </c>
      <c r="G4655" s="38">
        <f t="shared" si="343"/>
        <v>0</v>
      </c>
    </row>
    <row r="4656" spans="2:7" x14ac:dyDescent="0.25">
      <c r="B4656">
        <f t="shared" si="341"/>
        <v>4653</v>
      </c>
      <c r="C4656" t="e">
        <f t="shared" si="340"/>
        <v>#DIV/0!</v>
      </c>
      <c r="D4656" s="38" t="e">
        <f t="shared" si="342"/>
        <v>#DIV/0!</v>
      </c>
      <c r="G4656" s="38">
        <f t="shared" si="343"/>
        <v>0</v>
      </c>
    </row>
    <row r="4657" spans="2:7" x14ac:dyDescent="0.25">
      <c r="B4657">
        <f t="shared" si="341"/>
        <v>4654</v>
      </c>
      <c r="C4657" t="e">
        <f t="shared" si="340"/>
        <v>#DIV/0!</v>
      </c>
      <c r="D4657" s="38" t="e">
        <f t="shared" si="342"/>
        <v>#DIV/0!</v>
      </c>
      <c r="G4657" s="38">
        <f t="shared" si="343"/>
        <v>0</v>
      </c>
    </row>
    <row r="4658" spans="2:7" x14ac:dyDescent="0.25">
      <c r="B4658">
        <f t="shared" si="341"/>
        <v>4655</v>
      </c>
      <c r="C4658" t="e">
        <f t="shared" si="340"/>
        <v>#DIV/0!</v>
      </c>
      <c r="D4658" s="38" t="e">
        <f t="shared" si="342"/>
        <v>#DIV/0!</v>
      </c>
      <c r="G4658" s="38">
        <f t="shared" si="343"/>
        <v>0</v>
      </c>
    </row>
    <row r="4659" spans="2:7" x14ac:dyDescent="0.25">
      <c r="B4659">
        <f t="shared" si="341"/>
        <v>4656</v>
      </c>
      <c r="C4659" t="e">
        <f t="shared" si="340"/>
        <v>#DIV/0!</v>
      </c>
      <c r="D4659" s="38" t="e">
        <f t="shared" si="342"/>
        <v>#DIV/0!</v>
      </c>
      <c r="G4659" s="38">
        <f t="shared" si="343"/>
        <v>0</v>
      </c>
    </row>
    <row r="4660" spans="2:7" x14ac:dyDescent="0.25">
      <c r="B4660">
        <f t="shared" si="341"/>
        <v>4657</v>
      </c>
      <c r="C4660" t="e">
        <f t="shared" si="340"/>
        <v>#DIV/0!</v>
      </c>
      <c r="D4660" s="38" t="e">
        <f t="shared" si="342"/>
        <v>#DIV/0!</v>
      </c>
      <c r="G4660" s="38">
        <f t="shared" si="343"/>
        <v>0</v>
      </c>
    </row>
    <row r="4661" spans="2:7" x14ac:dyDescent="0.25">
      <c r="B4661">
        <f t="shared" si="341"/>
        <v>4658</v>
      </c>
      <c r="C4661" t="e">
        <f t="shared" si="340"/>
        <v>#DIV/0!</v>
      </c>
      <c r="D4661" s="38" t="e">
        <f t="shared" si="342"/>
        <v>#DIV/0!</v>
      </c>
      <c r="G4661" s="38">
        <f t="shared" si="343"/>
        <v>0</v>
      </c>
    </row>
    <row r="4662" spans="2:7" x14ac:dyDescent="0.25">
      <c r="B4662">
        <f t="shared" si="341"/>
        <v>4659</v>
      </c>
      <c r="C4662" t="e">
        <f t="shared" si="340"/>
        <v>#DIV/0!</v>
      </c>
      <c r="D4662" s="38" t="e">
        <f t="shared" si="342"/>
        <v>#DIV/0!</v>
      </c>
      <c r="G4662" s="38">
        <f t="shared" si="343"/>
        <v>0</v>
      </c>
    </row>
    <row r="4663" spans="2:7" x14ac:dyDescent="0.25">
      <c r="B4663">
        <f t="shared" si="341"/>
        <v>4660</v>
      </c>
      <c r="C4663" t="e">
        <f t="shared" si="340"/>
        <v>#DIV/0!</v>
      </c>
      <c r="D4663" s="38" t="e">
        <f t="shared" si="342"/>
        <v>#DIV/0!</v>
      </c>
      <c r="G4663" s="38">
        <f t="shared" si="343"/>
        <v>0</v>
      </c>
    </row>
    <row r="4664" spans="2:7" x14ac:dyDescent="0.25">
      <c r="B4664">
        <f t="shared" si="341"/>
        <v>4661</v>
      </c>
      <c r="C4664" t="e">
        <f t="shared" si="340"/>
        <v>#DIV/0!</v>
      </c>
      <c r="D4664" s="38" t="e">
        <f t="shared" si="342"/>
        <v>#DIV/0!</v>
      </c>
      <c r="G4664" s="38">
        <f t="shared" si="343"/>
        <v>0</v>
      </c>
    </row>
    <row r="4665" spans="2:7" x14ac:dyDescent="0.25">
      <c r="B4665">
        <f t="shared" si="341"/>
        <v>4662</v>
      </c>
      <c r="C4665" t="e">
        <f t="shared" si="340"/>
        <v>#DIV/0!</v>
      </c>
      <c r="D4665" s="38" t="e">
        <f t="shared" si="342"/>
        <v>#DIV/0!</v>
      </c>
      <c r="G4665" s="38">
        <f t="shared" si="343"/>
        <v>0</v>
      </c>
    </row>
    <row r="4666" spans="2:7" x14ac:dyDescent="0.25">
      <c r="B4666">
        <f t="shared" si="341"/>
        <v>4663</v>
      </c>
      <c r="C4666" t="e">
        <f t="shared" si="340"/>
        <v>#DIV/0!</v>
      </c>
      <c r="D4666" s="38" t="e">
        <f t="shared" si="342"/>
        <v>#DIV/0!</v>
      </c>
      <c r="G4666" s="38">
        <f t="shared" si="343"/>
        <v>0</v>
      </c>
    </row>
    <row r="4667" spans="2:7" x14ac:dyDescent="0.25">
      <c r="B4667">
        <f t="shared" si="341"/>
        <v>4664</v>
      </c>
      <c r="C4667" t="e">
        <f t="shared" si="340"/>
        <v>#DIV/0!</v>
      </c>
      <c r="D4667" s="38" t="e">
        <f t="shared" si="342"/>
        <v>#DIV/0!</v>
      </c>
      <c r="G4667" s="38">
        <f t="shared" si="343"/>
        <v>0</v>
      </c>
    </row>
    <row r="4668" spans="2:7" x14ac:dyDescent="0.25">
      <c r="B4668">
        <f t="shared" si="341"/>
        <v>4665</v>
      </c>
      <c r="C4668" t="e">
        <f t="shared" si="340"/>
        <v>#DIV/0!</v>
      </c>
      <c r="D4668" s="38" t="e">
        <f t="shared" si="342"/>
        <v>#DIV/0!</v>
      </c>
      <c r="G4668" s="38">
        <f t="shared" si="343"/>
        <v>0</v>
      </c>
    </row>
    <row r="4669" spans="2:7" x14ac:dyDescent="0.25">
      <c r="B4669">
        <f t="shared" si="341"/>
        <v>4666</v>
      </c>
      <c r="C4669" t="e">
        <f t="shared" si="340"/>
        <v>#DIV/0!</v>
      </c>
      <c r="D4669" s="38" t="e">
        <f t="shared" si="342"/>
        <v>#DIV/0!</v>
      </c>
      <c r="G4669" s="38">
        <f t="shared" si="343"/>
        <v>0</v>
      </c>
    </row>
    <row r="4670" spans="2:7" x14ac:dyDescent="0.25">
      <c r="B4670">
        <f t="shared" si="341"/>
        <v>4667</v>
      </c>
      <c r="C4670" t="e">
        <f t="shared" si="340"/>
        <v>#DIV/0!</v>
      </c>
      <c r="D4670" s="38" t="e">
        <f t="shared" si="342"/>
        <v>#DIV/0!</v>
      </c>
      <c r="G4670" s="38">
        <f t="shared" si="343"/>
        <v>0</v>
      </c>
    </row>
    <row r="4671" spans="2:7" x14ac:dyDescent="0.25">
      <c r="B4671">
        <f t="shared" si="341"/>
        <v>4668</v>
      </c>
      <c r="C4671" t="e">
        <f t="shared" si="340"/>
        <v>#DIV/0!</v>
      </c>
      <c r="D4671" s="38" t="e">
        <f t="shared" si="342"/>
        <v>#DIV/0!</v>
      </c>
      <c r="G4671" s="38">
        <f t="shared" si="343"/>
        <v>0</v>
      </c>
    </row>
    <row r="4672" spans="2:7" x14ac:dyDescent="0.25">
      <c r="B4672">
        <f t="shared" si="341"/>
        <v>4669</v>
      </c>
      <c r="C4672" t="e">
        <f t="shared" si="340"/>
        <v>#DIV/0!</v>
      </c>
      <c r="D4672" s="38" t="e">
        <f t="shared" si="342"/>
        <v>#DIV/0!</v>
      </c>
      <c r="G4672" s="38">
        <f t="shared" si="343"/>
        <v>0</v>
      </c>
    </row>
    <row r="4673" spans="2:7" x14ac:dyDescent="0.25">
      <c r="B4673">
        <f t="shared" si="341"/>
        <v>4670</v>
      </c>
      <c r="C4673" t="e">
        <f t="shared" si="340"/>
        <v>#DIV/0!</v>
      </c>
      <c r="D4673" s="38" t="e">
        <f t="shared" si="342"/>
        <v>#DIV/0!</v>
      </c>
      <c r="G4673" s="38">
        <f t="shared" si="343"/>
        <v>0</v>
      </c>
    </row>
    <row r="4674" spans="2:7" x14ac:dyDescent="0.25">
      <c r="B4674">
        <f t="shared" si="341"/>
        <v>4671</v>
      </c>
      <c r="C4674" t="e">
        <f t="shared" si="340"/>
        <v>#DIV/0!</v>
      </c>
      <c r="D4674" s="38" t="e">
        <f t="shared" si="342"/>
        <v>#DIV/0!</v>
      </c>
      <c r="G4674" s="38">
        <f t="shared" si="343"/>
        <v>0</v>
      </c>
    </row>
    <row r="4675" spans="2:7" x14ac:dyDescent="0.25">
      <c r="B4675">
        <f t="shared" si="341"/>
        <v>4672</v>
      </c>
      <c r="C4675" t="e">
        <f t="shared" si="340"/>
        <v>#DIV/0!</v>
      </c>
      <c r="D4675" s="38" t="e">
        <f t="shared" si="342"/>
        <v>#DIV/0!</v>
      </c>
      <c r="G4675" s="38">
        <f t="shared" si="343"/>
        <v>0</v>
      </c>
    </row>
    <row r="4676" spans="2:7" x14ac:dyDescent="0.25">
      <c r="B4676">
        <f t="shared" si="341"/>
        <v>4673</v>
      </c>
      <c r="C4676" t="e">
        <f t="shared" si="340"/>
        <v>#DIV/0!</v>
      </c>
      <c r="D4676" s="38" t="e">
        <f t="shared" si="342"/>
        <v>#DIV/0!</v>
      </c>
      <c r="G4676" s="38">
        <f t="shared" si="343"/>
        <v>0</v>
      </c>
    </row>
    <row r="4677" spans="2:7" x14ac:dyDescent="0.25">
      <c r="B4677">
        <f t="shared" si="341"/>
        <v>4674</v>
      </c>
      <c r="C4677" t="e">
        <f t="shared" ref="C4677:C4740" si="344">1/H4677</f>
        <v>#DIV/0!</v>
      </c>
      <c r="D4677" s="38" t="e">
        <f t="shared" si="342"/>
        <v>#DIV/0!</v>
      </c>
      <c r="G4677" s="38">
        <f t="shared" si="343"/>
        <v>0</v>
      </c>
    </row>
    <row r="4678" spans="2:7" x14ac:dyDescent="0.25">
      <c r="B4678">
        <f t="shared" ref="B4678:B4741" si="345">B4677+1</f>
        <v>4675</v>
      </c>
      <c r="C4678" t="e">
        <f t="shared" si="344"/>
        <v>#DIV/0!</v>
      </c>
      <c r="D4678" s="38" t="e">
        <f t="shared" ref="D4678:D4741" si="346">D4677+C4678</f>
        <v>#DIV/0!</v>
      </c>
      <c r="G4678" s="38">
        <f t="shared" si="343"/>
        <v>0</v>
      </c>
    </row>
    <row r="4679" spans="2:7" x14ac:dyDescent="0.25">
      <c r="B4679">
        <f t="shared" si="345"/>
        <v>4676</v>
      </c>
      <c r="C4679" t="e">
        <f t="shared" si="344"/>
        <v>#DIV/0!</v>
      </c>
      <c r="D4679" s="38" t="e">
        <f t="shared" si="346"/>
        <v>#DIV/0!</v>
      </c>
      <c r="G4679" s="38">
        <f t="shared" ref="G4679:G4742" si="347">H4679/0.278</f>
        <v>0</v>
      </c>
    </row>
    <row r="4680" spans="2:7" x14ac:dyDescent="0.25">
      <c r="B4680">
        <f t="shared" si="345"/>
        <v>4677</v>
      </c>
      <c r="C4680" t="e">
        <f t="shared" si="344"/>
        <v>#DIV/0!</v>
      </c>
      <c r="D4680" s="38" t="e">
        <f t="shared" si="346"/>
        <v>#DIV/0!</v>
      </c>
      <c r="G4680" s="38">
        <f t="shared" si="347"/>
        <v>0</v>
      </c>
    </row>
    <row r="4681" spans="2:7" x14ac:dyDescent="0.25">
      <c r="B4681">
        <f t="shared" si="345"/>
        <v>4678</v>
      </c>
      <c r="C4681" t="e">
        <f t="shared" si="344"/>
        <v>#DIV/0!</v>
      </c>
      <c r="D4681" s="38" t="e">
        <f t="shared" si="346"/>
        <v>#DIV/0!</v>
      </c>
      <c r="G4681" s="38">
        <f t="shared" si="347"/>
        <v>0</v>
      </c>
    </row>
    <row r="4682" spans="2:7" x14ac:dyDescent="0.25">
      <c r="B4682">
        <f t="shared" si="345"/>
        <v>4679</v>
      </c>
      <c r="C4682" t="e">
        <f t="shared" si="344"/>
        <v>#DIV/0!</v>
      </c>
      <c r="D4682" s="38" t="e">
        <f t="shared" si="346"/>
        <v>#DIV/0!</v>
      </c>
      <c r="G4682" s="38">
        <f t="shared" si="347"/>
        <v>0</v>
      </c>
    </row>
    <row r="4683" spans="2:7" x14ac:dyDescent="0.25">
      <c r="B4683">
        <f t="shared" si="345"/>
        <v>4680</v>
      </c>
      <c r="C4683" t="e">
        <f t="shared" si="344"/>
        <v>#DIV/0!</v>
      </c>
      <c r="D4683" s="38" t="e">
        <f t="shared" si="346"/>
        <v>#DIV/0!</v>
      </c>
      <c r="G4683" s="38">
        <f t="shared" si="347"/>
        <v>0</v>
      </c>
    </row>
    <row r="4684" spans="2:7" x14ac:dyDescent="0.25">
      <c r="B4684">
        <f t="shared" si="345"/>
        <v>4681</v>
      </c>
      <c r="C4684" t="e">
        <f t="shared" si="344"/>
        <v>#DIV/0!</v>
      </c>
      <c r="D4684" s="38" t="e">
        <f t="shared" si="346"/>
        <v>#DIV/0!</v>
      </c>
      <c r="G4684" s="38">
        <f t="shared" si="347"/>
        <v>0</v>
      </c>
    </row>
    <row r="4685" spans="2:7" x14ac:dyDescent="0.25">
      <c r="B4685">
        <f t="shared" si="345"/>
        <v>4682</v>
      </c>
      <c r="C4685" t="e">
        <f t="shared" si="344"/>
        <v>#DIV/0!</v>
      </c>
      <c r="D4685" s="38" t="e">
        <f t="shared" si="346"/>
        <v>#DIV/0!</v>
      </c>
      <c r="G4685" s="38">
        <f t="shared" si="347"/>
        <v>0</v>
      </c>
    </row>
    <row r="4686" spans="2:7" x14ac:dyDescent="0.25">
      <c r="B4686">
        <f t="shared" si="345"/>
        <v>4683</v>
      </c>
      <c r="C4686" t="e">
        <f t="shared" si="344"/>
        <v>#DIV/0!</v>
      </c>
      <c r="D4686" s="38" t="e">
        <f t="shared" si="346"/>
        <v>#DIV/0!</v>
      </c>
      <c r="G4686" s="38">
        <f t="shared" si="347"/>
        <v>0</v>
      </c>
    </row>
    <row r="4687" spans="2:7" x14ac:dyDescent="0.25">
      <c r="B4687">
        <f t="shared" si="345"/>
        <v>4684</v>
      </c>
      <c r="C4687" t="e">
        <f t="shared" si="344"/>
        <v>#DIV/0!</v>
      </c>
      <c r="D4687" s="38" t="e">
        <f t="shared" si="346"/>
        <v>#DIV/0!</v>
      </c>
      <c r="G4687" s="38">
        <f t="shared" si="347"/>
        <v>0</v>
      </c>
    </row>
    <row r="4688" spans="2:7" x14ac:dyDescent="0.25">
      <c r="B4688">
        <f t="shared" si="345"/>
        <v>4685</v>
      </c>
      <c r="C4688" t="e">
        <f t="shared" si="344"/>
        <v>#DIV/0!</v>
      </c>
      <c r="D4688" s="38" t="e">
        <f t="shared" si="346"/>
        <v>#DIV/0!</v>
      </c>
      <c r="G4688" s="38">
        <f t="shared" si="347"/>
        <v>0</v>
      </c>
    </row>
    <row r="4689" spans="2:7" x14ac:dyDescent="0.25">
      <c r="B4689">
        <f t="shared" si="345"/>
        <v>4686</v>
      </c>
      <c r="C4689" t="e">
        <f t="shared" si="344"/>
        <v>#DIV/0!</v>
      </c>
      <c r="D4689" s="38" t="e">
        <f t="shared" si="346"/>
        <v>#DIV/0!</v>
      </c>
      <c r="G4689" s="38">
        <f t="shared" si="347"/>
        <v>0</v>
      </c>
    </row>
    <row r="4690" spans="2:7" x14ac:dyDescent="0.25">
      <c r="B4690">
        <f t="shared" si="345"/>
        <v>4687</v>
      </c>
      <c r="C4690" t="e">
        <f t="shared" si="344"/>
        <v>#DIV/0!</v>
      </c>
      <c r="D4690" s="38" t="e">
        <f t="shared" si="346"/>
        <v>#DIV/0!</v>
      </c>
      <c r="G4690" s="38">
        <f t="shared" si="347"/>
        <v>0</v>
      </c>
    </row>
    <row r="4691" spans="2:7" x14ac:dyDescent="0.25">
      <c r="B4691">
        <f t="shared" si="345"/>
        <v>4688</v>
      </c>
      <c r="C4691" t="e">
        <f t="shared" si="344"/>
        <v>#DIV/0!</v>
      </c>
      <c r="D4691" s="38" t="e">
        <f t="shared" si="346"/>
        <v>#DIV/0!</v>
      </c>
      <c r="G4691" s="38">
        <f t="shared" si="347"/>
        <v>0</v>
      </c>
    </row>
    <row r="4692" spans="2:7" x14ac:dyDescent="0.25">
      <c r="B4692">
        <f t="shared" si="345"/>
        <v>4689</v>
      </c>
      <c r="C4692" t="e">
        <f t="shared" si="344"/>
        <v>#DIV/0!</v>
      </c>
      <c r="D4692" s="38" t="e">
        <f t="shared" si="346"/>
        <v>#DIV/0!</v>
      </c>
      <c r="G4692" s="38">
        <f t="shared" si="347"/>
        <v>0</v>
      </c>
    </row>
    <row r="4693" spans="2:7" x14ac:dyDescent="0.25">
      <c r="B4693">
        <f t="shared" si="345"/>
        <v>4690</v>
      </c>
      <c r="C4693" t="e">
        <f t="shared" si="344"/>
        <v>#DIV/0!</v>
      </c>
      <c r="D4693" s="38" t="e">
        <f t="shared" si="346"/>
        <v>#DIV/0!</v>
      </c>
      <c r="G4693" s="38">
        <f t="shared" si="347"/>
        <v>0</v>
      </c>
    </row>
    <row r="4694" spans="2:7" x14ac:dyDescent="0.25">
      <c r="B4694">
        <f t="shared" si="345"/>
        <v>4691</v>
      </c>
      <c r="C4694" t="e">
        <f t="shared" si="344"/>
        <v>#DIV/0!</v>
      </c>
      <c r="D4694" s="38" t="e">
        <f t="shared" si="346"/>
        <v>#DIV/0!</v>
      </c>
      <c r="G4694" s="38">
        <f t="shared" si="347"/>
        <v>0</v>
      </c>
    </row>
    <row r="4695" spans="2:7" x14ac:dyDescent="0.25">
      <c r="B4695">
        <f t="shared" si="345"/>
        <v>4692</v>
      </c>
      <c r="C4695" t="e">
        <f t="shared" si="344"/>
        <v>#DIV/0!</v>
      </c>
      <c r="D4695" s="38" t="e">
        <f t="shared" si="346"/>
        <v>#DIV/0!</v>
      </c>
      <c r="G4695" s="38">
        <f t="shared" si="347"/>
        <v>0</v>
      </c>
    </row>
    <row r="4696" spans="2:7" x14ac:dyDescent="0.25">
      <c r="B4696">
        <f t="shared" si="345"/>
        <v>4693</v>
      </c>
      <c r="C4696" t="e">
        <f t="shared" si="344"/>
        <v>#DIV/0!</v>
      </c>
      <c r="D4696" s="38" t="e">
        <f t="shared" si="346"/>
        <v>#DIV/0!</v>
      </c>
      <c r="G4696" s="38">
        <f t="shared" si="347"/>
        <v>0</v>
      </c>
    </row>
    <row r="4697" spans="2:7" x14ac:dyDescent="0.25">
      <c r="B4697">
        <f t="shared" si="345"/>
        <v>4694</v>
      </c>
      <c r="C4697" t="e">
        <f t="shared" si="344"/>
        <v>#DIV/0!</v>
      </c>
      <c r="D4697" s="38" t="e">
        <f t="shared" si="346"/>
        <v>#DIV/0!</v>
      </c>
      <c r="G4697" s="38">
        <f t="shared" si="347"/>
        <v>0</v>
      </c>
    </row>
    <row r="4698" spans="2:7" x14ac:dyDescent="0.25">
      <c r="B4698">
        <f t="shared" si="345"/>
        <v>4695</v>
      </c>
      <c r="C4698" t="e">
        <f t="shared" si="344"/>
        <v>#DIV/0!</v>
      </c>
      <c r="D4698" s="38" t="e">
        <f t="shared" si="346"/>
        <v>#DIV/0!</v>
      </c>
      <c r="G4698" s="38">
        <f t="shared" si="347"/>
        <v>0</v>
      </c>
    </row>
    <row r="4699" spans="2:7" x14ac:dyDescent="0.25">
      <c r="B4699">
        <f t="shared" si="345"/>
        <v>4696</v>
      </c>
      <c r="C4699" t="e">
        <f t="shared" si="344"/>
        <v>#DIV/0!</v>
      </c>
      <c r="D4699" s="38" t="e">
        <f t="shared" si="346"/>
        <v>#DIV/0!</v>
      </c>
      <c r="G4699" s="38">
        <f t="shared" si="347"/>
        <v>0</v>
      </c>
    </row>
    <row r="4700" spans="2:7" x14ac:dyDescent="0.25">
      <c r="B4700">
        <f t="shared" si="345"/>
        <v>4697</v>
      </c>
      <c r="C4700" t="e">
        <f t="shared" si="344"/>
        <v>#DIV/0!</v>
      </c>
      <c r="D4700" s="38" t="e">
        <f t="shared" si="346"/>
        <v>#DIV/0!</v>
      </c>
      <c r="G4700" s="38">
        <f t="shared" si="347"/>
        <v>0</v>
      </c>
    </row>
    <row r="4701" spans="2:7" x14ac:dyDescent="0.25">
      <c r="B4701">
        <f t="shared" si="345"/>
        <v>4698</v>
      </c>
      <c r="C4701" t="e">
        <f t="shared" si="344"/>
        <v>#DIV/0!</v>
      </c>
      <c r="D4701" s="38" t="e">
        <f t="shared" si="346"/>
        <v>#DIV/0!</v>
      </c>
      <c r="G4701" s="38">
        <f t="shared" si="347"/>
        <v>0</v>
      </c>
    </row>
    <row r="4702" spans="2:7" x14ac:dyDescent="0.25">
      <c r="B4702">
        <f t="shared" si="345"/>
        <v>4699</v>
      </c>
      <c r="C4702" t="e">
        <f t="shared" si="344"/>
        <v>#DIV/0!</v>
      </c>
      <c r="D4702" s="38" t="e">
        <f t="shared" si="346"/>
        <v>#DIV/0!</v>
      </c>
      <c r="G4702" s="38">
        <f t="shared" si="347"/>
        <v>0</v>
      </c>
    </row>
    <row r="4703" spans="2:7" x14ac:dyDescent="0.25">
      <c r="B4703">
        <f t="shared" si="345"/>
        <v>4700</v>
      </c>
      <c r="C4703" t="e">
        <f t="shared" si="344"/>
        <v>#DIV/0!</v>
      </c>
      <c r="D4703" s="38" t="e">
        <f t="shared" si="346"/>
        <v>#DIV/0!</v>
      </c>
      <c r="G4703" s="38">
        <f t="shared" si="347"/>
        <v>0</v>
      </c>
    </row>
    <row r="4704" spans="2:7" x14ac:dyDescent="0.25">
      <c r="B4704">
        <f t="shared" si="345"/>
        <v>4701</v>
      </c>
      <c r="C4704" t="e">
        <f t="shared" si="344"/>
        <v>#DIV/0!</v>
      </c>
      <c r="D4704" s="38" t="e">
        <f t="shared" si="346"/>
        <v>#DIV/0!</v>
      </c>
      <c r="G4704" s="38">
        <f t="shared" si="347"/>
        <v>0</v>
      </c>
    </row>
    <row r="4705" spans="2:7" x14ac:dyDescent="0.25">
      <c r="B4705">
        <f t="shared" si="345"/>
        <v>4702</v>
      </c>
      <c r="C4705" t="e">
        <f t="shared" si="344"/>
        <v>#DIV/0!</v>
      </c>
      <c r="D4705" s="38" t="e">
        <f t="shared" si="346"/>
        <v>#DIV/0!</v>
      </c>
      <c r="G4705" s="38">
        <f t="shared" si="347"/>
        <v>0</v>
      </c>
    </row>
    <row r="4706" spans="2:7" x14ac:dyDescent="0.25">
      <c r="B4706">
        <f t="shared" si="345"/>
        <v>4703</v>
      </c>
      <c r="C4706" t="e">
        <f t="shared" si="344"/>
        <v>#DIV/0!</v>
      </c>
      <c r="D4706" s="38" t="e">
        <f t="shared" si="346"/>
        <v>#DIV/0!</v>
      </c>
      <c r="G4706" s="38">
        <f t="shared" si="347"/>
        <v>0</v>
      </c>
    </row>
    <row r="4707" spans="2:7" x14ac:dyDescent="0.25">
      <c r="B4707">
        <f t="shared" si="345"/>
        <v>4704</v>
      </c>
      <c r="C4707" t="e">
        <f t="shared" si="344"/>
        <v>#DIV/0!</v>
      </c>
      <c r="D4707" s="38" t="e">
        <f t="shared" si="346"/>
        <v>#DIV/0!</v>
      </c>
      <c r="G4707" s="38">
        <f t="shared" si="347"/>
        <v>0</v>
      </c>
    </row>
    <row r="4708" spans="2:7" x14ac:dyDescent="0.25">
      <c r="B4708">
        <f t="shared" si="345"/>
        <v>4705</v>
      </c>
      <c r="C4708" t="e">
        <f t="shared" si="344"/>
        <v>#DIV/0!</v>
      </c>
      <c r="D4708" s="38" t="e">
        <f t="shared" si="346"/>
        <v>#DIV/0!</v>
      </c>
      <c r="G4708" s="38">
        <f t="shared" si="347"/>
        <v>0</v>
      </c>
    </row>
    <row r="4709" spans="2:7" x14ac:dyDescent="0.25">
      <c r="B4709">
        <f t="shared" si="345"/>
        <v>4706</v>
      </c>
      <c r="C4709" t="e">
        <f t="shared" si="344"/>
        <v>#DIV/0!</v>
      </c>
      <c r="D4709" s="38" t="e">
        <f t="shared" si="346"/>
        <v>#DIV/0!</v>
      </c>
      <c r="G4709" s="38">
        <f t="shared" si="347"/>
        <v>0</v>
      </c>
    </row>
    <row r="4710" spans="2:7" x14ac:dyDescent="0.25">
      <c r="B4710">
        <f t="shared" si="345"/>
        <v>4707</v>
      </c>
      <c r="C4710" t="e">
        <f t="shared" si="344"/>
        <v>#DIV/0!</v>
      </c>
      <c r="D4710" s="38" t="e">
        <f t="shared" si="346"/>
        <v>#DIV/0!</v>
      </c>
      <c r="G4710" s="38">
        <f t="shared" si="347"/>
        <v>0</v>
      </c>
    </row>
    <row r="4711" spans="2:7" x14ac:dyDescent="0.25">
      <c r="B4711">
        <f t="shared" si="345"/>
        <v>4708</v>
      </c>
      <c r="C4711" t="e">
        <f t="shared" si="344"/>
        <v>#DIV/0!</v>
      </c>
      <c r="D4711" s="38" t="e">
        <f t="shared" si="346"/>
        <v>#DIV/0!</v>
      </c>
      <c r="G4711" s="38">
        <f t="shared" si="347"/>
        <v>0</v>
      </c>
    </row>
    <row r="4712" spans="2:7" x14ac:dyDescent="0.25">
      <c r="B4712">
        <f t="shared" si="345"/>
        <v>4709</v>
      </c>
      <c r="C4712" t="e">
        <f t="shared" si="344"/>
        <v>#DIV/0!</v>
      </c>
      <c r="D4712" s="38" t="e">
        <f t="shared" si="346"/>
        <v>#DIV/0!</v>
      </c>
      <c r="G4712" s="38">
        <f t="shared" si="347"/>
        <v>0</v>
      </c>
    </row>
    <row r="4713" spans="2:7" x14ac:dyDescent="0.25">
      <c r="B4713">
        <f t="shared" si="345"/>
        <v>4710</v>
      </c>
      <c r="C4713" t="e">
        <f t="shared" si="344"/>
        <v>#DIV/0!</v>
      </c>
      <c r="D4713" s="38" t="e">
        <f t="shared" si="346"/>
        <v>#DIV/0!</v>
      </c>
      <c r="G4713" s="38">
        <f t="shared" si="347"/>
        <v>0</v>
      </c>
    </row>
    <row r="4714" spans="2:7" x14ac:dyDescent="0.25">
      <c r="B4714">
        <f t="shared" si="345"/>
        <v>4711</v>
      </c>
      <c r="C4714" t="e">
        <f t="shared" si="344"/>
        <v>#DIV/0!</v>
      </c>
      <c r="D4714" s="38" t="e">
        <f t="shared" si="346"/>
        <v>#DIV/0!</v>
      </c>
      <c r="G4714" s="38">
        <f t="shared" si="347"/>
        <v>0</v>
      </c>
    </row>
    <row r="4715" spans="2:7" x14ac:dyDescent="0.25">
      <c r="B4715">
        <f t="shared" si="345"/>
        <v>4712</v>
      </c>
      <c r="C4715" t="e">
        <f t="shared" si="344"/>
        <v>#DIV/0!</v>
      </c>
      <c r="D4715" s="38" t="e">
        <f t="shared" si="346"/>
        <v>#DIV/0!</v>
      </c>
      <c r="G4715" s="38">
        <f t="shared" si="347"/>
        <v>0</v>
      </c>
    </row>
    <row r="4716" spans="2:7" x14ac:dyDescent="0.25">
      <c r="B4716">
        <f t="shared" si="345"/>
        <v>4713</v>
      </c>
      <c r="C4716" t="e">
        <f t="shared" si="344"/>
        <v>#DIV/0!</v>
      </c>
      <c r="D4716" s="38" t="e">
        <f t="shared" si="346"/>
        <v>#DIV/0!</v>
      </c>
      <c r="G4716" s="38">
        <f t="shared" si="347"/>
        <v>0</v>
      </c>
    </row>
    <row r="4717" spans="2:7" x14ac:dyDescent="0.25">
      <c r="B4717">
        <f t="shared" si="345"/>
        <v>4714</v>
      </c>
      <c r="C4717" t="e">
        <f t="shared" si="344"/>
        <v>#DIV/0!</v>
      </c>
      <c r="D4717" s="38" t="e">
        <f t="shared" si="346"/>
        <v>#DIV/0!</v>
      </c>
      <c r="G4717" s="38">
        <f t="shared" si="347"/>
        <v>0</v>
      </c>
    </row>
    <row r="4718" spans="2:7" x14ac:dyDescent="0.25">
      <c r="B4718">
        <f t="shared" si="345"/>
        <v>4715</v>
      </c>
      <c r="C4718" t="e">
        <f t="shared" si="344"/>
        <v>#DIV/0!</v>
      </c>
      <c r="D4718" s="38" t="e">
        <f t="shared" si="346"/>
        <v>#DIV/0!</v>
      </c>
      <c r="G4718" s="38">
        <f t="shared" si="347"/>
        <v>0</v>
      </c>
    </row>
    <row r="4719" spans="2:7" x14ac:dyDescent="0.25">
      <c r="B4719">
        <f t="shared" si="345"/>
        <v>4716</v>
      </c>
      <c r="C4719" t="e">
        <f t="shared" si="344"/>
        <v>#DIV/0!</v>
      </c>
      <c r="D4719" s="38" t="e">
        <f t="shared" si="346"/>
        <v>#DIV/0!</v>
      </c>
      <c r="G4719" s="38">
        <f t="shared" si="347"/>
        <v>0</v>
      </c>
    </row>
    <row r="4720" spans="2:7" x14ac:dyDescent="0.25">
      <c r="B4720">
        <f t="shared" si="345"/>
        <v>4717</v>
      </c>
      <c r="C4720" t="e">
        <f t="shared" si="344"/>
        <v>#DIV/0!</v>
      </c>
      <c r="D4720" s="38" t="e">
        <f t="shared" si="346"/>
        <v>#DIV/0!</v>
      </c>
      <c r="G4720" s="38">
        <f t="shared" si="347"/>
        <v>0</v>
      </c>
    </row>
    <row r="4721" spans="2:7" x14ac:dyDescent="0.25">
      <c r="B4721">
        <f t="shared" si="345"/>
        <v>4718</v>
      </c>
      <c r="C4721" t="e">
        <f t="shared" si="344"/>
        <v>#DIV/0!</v>
      </c>
      <c r="D4721" s="38" t="e">
        <f t="shared" si="346"/>
        <v>#DIV/0!</v>
      </c>
      <c r="G4721" s="38">
        <f t="shared" si="347"/>
        <v>0</v>
      </c>
    </row>
    <row r="4722" spans="2:7" x14ac:dyDescent="0.25">
      <c r="B4722">
        <f t="shared" si="345"/>
        <v>4719</v>
      </c>
      <c r="C4722" t="e">
        <f t="shared" si="344"/>
        <v>#DIV/0!</v>
      </c>
      <c r="D4722" s="38" t="e">
        <f t="shared" si="346"/>
        <v>#DIV/0!</v>
      </c>
      <c r="G4722" s="38">
        <f t="shared" si="347"/>
        <v>0</v>
      </c>
    </row>
    <row r="4723" spans="2:7" x14ac:dyDescent="0.25">
      <c r="B4723">
        <f t="shared" si="345"/>
        <v>4720</v>
      </c>
      <c r="C4723" t="e">
        <f t="shared" si="344"/>
        <v>#DIV/0!</v>
      </c>
      <c r="D4723" s="38" t="e">
        <f t="shared" si="346"/>
        <v>#DIV/0!</v>
      </c>
      <c r="G4723" s="38">
        <f t="shared" si="347"/>
        <v>0</v>
      </c>
    </row>
    <row r="4724" spans="2:7" x14ac:dyDescent="0.25">
      <c r="B4724">
        <f t="shared" si="345"/>
        <v>4721</v>
      </c>
      <c r="C4724" t="e">
        <f t="shared" si="344"/>
        <v>#DIV/0!</v>
      </c>
      <c r="D4724" s="38" t="e">
        <f t="shared" si="346"/>
        <v>#DIV/0!</v>
      </c>
      <c r="G4724" s="38">
        <f t="shared" si="347"/>
        <v>0</v>
      </c>
    </row>
    <row r="4725" spans="2:7" x14ac:dyDescent="0.25">
      <c r="B4725">
        <f t="shared" si="345"/>
        <v>4722</v>
      </c>
      <c r="C4725" t="e">
        <f t="shared" si="344"/>
        <v>#DIV/0!</v>
      </c>
      <c r="D4725" s="38" t="e">
        <f t="shared" si="346"/>
        <v>#DIV/0!</v>
      </c>
      <c r="G4725" s="38">
        <f t="shared" si="347"/>
        <v>0</v>
      </c>
    </row>
    <row r="4726" spans="2:7" x14ac:dyDescent="0.25">
      <c r="B4726">
        <f t="shared" si="345"/>
        <v>4723</v>
      </c>
      <c r="C4726" t="e">
        <f t="shared" si="344"/>
        <v>#DIV/0!</v>
      </c>
      <c r="D4726" s="38" t="e">
        <f t="shared" si="346"/>
        <v>#DIV/0!</v>
      </c>
      <c r="G4726" s="38">
        <f t="shared" si="347"/>
        <v>0</v>
      </c>
    </row>
    <row r="4727" spans="2:7" x14ac:dyDescent="0.25">
      <c r="B4727">
        <f t="shared" si="345"/>
        <v>4724</v>
      </c>
      <c r="C4727" t="e">
        <f t="shared" si="344"/>
        <v>#DIV/0!</v>
      </c>
      <c r="D4727" s="38" t="e">
        <f t="shared" si="346"/>
        <v>#DIV/0!</v>
      </c>
      <c r="G4727" s="38">
        <f t="shared" si="347"/>
        <v>0</v>
      </c>
    </row>
    <row r="4728" spans="2:7" x14ac:dyDescent="0.25">
      <c r="B4728">
        <f t="shared" si="345"/>
        <v>4725</v>
      </c>
      <c r="C4728" t="e">
        <f t="shared" si="344"/>
        <v>#DIV/0!</v>
      </c>
      <c r="D4728" s="38" t="e">
        <f t="shared" si="346"/>
        <v>#DIV/0!</v>
      </c>
      <c r="G4728" s="38">
        <f t="shared" si="347"/>
        <v>0</v>
      </c>
    </row>
    <row r="4729" spans="2:7" x14ac:dyDescent="0.25">
      <c r="B4729">
        <f t="shared" si="345"/>
        <v>4726</v>
      </c>
      <c r="C4729" t="e">
        <f t="shared" si="344"/>
        <v>#DIV/0!</v>
      </c>
      <c r="D4729" s="38" t="e">
        <f t="shared" si="346"/>
        <v>#DIV/0!</v>
      </c>
      <c r="G4729" s="38">
        <f t="shared" si="347"/>
        <v>0</v>
      </c>
    </row>
    <row r="4730" spans="2:7" x14ac:dyDescent="0.25">
      <c r="B4730">
        <f t="shared" si="345"/>
        <v>4727</v>
      </c>
      <c r="C4730" t="e">
        <f t="shared" si="344"/>
        <v>#DIV/0!</v>
      </c>
      <c r="D4730" s="38" t="e">
        <f t="shared" si="346"/>
        <v>#DIV/0!</v>
      </c>
      <c r="G4730" s="38">
        <f t="shared" si="347"/>
        <v>0</v>
      </c>
    </row>
    <row r="4731" spans="2:7" x14ac:dyDescent="0.25">
      <c r="B4731">
        <f t="shared" si="345"/>
        <v>4728</v>
      </c>
      <c r="C4731" t="e">
        <f t="shared" si="344"/>
        <v>#DIV/0!</v>
      </c>
      <c r="D4731" s="38" t="e">
        <f t="shared" si="346"/>
        <v>#DIV/0!</v>
      </c>
      <c r="G4731" s="38">
        <f t="shared" si="347"/>
        <v>0</v>
      </c>
    </row>
    <row r="4732" spans="2:7" x14ac:dyDescent="0.25">
      <c r="B4732">
        <f t="shared" si="345"/>
        <v>4729</v>
      </c>
      <c r="C4732" t="e">
        <f t="shared" si="344"/>
        <v>#DIV/0!</v>
      </c>
      <c r="D4732" s="38" t="e">
        <f t="shared" si="346"/>
        <v>#DIV/0!</v>
      </c>
      <c r="G4732" s="38">
        <f t="shared" si="347"/>
        <v>0</v>
      </c>
    </row>
    <row r="4733" spans="2:7" x14ac:dyDescent="0.25">
      <c r="B4733">
        <f t="shared" si="345"/>
        <v>4730</v>
      </c>
      <c r="C4733" t="e">
        <f t="shared" si="344"/>
        <v>#DIV/0!</v>
      </c>
      <c r="D4733" s="38" t="e">
        <f t="shared" si="346"/>
        <v>#DIV/0!</v>
      </c>
      <c r="G4733" s="38">
        <f t="shared" si="347"/>
        <v>0</v>
      </c>
    </row>
    <row r="4734" spans="2:7" x14ac:dyDescent="0.25">
      <c r="B4734">
        <f t="shared" si="345"/>
        <v>4731</v>
      </c>
      <c r="C4734" t="e">
        <f t="shared" si="344"/>
        <v>#DIV/0!</v>
      </c>
      <c r="D4734" s="38" t="e">
        <f t="shared" si="346"/>
        <v>#DIV/0!</v>
      </c>
      <c r="G4734" s="38">
        <f t="shared" si="347"/>
        <v>0</v>
      </c>
    </row>
    <row r="4735" spans="2:7" x14ac:dyDescent="0.25">
      <c r="B4735">
        <f t="shared" si="345"/>
        <v>4732</v>
      </c>
      <c r="C4735" t="e">
        <f t="shared" si="344"/>
        <v>#DIV/0!</v>
      </c>
      <c r="D4735" s="38" t="e">
        <f t="shared" si="346"/>
        <v>#DIV/0!</v>
      </c>
      <c r="G4735" s="38">
        <f t="shared" si="347"/>
        <v>0</v>
      </c>
    </row>
    <row r="4736" spans="2:7" x14ac:dyDescent="0.25">
      <c r="B4736">
        <f t="shared" si="345"/>
        <v>4733</v>
      </c>
      <c r="C4736" t="e">
        <f t="shared" si="344"/>
        <v>#DIV/0!</v>
      </c>
      <c r="D4736" s="38" t="e">
        <f t="shared" si="346"/>
        <v>#DIV/0!</v>
      </c>
      <c r="G4736" s="38">
        <f t="shared" si="347"/>
        <v>0</v>
      </c>
    </row>
    <row r="4737" spans="2:7" x14ac:dyDescent="0.25">
      <c r="B4737">
        <f t="shared" si="345"/>
        <v>4734</v>
      </c>
      <c r="C4737" t="e">
        <f t="shared" si="344"/>
        <v>#DIV/0!</v>
      </c>
      <c r="D4737" s="38" t="e">
        <f t="shared" si="346"/>
        <v>#DIV/0!</v>
      </c>
      <c r="G4737" s="38">
        <f t="shared" si="347"/>
        <v>0</v>
      </c>
    </row>
    <row r="4738" spans="2:7" x14ac:dyDescent="0.25">
      <c r="B4738">
        <f t="shared" si="345"/>
        <v>4735</v>
      </c>
      <c r="C4738" t="e">
        <f t="shared" si="344"/>
        <v>#DIV/0!</v>
      </c>
      <c r="D4738" s="38" t="e">
        <f t="shared" si="346"/>
        <v>#DIV/0!</v>
      </c>
      <c r="G4738" s="38">
        <f t="shared" si="347"/>
        <v>0</v>
      </c>
    </row>
    <row r="4739" spans="2:7" x14ac:dyDescent="0.25">
      <c r="B4739">
        <f t="shared" si="345"/>
        <v>4736</v>
      </c>
      <c r="C4739" t="e">
        <f t="shared" si="344"/>
        <v>#DIV/0!</v>
      </c>
      <c r="D4739" s="38" t="e">
        <f t="shared" si="346"/>
        <v>#DIV/0!</v>
      </c>
      <c r="G4739" s="38">
        <f t="shared" si="347"/>
        <v>0</v>
      </c>
    </row>
    <row r="4740" spans="2:7" x14ac:dyDescent="0.25">
      <c r="B4740">
        <f t="shared" si="345"/>
        <v>4737</v>
      </c>
      <c r="C4740" t="e">
        <f t="shared" si="344"/>
        <v>#DIV/0!</v>
      </c>
      <c r="D4740" s="38" t="e">
        <f t="shared" si="346"/>
        <v>#DIV/0!</v>
      </c>
      <c r="G4740" s="38">
        <f t="shared" si="347"/>
        <v>0</v>
      </c>
    </row>
    <row r="4741" spans="2:7" x14ac:dyDescent="0.25">
      <c r="B4741">
        <f t="shared" si="345"/>
        <v>4738</v>
      </c>
      <c r="C4741" t="e">
        <f t="shared" ref="C4741:C4804" si="348">1/H4741</f>
        <v>#DIV/0!</v>
      </c>
      <c r="D4741" s="38" t="e">
        <f t="shared" si="346"/>
        <v>#DIV/0!</v>
      </c>
      <c r="G4741" s="38">
        <f t="shared" si="347"/>
        <v>0</v>
      </c>
    </row>
    <row r="4742" spans="2:7" x14ac:dyDescent="0.25">
      <c r="B4742">
        <f t="shared" ref="B4742:B4805" si="349">B4741+1</f>
        <v>4739</v>
      </c>
      <c r="C4742" t="e">
        <f t="shared" si="348"/>
        <v>#DIV/0!</v>
      </c>
      <c r="D4742" s="38" t="e">
        <f t="shared" ref="D4742:D4805" si="350">D4741+C4742</f>
        <v>#DIV/0!</v>
      </c>
      <c r="G4742" s="38">
        <f t="shared" si="347"/>
        <v>0</v>
      </c>
    </row>
    <row r="4743" spans="2:7" x14ac:dyDescent="0.25">
      <c r="B4743">
        <f t="shared" si="349"/>
        <v>4740</v>
      </c>
      <c r="C4743" t="e">
        <f t="shared" si="348"/>
        <v>#DIV/0!</v>
      </c>
      <c r="D4743" s="38" t="e">
        <f t="shared" si="350"/>
        <v>#DIV/0!</v>
      </c>
      <c r="G4743" s="38">
        <f t="shared" ref="G4743:G4806" si="351">H4743/0.278</f>
        <v>0</v>
      </c>
    </row>
    <row r="4744" spans="2:7" x14ac:dyDescent="0.25">
      <c r="B4744">
        <f t="shared" si="349"/>
        <v>4741</v>
      </c>
      <c r="C4744" t="e">
        <f t="shared" si="348"/>
        <v>#DIV/0!</v>
      </c>
      <c r="D4744" s="38" t="e">
        <f t="shared" si="350"/>
        <v>#DIV/0!</v>
      </c>
      <c r="G4744" s="38">
        <f t="shared" si="351"/>
        <v>0</v>
      </c>
    </row>
    <row r="4745" spans="2:7" x14ac:dyDescent="0.25">
      <c r="B4745">
        <f t="shared" si="349"/>
        <v>4742</v>
      </c>
      <c r="C4745" t="e">
        <f t="shared" si="348"/>
        <v>#DIV/0!</v>
      </c>
      <c r="D4745" s="38" t="e">
        <f t="shared" si="350"/>
        <v>#DIV/0!</v>
      </c>
      <c r="G4745" s="38">
        <f t="shared" si="351"/>
        <v>0</v>
      </c>
    </row>
    <row r="4746" spans="2:7" x14ac:dyDescent="0.25">
      <c r="B4746">
        <f t="shared" si="349"/>
        <v>4743</v>
      </c>
      <c r="C4746" t="e">
        <f t="shared" si="348"/>
        <v>#DIV/0!</v>
      </c>
      <c r="D4746" s="38" t="e">
        <f t="shared" si="350"/>
        <v>#DIV/0!</v>
      </c>
      <c r="G4746" s="38">
        <f t="shared" si="351"/>
        <v>0</v>
      </c>
    </row>
    <row r="4747" spans="2:7" x14ac:dyDescent="0.25">
      <c r="B4747">
        <f t="shared" si="349"/>
        <v>4744</v>
      </c>
      <c r="C4747" t="e">
        <f t="shared" si="348"/>
        <v>#DIV/0!</v>
      </c>
      <c r="D4747" s="38" t="e">
        <f t="shared" si="350"/>
        <v>#DIV/0!</v>
      </c>
      <c r="G4747" s="38">
        <f t="shared" si="351"/>
        <v>0</v>
      </c>
    </row>
    <row r="4748" spans="2:7" x14ac:dyDescent="0.25">
      <c r="B4748">
        <f t="shared" si="349"/>
        <v>4745</v>
      </c>
      <c r="C4748" t="e">
        <f t="shared" si="348"/>
        <v>#DIV/0!</v>
      </c>
      <c r="D4748" s="38" t="e">
        <f t="shared" si="350"/>
        <v>#DIV/0!</v>
      </c>
      <c r="G4748" s="38">
        <f t="shared" si="351"/>
        <v>0</v>
      </c>
    </row>
    <row r="4749" spans="2:7" x14ac:dyDescent="0.25">
      <c r="B4749">
        <f t="shared" si="349"/>
        <v>4746</v>
      </c>
      <c r="C4749" t="e">
        <f t="shared" si="348"/>
        <v>#DIV/0!</v>
      </c>
      <c r="D4749" s="38" t="e">
        <f t="shared" si="350"/>
        <v>#DIV/0!</v>
      </c>
      <c r="G4749" s="38">
        <f t="shared" si="351"/>
        <v>0</v>
      </c>
    </row>
    <row r="4750" spans="2:7" x14ac:dyDescent="0.25">
      <c r="B4750">
        <f t="shared" si="349"/>
        <v>4747</v>
      </c>
      <c r="C4750" t="e">
        <f t="shared" si="348"/>
        <v>#DIV/0!</v>
      </c>
      <c r="D4750" s="38" t="e">
        <f t="shared" si="350"/>
        <v>#DIV/0!</v>
      </c>
      <c r="G4750" s="38">
        <f t="shared" si="351"/>
        <v>0</v>
      </c>
    </row>
    <row r="4751" spans="2:7" x14ac:dyDescent="0.25">
      <c r="B4751">
        <f t="shared" si="349"/>
        <v>4748</v>
      </c>
      <c r="C4751" t="e">
        <f t="shared" si="348"/>
        <v>#DIV/0!</v>
      </c>
      <c r="D4751" s="38" t="e">
        <f t="shared" si="350"/>
        <v>#DIV/0!</v>
      </c>
      <c r="G4751" s="38">
        <f t="shared" si="351"/>
        <v>0</v>
      </c>
    </row>
    <row r="4752" spans="2:7" x14ac:dyDescent="0.25">
      <c r="B4752">
        <f t="shared" si="349"/>
        <v>4749</v>
      </c>
      <c r="C4752" t="e">
        <f t="shared" si="348"/>
        <v>#DIV/0!</v>
      </c>
      <c r="D4752" s="38" t="e">
        <f t="shared" si="350"/>
        <v>#DIV/0!</v>
      </c>
      <c r="G4752" s="38">
        <f t="shared" si="351"/>
        <v>0</v>
      </c>
    </row>
    <row r="4753" spans="2:7" x14ac:dyDescent="0.25">
      <c r="B4753">
        <f t="shared" si="349"/>
        <v>4750</v>
      </c>
      <c r="C4753" t="e">
        <f t="shared" si="348"/>
        <v>#DIV/0!</v>
      </c>
      <c r="D4753" s="38" t="e">
        <f t="shared" si="350"/>
        <v>#DIV/0!</v>
      </c>
      <c r="G4753" s="38">
        <f t="shared" si="351"/>
        <v>0</v>
      </c>
    </row>
    <row r="4754" spans="2:7" x14ac:dyDescent="0.25">
      <c r="B4754">
        <f t="shared" si="349"/>
        <v>4751</v>
      </c>
      <c r="C4754" t="e">
        <f t="shared" si="348"/>
        <v>#DIV/0!</v>
      </c>
      <c r="D4754" s="38" t="e">
        <f t="shared" si="350"/>
        <v>#DIV/0!</v>
      </c>
      <c r="G4754" s="38">
        <f t="shared" si="351"/>
        <v>0</v>
      </c>
    </row>
    <row r="4755" spans="2:7" x14ac:dyDescent="0.25">
      <c r="B4755">
        <f t="shared" si="349"/>
        <v>4752</v>
      </c>
      <c r="C4755" t="e">
        <f t="shared" si="348"/>
        <v>#DIV/0!</v>
      </c>
      <c r="D4755" s="38" t="e">
        <f t="shared" si="350"/>
        <v>#DIV/0!</v>
      </c>
      <c r="G4755" s="38">
        <f t="shared" si="351"/>
        <v>0</v>
      </c>
    </row>
    <row r="4756" spans="2:7" x14ac:dyDescent="0.25">
      <c r="B4756">
        <f t="shared" si="349"/>
        <v>4753</v>
      </c>
      <c r="C4756" t="e">
        <f t="shared" si="348"/>
        <v>#DIV/0!</v>
      </c>
      <c r="D4756" s="38" t="e">
        <f t="shared" si="350"/>
        <v>#DIV/0!</v>
      </c>
      <c r="G4756" s="38">
        <f t="shared" si="351"/>
        <v>0</v>
      </c>
    </row>
    <row r="4757" spans="2:7" x14ac:dyDescent="0.25">
      <c r="B4757">
        <f t="shared" si="349"/>
        <v>4754</v>
      </c>
      <c r="C4757" t="e">
        <f t="shared" si="348"/>
        <v>#DIV/0!</v>
      </c>
      <c r="D4757" s="38" t="e">
        <f t="shared" si="350"/>
        <v>#DIV/0!</v>
      </c>
      <c r="G4757" s="38">
        <f t="shared" si="351"/>
        <v>0</v>
      </c>
    </row>
    <row r="4758" spans="2:7" x14ac:dyDescent="0.25">
      <c r="B4758">
        <f t="shared" si="349"/>
        <v>4755</v>
      </c>
      <c r="C4758" t="e">
        <f t="shared" si="348"/>
        <v>#DIV/0!</v>
      </c>
      <c r="D4758" s="38" t="e">
        <f t="shared" si="350"/>
        <v>#DIV/0!</v>
      </c>
      <c r="G4758" s="38">
        <f t="shared" si="351"/>
        <v>0</v>
      </c>
    </row>
    <row r="4759" spans="2:7" x14ac:dyDescent="0.25">
      <c r="B4759">
        <f t="shared" si="349"/>
        <v>4756</v>
      </c>
      <c r="C4759" t="e">
        <f t="shared" si="348"/>
        <v>#DIV/0!</v>
      </c>
      <c r="D4759" s="38" t="e">
        <f t="shared" si="350"/>
        <v>#DIV/0!</v>
      </c>
      <c r="G4759" s="38">
        <f t="shared" si="351"/>
        <v>0</v>
      </c>
    </row>
    <row r="4760" spans="2:7" x14ac:dyDescent="0.25">
      <c r="B4760">
        <f t="shared" si="349"/>
        <v>4757</v>
      </c>
      <c r="C4760" t="e">
        <f t="shared" si="348"/>
        <v>#DIV/0!</v>
      </c>
      <c r="D4760" s="38" t="e">
        <f t="shared" si="350"/>
        <v>#DIV/0!</v>
      </c>
      <c r="G4760" s="38">
        <f t="shared" si="351"/>
        <v>0</v>
      </c>
    </row>
    <row r="4761" spans="2:7" x14ac:dyDescent="0.25">
      <c r="B4761">
        <f t="shared" si="349"/>
        <v>4758</v>
      </c>
      <c r="C4761" t="e">
        <f t="shared" si="348"/>
        <v>#DIV/0!</v>
      </c>
      <c r="D4761" s="38" t="e">
        <f t="shared" si="350"/>
        <v>#DIV/0!</v>
      </c>
      <c r="G4761" s="38">
        <f t="shared" si="351"/>
        <v>0</v>
      </c>
    </row>
    <row r="4762" spans="2:7" x14ac:dyDescent="0.25">
      <c r="B4762">
        <f t="shared" si="349"/>
        <v>4759</v>
      </c>
      <c r="C4762" t="e">
        <f t="shared" si="348"/>
        <v>#DIV/0!</v>
      </c>
      <c r="D4762" s="38" t="e">
        <f t="shared" si="350"/>
        <v>#DIV/0!</v>
      </c>
      <c r="G4762" s="38">
        <f t="shared" si="351"/>
        <v>0</v>
      </c>
    </row>
    <row r="4763" spans="2:7" x14ac:dyDescent="0.25">
      <c r="B4763">
        <f t="shared" si="349"/>
        <v>4760</v>
      </c>
      <c r="C4763" t="e">
        <f t="shared" si="348"/>
        <v>#DIV/0!</v>
      </c>
      <c r="D4763" s="38" t="e">
        <f t="shared" si="350"/>
        <v>#DIV/0!</v>
      </c>
      <c r="G4763" s="38">
        <f t="shared" si="351"/>
        <v>0</v>
      </c>
    </row>
    <row r="4764" spans="2:7" x14ac:dyDescent="0.25">
      <c r="B4764">
        <f t="shared" si="349"/>
        <v>4761</v>
      </c>
      <c r="C4764" t="e">
        <f t="shared" si="348"/>
        <v>#DIV/0!</v>
      </c>
      <c r="D4764" s="38" t="e">
        <f t="shared" si="350"/>
        <v>#DIV/0!</v>
      </c>
      <c r="G4764" s="38">
        <f t="shared" si="351"/>
        <v>0</v>
      </c>
    </row>
    <row r="4765" spans="2:7" x14ac:dyDescent="0.25">
      <c r="B4765">
        <f t="shared" si="349"/>
        <v>4762</v>
      </c>
      <c r="C4765" t="e">
        <f t="shared" si="348"/>
        <v>#DIV/0!</v>
      </c>
      <c r="D4765" s="38" t="e">
        <f t="shared" si="350"/>
        <v>#DIV/0!</v>
      </c>
      <c r="G4765" s="38">
        <f t="shared" si="351"/>
        <v>0</v>
      </c>
    </row>
    <row r="4766" spans="2:7" x14ac:dyDescent="0.25">
      <c r="B4766">
        <f t="shared" si="349"/>
        <v>4763</v>
      </c>
      <c r="C4766" t="e">
        <f t="shared" si="348"/>
        <v>#DIV/0!</v>
      </c>
      <c r="D4766" s="38" t="e">
        <f t="shared" si="350"/>
        <v>#DIV/0!</v>
      </c>
      <c r="G4766" s="38">
        <f t="shared" si="351"/>
        <v>0</v>
      </c>
    </row>
    <row r="4767" spans="2:7" x14ac:dyDescent="0.25">
      <c r="B4767">
        <f t="shared" si="349"/>
        <v>4764</v>
      </c>
      <c r="C4767" t="e">
        <f t="shared" si="348"/>
        <v>#DIV/0!</v>
      </c>
      <c r="D4767" s="38" t="e">
        <f t="shared" si="350"/>
        <v>#DIV/0!</v>
      </c>
      <c r="G4767" s="38">
        <f t="shared" si="351"/>
        <v>0</v>
      </c>
    </row>
    <row r="4768" spans="2:7" x14ac:dyDescent="0.25">
      <c r="B4768">
        <f t="shared" si="349"/>
        <v>4765</v>
      </c>
      <c r="C4768" t="e">
        <f t="shared" si="348"/>
        <v>#DIV/0!</v>
      </c>
      <c r="D4768" s="38" t="e">
        <f t="shared" si="350"/>
        <v>#DIV/0!</v>
      </c>
      <c r="G4768" s="38">
        <f t="shared" si="351"/>
        <v>0</v>
      </c>
    </row>
    <row r="4769" spans="2:7" x14ac:dyDescent="0.25">
      <c r="B4769">
        <f t="shared" si="349"/>
        <v>4766</v>
      </c>
      <c r="C4769" t="e">
        <f t="shared" si="348"/>
        <v>#DIV/0!</v>
      </c>
      <c r="D4769" s="38" t="e">
        <f t="shared" si="350"/>
        <v>#DIV/0!</v>
      </c>
      <c r="G4769" s="38">
        <f t="shared" si="351"/>
        <v>0</v>
      </c>
    </row>
    <row r="4770" spans="2:7" x14ac:dyDescent="0.25">
      <c r="B4770">
        <f t="shared" si="349"/>
        <v>4767</v>
      </c>
      <c r="C4770" t="e">
        <f t="shared" si="348"/>
        <v>#DIV/0!</v>
      </c>
      <c r="D4770" s="38" t="e">
        <f t="shared" si="350"/>
        <v>#DIV/0!</v>
      </c>
      <c r="G4770" s="38">
        <f t="shared" si="351"/>
        <v>0</v>
      </c>
    </row>
    <row r="4771" spans="2:7" x14ac:dyDescent="0.25">
      <c r="B4771">
        <f t="shared" si="349"/>
        <v>4768</v>
      </c>
      <c r="C4771" t="e">
        <f t="shared" si="348"/>
        <v>#DIV/0!</v>
      </c>
      <c r="D4771" s="38" t="e">
        <f t="shared" si="350"/>
        <v>#DIV/0!</v>
      </c>
      <c r="G4771" s="38">
        <f t="shared" si="351"/>
        <v>0</v>
      </c>
    </row>
    <row r="4772" spans="2:7" x14ac:dyDescent="0.25">
      <c r="B4772">
        <f t="shared" si="349"/>
        <v>4769</v>
      </c>
      <c r="C4772" t="e">
        <f t="shared" si="348"/>
        <v>#DIV/0!</v>
      </c>
      <c r="D4772" s="38" t="e">
        <f t="shared" si="350"/>
        <v>#DIV/0!</v>
      </c>
      <c r="G4772" s="38">
        <f t="shared" si="351"/>
        <v>0</v>
      </c>
    </row>
    <row r="4773" spans="2:7" x14ac:dyDescent="0.25">
      <c r="B4773">
        <f t="shared" si="349"/>
        <v>4770</v>
      </c>
      <c r="C4773" t="e">
        <f t="shared" si="348"/>
        <v>#DIV/0!</v>
      </c>
      <c r="D4773" s="38" t="e">
        <f t="shared" si="350"/>
        <v>#DIV/0!</v>
      </c>
      <c r="G4773" s="38">
        <f t="shared" si="351"/>
        <v>0</v>
      </c>
    </row>
    <row r="4774" spans="2:7" x14ac:dyDescent="0.25">
      <c r="B4774">
        <f t="shared" si="349"/>
        <v>4771</v>
      </c>
      <c r="C4774" t="e">
        <f t="shared" si="348"/>
        <v>#DIV/0!</v>
      </c>
      <c r="D4774" s="38" t="e">
        <f t="shared" si="350"/>
        <v>#DIV/0!</v>
      </c>
      <c r="G4774" s="38">
        <f t="shared" si="351"/>
        <v>0</v>
      </c>
    </row>
    <row r="4775" spans="2:7" x14ac:dyDescent="0.25">
      <c r="B4775">
        <f t="shared" si="349"/>
        <v>4772</v>
      </c>
      <c r="C4775" t="e">
        <f t="shared" si="348"/>
        <v>#DIV/0!</v>
      </c>
      <c r="D4775" s="38" t="e">
        <f t="shared" si="350"/>
        <v>#DIV/0!</v>
      </c>
      <c r="G4775" s="38">
        <f t="shared" si="351"/>
        <v>0</v>
      </c>
    </row>
    <row r="4776" spans="2:7" x14ac:dyDescent="0.25">
      <c r="B4776">
        <f t="shared" si="349"/>
        <v>4773</v>
      </c>
      <c r="C4776" t="e">
        <f t="shared" si="348"/>
        <v>#DIV/0!</v>
      </c>
      <c r="D4776" s="38" t="e">
        <f t="shared" si="350"/>
        <v>#DIV/0!</v>
      </c>
      <c r="G4776" s="38">
        <f t="shared" si="351"/>
        <v>0</v>
      </c>
    </row>
    <row r="4777" spans="2:7" x14ac:dyDescent="0.25">
      <c r="B4777">
        <f t="shared" si="349"/>
        <v>4774</v>
      </c>
      <c r="C4777" t="e">
        <f t="shared" si="348"/>
        <v>#DIV/0!</v>
      </c>
      <c r="D4777" s="38" t="e">
        <f t="shared" si="350"/>
        <v>#DIV/0!</v>
      </c>
      <c r="G4777" s="38">
        <f t="shared" si="351"/>
        <v>0</v>
      </c>
    </row>
    <row r="4778" spans="2:7" x14ac:dyDescent="0.25">
      <c r="B4778">
        <f t="shared" si="349"/>
        <v>4775</v>
      </c>
      <c r="C4778" t="e">
        <f t="shared" si="348"/>
        <v>#DIV/0!</v>
      </c>
      <c r="D4778" s="38" t="e">
        <f t="shared" si="350"/>
        <v>#DIV/0!</v>
      </c>
      <c r="G4778" s="38">
        <f t="shared" si="351"/>
        <v>0</v>
      </c>
    </row>
    <row r="4779" spans="2:7" x14ac:dyDescent="0.25">
      <c r="B4779">
        <f t="shared" si="349"/>
        <v>4776</v>
      </c>
      <c r="C4779" t="e">
        <f t="shared" si="348"/>
        <v>#DIV/0!</v>
      </c>
      <c r="D4779" s="38" t="e">
        <f t="shared" si="350"/>
        <v>#DIV/0!</v>
      </c>
      <c r="G4779" s="38">
        <f t="shared" si="351"/>
        <v>0</v>
      </c>
    </row>
    <row r="4780" spans="2:7" x14ac:dyDescent="0.25">
      <c r="B4780">
        <f t="shared" si="349"/>
        <v>4777</v>
      </c>
      <c r="C4780" t="e">
        <f t="shared" si="348"/>
        <v>#DIV/0!</v>
      </c>
      <c r="D4780" s="38" t="e">
        <f t="shared" si="350"/>
        <v>#DIV/0!</v>
      </c>
      <c r="G4780" s="38">
        <f t="shared" si="351"/>
        <v>0</v>
      </c>
    </row>
    <row r="4781" spans="2:7" x14ac:dyDescent="0.25">
      <c r="B4781">
        <f t="shared" si="349"/>
        <v>4778</v>
      </c>
      <c r="C4781" t="e">
        <f t="shared" si="348"/>
        <v>#DIV/0!</v>
      </c>
      <c r="D4781" s="38" t="e">
        <f t="shared" si="350"/>
        <v>#DIV/0!</v>
      </c>
      <c r="G4781" s="38">
        <f t="shared" si="351"/>
        <v>0</v>
      </c>
    </row>
    <row r="4782" spans="2:7" x14ac:dyDescent="0.25">
      <c r="B4782">
        <f t="shared" si="349"/>
        <v>4779</v>
      </c>
      <c r="C4782" t="e">
        <f t="shared" si="348"/>
        <v>#DIV/0!</v>
      </c>
      <c r="D4782" s="38" t="e">
        <f t="shared" si="350"/>
        <v>#DIV/0!</v>
      </c>
      <c r="G4782" s="38">
        <f t="shared" si="351"/>
        <v>0</v>
      </c>
    </row>
    <row r="4783" spans="2:7" x14ac:dyDescent="0.25">
      <c r="B4783">
        <f t="shared" si="349"/>
        <v>4780</v>
      </c>
      <c r="C4783" t="e">
        <f t="shared" si="348"/>
        <v>#DIV/0!</v>
      </c>
      <c r="D4783" s="38" t="e">
        <f t="shared" si="350"/>
        <v>#DIV/0!</v>
      </c>
      <c r="G4783" s="38">
        <f t="shared" si="351"/>
        <v>0</v>
      </c>
    </row>
    <row r="4784" spans="2:7" x14ac:dyDescent="0.25">
      <c r="B4784">
        <f t="shared" si="349"/>
        <v>4781</v>
      </c>
      <c r="C4784" t="e">
        <f t="shared" si="348"/>
        <v>#DIV/0!</v>
      </c>
      <c r="D4784" s="38" t="e">
        <f t="shared" si="350"/>
        <v>#DIV/0!</v>
      </c>
      <c r="G4784" s="38">
        <f t="shared" si="351"/>
        <v>0</v>
      </c>
    </row>
    <row r="4785" spans="2:7" x14ac:dyDescent="0.25">
      <c r="B4785">
        <f t="shared" si="349"/>
        <v>4782</v>
      </c>
      <c r="C4785" t="e">
        <f t="shared" si="348"/>
        <v>#DIV/0!</v>
      </c>
      <c r="D4785" s="38" t="e">
        <f t="shared" si="350"/>
        <v>#DIV/0!</v>
      </c>
      <c r="G4785" s="38">
        <f t="shared" si="351"/>
        <v>0</v>
      </c>
    </row>
    <row r="4786" spans="2:7" x14ac:dyDescent="0.25">
      <c r="B4786">
        <f t="shared" si="349"/>
        <v>4783</v>
      </c>
      <c r="C4786" t="e">
        <f t="shared" si="348"/>
        <v>#DIV/0!</v>
      </c>
      <c r="D4786" s="38" t="e">
        <f t="shared" si="350"/>
        <v>#DIV/0!</v>
      </c>
      <c r="G4786" s="38">
        <f t="shared" si="351"/>
        <v>0</v>
      </c>
    </row>
    <row r="4787" spans="2:7" x14ac:dyDescent="0.25">
      <c r="B4787">
        <f t="shared" si="349"/>
        <v>4784</v>
      </c>
      <c r="C4787" t="e">
        <f t="shared" si="348"/>
        <v>#DIV/0!</v>
      </c>
      <c r="D4787" s="38" t="e">
        <f t="shared" si="350"/>
        <v>#DIV/0!</v>
      </c>
      <c r="G4787" s="38">
        <f t="shared" si="351"/>
        <v>0</v>
      </c>
    </row>
    <row r="4788" spans="2:7" x14ac:dyDescent="0.25">
      <c r="B4788">
        <f t="shared" si="349"/>
        <v>4785</v>
      </c>
      <c r="C4788" t="e">
        <f t="shared" si="348"/>
        <v>#DIV/0!</v>
      </c>
      <c r="D4788" s="38" t="e">
        <f t="shared" si="350"/>
        <v>#DIV/0!</v>
      </c>
      <c r="G4788" s="38">
        <f t="shared" si="351"/>
        <v>0</v>
      </c>
    </row>
    <row r="4789" spans="2:7" x14ac:dyDescent="0.25">
      <c r="B4789">
        <f t="shared" si="349"/>
        <v>4786</v>
      </c>
      <c r="C4789" t="e">
        <f t="shared" si="348"/>
        <v>#DIV/0!</v>
      </c>
      <c r="D4789" s="38" t="e">
        <f t="shared" si="350"/>
        <v>#DIV/0!</v>
      </c>
      <c r="G4789" s="38">
        <f t="shared" si="351"/>
        <v>0</v>
      </c>
    </row>
    <row r="4790" spans="2:7" x14ac:dyDescent="0.25">
      <c r="B4790">
        <f t="shared" si="349"/>
        <v>4787</v>
      </c>
      <c r="C4790" t="e">
        <f t="shared" si="348"/>
        <v>#DIV/0!</v>
      </c>
      <c r="D4790" s="38" t="e">
        <f t="shared" si="350"/>
        <v>#DIV/0!</v>
      </c>
      <c r="G4790" s="38">
        <f t="shared" si="351"/>
        <v>0</v>
      </c>
    </row>
    <row r="4791" spans="2:7" x14ac:dyDescent="0.25">
      <c r="B4791">
        <f t="shared" si="349"/>
        <v>4788</v>
      </c>
      <c r="C4791" t="e">
        <f t="shared" si="348"/>
        <v>#DIV/0!</v>
      </c>
      <c r="D4791" s="38" t="e">
        <f t="shared" si="350"/>
        <v>#DIV/0!</v>
      </c>
      <c r="G4791" s="38">
        <f t="shared" si="351"/>
        <v>0</v>
      </c>
    </row>
    <row r="4792" spans="2:7" x14ac:dyDescent="0.25">
      <c r="B4792">
        <f t="shared" si="349"/>
        <v>4789</v>
      </c>
      <c r="C4792" t="e">
        <f t="shared" si="348"/>
        <v>#DIV/0!</v>
      </c>
      <c r="D4792" s="38" t="e">
        <f t="shared" si="350"/>
        <v>#DIV/0!</v>
      </c>
      <c r="G4792" s="38">
        <f t="shared" si="351"/>
        <v>0</v>
      </c>
    </row>
    <row r="4793" spans="2:7" x14ac:dyDescent="0.25">
      <c r="B4793">
        <f t="shared" si="349"/>
        <v>4790</v>
      </c>
      <c r="C4793" t="e">
        <f t="shared" si="348"/>
        <v>#DIV/0!</v>
      </c>
      <c r="D4793" s="38" t="e">
        <f t="shared" si="350"/>
        <v>#DIV/0!</v>
      </c>
      <c r="G4793" s="38">
        <f t="shared" si="351"/>
        <v>0</v>
      </c>
    </row>
    <row r="4794" spans="2:7" x14ac:dyDescent="0.25">
      <c r="B4794">
        <f t="shared" si="349"/>
        <v>4791</v>
      </c>
      <c r="C4794" t="e">
        <f t="shared" si="348"/>
        <v>#DIV/0!</v>
      </c>
      <c r="D4794" s="38" t="e">
        <f t="shared" si="350"/>
        <v>#DIV/0!</v>
      </c>
      <c r="G4794" s="38">
        <f t="shared" si="351"/>
        <v>0</v>
      </c>
    </row>
    <row r="4795" spans="2:7" x14ac:dyDescent="0.25">
      <c r="B4795">
        <f t="shared" si="349"/>
        <v>4792</v>
      </c>
      <c r="C4795" t="e">
        <f t="shared" si="348"/>
        <v>#DIV/0!</v>
      </c>
      <c r="D4795" s="38" t="e">
        <f t="shared" si="350"/>
        <v>#DIV/0!</v>
      </c>
      <c r="G4795" s="38">
        <f t="shared" si="351"/>
        <v>0</v>
      </c>
    </row>
    <row r="4796" spans="2:7" x14ac:dyDescent="0.25">
      <c r="B4796">
        <f t="shared" si="349"/>
        <v>4793</v>
      </c>
      <c r="C4796" t="e">
        <f t="shared" si="348"/>
        <v>#DIV/0!</v>
      </c>
      <c r="D4796" s="38" t="e">
        <f t="shared" si="350"/>
        <v>#DIV/0!</v>
      </c>
      <c r="G4796" s="38">
        <f t="shared" si="351"/>
        <v>0</v>
      </c>
    </row>
    <row r="4797" spans="2:7" x14ac:dyDescent="0.25">
      <c r="B4797">
        <f t="shared" si="349"/>
        <v>4794</v>
      </c>
      <c r="C4797" t="e">
        <f t="shared" si="348"/>
        <v>#DIV/0!</v>
      </c>
      <c r="D4797" s="38" t="e">
        <f t="shared" si="350"/>
        <v>#DIV/0!</v>
      </c>
      <c r="G4797" s="38">
        <f t="shared" si="351"/>
        <v>0</v>
      </c>
    </row>
    <row r="4798" spans="2:7" x14ac:dyDescent="0.25">
      <c r="B4798">
        <f t="shared" si="349"/>
        <v>4795</v>
      </c>
      <c r="C4798" t="e">
        <f t="shared" si="348"/>
        <v>#DIV/0!</v>
      </c>
      <c r="D4798" s="38" t="e">
        <f t="shared" si="350"/>
        <v>#DIV/0!</v>
      </c>
      <c r="G4798" s="38">
        <f t="shared" si="351"/>
        <v>0</v>
      </c>
    </row>
    <row r="4799" spans="2:7" x14ac:dyDescent="0.25">
      <c r="B4799">
        <f t="shared" si="349"/>
        <v>4796</v>
      </c>
      <c r="C4799" t="e">
        <f t="shared" si="348"/>
        <v>#DIV/0!</v>
      </c>
      <c r="D4799" s="38" t="e">
        <f t="shared" si="350"/>
        <v>#DIV/0!</v>
      </c>
      <c r="G4799" s="38">
        <f t="shared" si="351"/>
        <v>0</v>
      </c>
    </row>
    <row r="4800" spans="2:7" x14ac:dyDescent="0.25">
      <c r="B4800">
        <f t="shared" si="349"/>
        <v>4797</v>
      </c>
      <c r="C4800" t="e">
        <f t="shared" si="348"/>
        <v>#DIV/0!</v>
      </c>
      <c r="D4800" s="38" t="e">
        <f t="shared" si="350"/>
        <v>#DIV/0!</v>
      </c>
      <c r="G4800" s="38">
        <f t="shared" si="351"/>
        <v>0</v>
      </c>
    </row>
    <row r="4801" spans="2:7" x14ac:dyDescent="0.25">
      <c r="B4801">
        <f t="shared" si="349"/>
        <v>4798</v>
      </c>
      <c r="C4801" t="e">
        <f t="shared" si="348"/>
        <v>#DIV/0!</v>
      </c>
      <c r="D4801" s="38" t="e">
        <f t="shared" si="350"/>
        <v>#DIV/0!</v>
      </c>
      <c r="G4801" s="38">
        <f t="shared" si="351"/>
        <v>0</v>
      </c>
    </row>
    <row r="4802" spans="2:7" x14ac:dyDescent="0.25">
      <c r="B4802">
        <f t="shared" si="349"/>
        <v>4799</v>
      </c>
      <c r="C4802" t="e">
        <f t="shared" si="348"/>
        <v>#DIV/0!</v>
      </c>
      <c r="D4802" s="38" t="e">
        <f t="shared" si="350"/>
        <v>#DIV/0!</v>
      </c>
      <c r="G4802" s="38">
        <f t="shared" si="351"/>
        <v>0</v>
      </c>
    </row>
    <row r="4803" spans="2:7" x14ac:dyDescent="0.25">
      <c r="B4803">
        <f t="shared" si="349"/>
        <v>4800</v>
      </c>
      <c r="C4803" t="e">
        <f t="shared" si="348"/>
        <v>#DIV/0!</v>
      </c>
      <c r="D4803" s="38" t="e">
        <f t="shared" si="350"/>
        <v>#DIV/0!</v>
      </c>
      <c r="G4803" s="38">
        <f t="shared" si="351"/>
        <v>0</v>
      </c>
    </row>
    <row r="4804" spans="2:7" x14ac:dyDescent="0.25">
      <c r="B4804">
        <f t="shared" si="349"/>
        <v>4801</v>
      </c>
      <c r="C4804" t="e">
        <f t="shared" si="348"/>
        <v>#DIV/0!</v>
      </c>
      <c r="D4804" s="38" t="e">
        <f t="shared" si="350"/>
        <v>#DIV/0!</v>
      </c>
      <c r="G4804" s="38">
        <f t="shared" si="351"/>
        <v>0</v>
      </c>
    </row>
    <row r="4805" spans="2:7" x14ac:dyDescent="0.25">
      <c r="B4805">
        <f t="shared" si="349"/>
        <v>4802</v>
      </c>
      <c r="C4805" t="e">
        <f t="shared" ref="C4805:C4868" si="352">1/H4805</f>
        <v>#DIV/0!</v>
      </c>
      <c r="D4805" s="38" t="e">
        <f t="shared" si="350"/>
        <v>#DIV/0!</v>
      </c>
      <c r="G4805" s="38">
        <f t="shared" si="351"/>
        <v>0</v>
      </c>
    </row>
    <row r="4806" spans="2:7" x14ac:dyDescent="0.25">
      <c r="B4806">
        <f t="shared" ref="B4806:B4869" si="353">B4805+1</f>
        <v>4803</v>
      </c>
      <c r="C4806" t="e">
        <f t="shared" si="352"/>
        <v>#DIV/0!</v>
      </c>
      <c r="D4806" s="38" t="e">
        <f t="shared" ref="D4806:D4869" si="354">D4805+C4806</f>
        <v>#DIV/0!</v>
      </c>
      <c r="G4806" s="38">
        <f t="shared" si="351"/>
        <v>0</v>
      </c>
    </row>
    <row r="4807" spans="2:7" x14ac:dyDescent="0.25">
      <c r="B4807">
        <f t="shared" si="353"/>
        <v>4804</v>
      </c>
      <c r="C4807" t="e">
        <f t="shared" si="352"/>
        <v>#DIV/0!</v>
      </c>
      <c r="D4807" s="38" t="e">
        <f t="shared" si="354"/>
        <v>#DIV/0!</v>
      </c>
      <c r="G4807" s="38">
        <f t="shared" ref="G4807:G4870" si="355">H4807/0.278</f>
        <v>0</v>
      </c>
    </row>
    <row r="4808" spans="2:7" x14ac:dyDescent="0.25">
      <c r="B4808">
        <f t="shared" si="353"/>
        <v>4805</v>
      </c>
      <c r="C4808" t="e">
        <f t="shared" si="352"/>
        <v>#DIV/0!</v>
      </c>
      <c r="D4808" s="38" t="e">
        <f t="shared" si="354"/>
        <v>#DIV/0!</v>
      </c>
      <c r="G4808" s="38">
        <f t="shared" si="355"/>
        <v>0</v>
      </c>
    </row>
    <row r="4809" spans="2:7" x14ac:dyDescent="0.25">
      <c r="B4809">
        <f t="shared" si="353"/>
        <v>4806</v>
      </c>
      <c r="C4809" t="e">
        <f t="shared" si="352"/>
        <v>#DIV/0!</v>
      </c>
      <c r="D4809" s="38" t="e">
        <f t="shared" si="354"/>
        <v>#DIV/0!</v>
      </c>
      <c r="G4809" s="38">
        <f t="shared" si="355"/>
        <v>0</v>
      </c>
    </row>
    <row r="4810" spans="2:7" x14ac:dyDescent="0.25">
      <c r="B4810">
        <f t="shared" si="353"/>
        <v>4807</v>
      </c>
      <c r="C4810" t="e">
        <f t="shared" si="352"/>
        <v>#DIV/0!</v>
      </c>
      <c r="D4810" s="38" t="e">
        <f t="shared" si="354"/>
        <v>#DIV/0!</v>
      </c>
      <c r="G4810" s="38">
        <f t="shared" si="355"/>
        <v>0</v>
      </c>
    </row>
    <row r="4811" spans="2:7" x14ac:dyDescent="0.25">
      <c r="B4811">
        <f t="shared" si="353"/>
        <v>4808</v>
      </c>
      <c r="C4811" t="e">
        <f t="shared" si="352"/>
        <v>#DIV/0!</v>
      </c>
      <c r="D4811" s="38" t="e">
        <f t="shared" si="354"/>
        <v>#DIV/0!</v>
      </c>
      <c r="G4811" s="38">
        <f t="shared" si="355"/>
        <v>0</v>
      </c>
    </row>
    <row r="4812" spans="2:7" x14ac:dyDescent="0.25">
      <c r="B4812">
        <f t="shared" si="353"/>
        <v>4809</v>
      </c>
      <c r="C4812" t="e">
        <f t="shared" si="352"/>
        <v>#DIV/0!</v>
      </c>
      <c r="D4812" s="38" t="e">
        <f t="shared" si="354"/>
        <v>#DIV/0!</v>
      </c>
      <c r="G4812" s="38">
        <f t="shared" si="355"/>
        <v>0</v>
      </c>
    </row>
    <row r="4813" spans="2:7" x14ac:dyDescent="0.25">
      <c r="B4813">
        <f t="shared" si="353"/>
        <v>4810</v>
      </c>
      <c r="C4813" t="e">
        <f t="shared" si="352"/>
        <v>#DIV/0!</v>
      </c>
      <c r="D4813" s="38" t="e">
        <f t="shared" si="354"/>
        <v>#DIV/0!</v>
      </c>
      <c r="G4813" s="38">
        <f t="shared" si="355"/>
        <v>0</v>
      </c>
    </row>
    <row r="4814" spans="2:7" x14ac:dyDescent="0.25">
      <c r="B4814">
        <f t="shared" si="353"/>
        <v>4811</v>
      </c>
      <c r="C4814" t="e">
        <f t="shared" si="352"/>
        <v>#DIV/0!</v>
      </c>
      <c r="D4814" s="38" t="e">
        <f t="shared" si="354"/>
        <v>#DIV/0!</v>
      </c>
      <c r="G4814" s="38">
        <f t="shared" si="355"/>
        <v>0</v>
      </c>
    </row>
    <row r="4815" spans="2:7" x14ac:dyDescent="0.25">
      <c r="B4815">
        <f t="shared" si="353"/>
        <v>4812</v>
      </c>
      <c r="C4815" t="e">
        <f t="shared" si="352"/>
        <v>#DIV/0!</v>
      </c>
      <c r="D4815" s="38" t="e">
        <f t="shared" si="354"/>
        <v>#DIV/0!</v>
      </c>
      <c r="G4815" s="38">
        <f t="shared" si="355"/>
        <v>0</v>
      </c>
    </row>
    <row r="4816" spans="2:7" x14ac:dyDescent="0.25">
      <c r="B4816">
        <f t="shared" si="353"/>
        <v>4813</v>
      </c>
      <c r="C4816" t="e">
        <f t="shared" si="352"/>
        <v>#DIV/0!</v>
      </c>
      <c r="D4816" s="38" t="e">
        <f t="shared" si="354"/>
        <v>#DIV/0!</v>
      </c>
      <c r="G4816" s="38">
        <f t="shared" si="355"/>
        <v>0</v>
      </c>
    </row>
    <row r="4817" spans="2:7" x14ac:dyDescent="0.25">
      <c r="B4817">
        <f t="shared" si="353"/>
        <v>4814</v>
      </c>
      <c r="C4817" t="e">
        <f t="shared" si="352"/>
        <v>#DIV/0!</v>
      </c>
      <c r="D4817" s="38" t="e">
        <f t="shared" si="354"/>
        <v>#DIV/0!</v>
      </c>
      <c r="G4817" s="38">
        <f t="shared" si="355"/>
        <v>0</v>
      </c>
    </row>
    <row r="4818" spans="2:7" x14ac:dyDescent="0.25">
      <c r="B4818">
        <f t="shared" si="353"/>
        <v>4815</v>
      </c>
      <c r="C4818" t="e">
        <f t="shared" si="352"/>
        <v>#DIV/0!</v>
      </c>
      <c r="D4818" s="38" t="e">
        <f t="shared" si="354"/>
        <v>#DIV/0!</v>
      </c>
      <c r="G4818" s="38">
        <f t="shared" si="355"/>
        <v>0</v>
      </c>
    </row>
    <row r="4819" spans="2:7" x14ac:dyDescent="0.25">
      <c r="B4819">
        <f t="shared" si="353"/>
        <v>4816</v>
      </c>
      <c r="C4819" t="e">
        <f t="shared" si="352"/>
        <v>#DIV/0!</v>
      </c>
      <c r="D4819" s="38" t="e">
        <f t="shared" si="354"/>
        <v>#DIV/0!</v>
      </c>
      <c r="G4819" s="38">
        <f t="shared" si="355"/>
        <v>0</v>
      </c>
    </row>
    <row r="4820" spans="2:7" x14ac:dyDescent="0.25">
      <c r="B4820">
        <f t="shared" si="353"/>
        <v>4817</v>
      </c>
      <c r="C4820" t="e">
        <f t="shared" si="352"/>
        <v>#DIV/0!</v>
      </c>
      <c r="D4820" s="38" t="e">
        <f t="shared" si="354"/>
        <v>#DIV/0!</v>
      </c>
      <c r="G4820" s="38">
        <f t="shared" si="355"/>
        <v>0</v>
      </c>
    </row>
    <row r="4821" spans="2:7" x14ac:dyDescent="0.25">
      <c r="B4821">
        <f t="shared" si="353"/>
        <v>4818</v>
      </c>
      <c r="C4821" t="e">
        <f t="shared" si="352"/>
        <v>#DIV/0!</v>
      </c>
      <c r="D4821" s="38" t="e">
        <f t="shared" si="354"/>
        <v>#DIV/0!</v>
      </c>
      <c r="G4821" s="38">
        <f t="shared" si="355"/>
        <v>0</v>
      </c>
    </row>
    <row r="4822" spans="2:7" x14ac:dyDescent="0.25">
      <c r="B4822">
        <f t="shared" si="353"/>
        <v>4819</v>
      </c>
      <c r="C4822" t="e">
        <f t="shared" si="352"/>
        <v>#DIV/0!</v>
      </c>
      <c r="D4822" s="38" t="e">
        <f t="shared" si="354"/>
        <v>#DIV/0!</v>
      </c>
      <c r="G4822" s="38">
        <f t="shared" si="355"/>
        <v>0</v>
      </c>
    </row>
    <row r="4823" spans="2:7" x14ac:dyDescent="0.25">
      <c r="B4823">
        <f t="shared" si="353"/>
        <v>4820</v>
      </c>
      <c r="C4823" t="e">
        <f t="shared" si="352"/>
        <v>#DIV/0!</v>
      </c>
      <c r="D4823" s="38" t="e">
        <f t="shared" si="354"/>
        <v>#DIV/0!</v>
      </c>
      <c r="G4823" s="38">
        <f t="shared" si="355"/>
        <v>0</v>
      </c>
    </row>
    <row r="4824" spans="2:7" x14ac:dyDescent="0.25">
      <c r="B4824">
        <f t="shared" si="353"/>
        <v>4821</v>
      </c>
      <c r="C4824" t="e">
        <f t="shared" si="352"/>
        <v>#DIV/0!</v>
      </c>
      <c r="D4824" s="38" t="e">
        <f t="shared" si="354"/>
        <v>#DIV/0!</v>
      </c>
      <c r="G4824" s="38">
        <f t="shared" si="355"/>
        <v>0</v>
      </c>
    </row>
    <row r="4825" spans="2:7" x14ac:dyDescent="0.25">
      <c r="B4825">
        <f t="shared" si="353"/>
        <v>4822</v>
      </c>
      <c r="C4825" t="e">
        <f t="shared" si="352"/>
        <v>#DIV/0!</v>
      </c>
      <c r="D4825" s="38" t="e">
        <f t="shared" si="354"/>
        <v>#DIV/0!</v>
      </c>
      <c r="G4825" s="38">
        <f t="shared" si="355"/>
        <v>0</v>
      </c>
    </row>
    <row r="4826" spans="2:7" x14ac:dyDescent="0.25">
      <c r="B4826">
        <f t="shared" si="353"/>
        <v>4823</v>
      </c>
      <c r="C4826" t="e">
        <f t="shared" si="352"/>
        <v>#DIV/0!</v>
      </c>
      <c r="D4826" s="38" t="e">
        <f t="shared" si="354"/>
        <v>#DIV/0!</v>
      </c>
      <c r="G4826" s="38">
        <f t="shared" si="355"/>
        <v>0</v>
      </c>
    </row>
    <row r="4827" spans="2:7" x14ac:dyDescent="0.25">
      <c r="B4827">
        <f t="shared" si="353"/>
        <v>4824</v>
      </c>
      <c r="C4827" t="e">
        <f t="shared" si="352"/>
        <v>#DIV/0!</v>
      </c>
      <c r="D4827" s="38" t="e">
        <f t="shared" si="354"/>
        <v>#DIV/0!</v>
      </c>
      <c r="G4827" s="38">
        <f t="shared" si="355"/>
        <v>0</v>
      </c>
    </row>
    <row r="4828" spans="2:7" x14ac:dyDescent="0.25">
      <c r="B4828">
        <f t="shared" si="353"/>
        <v>4825</v>
      </c>
      <c r="C4828" t="e">
        <f t="shared" si="352"/>
        <v>#DIV/0!</v>
      </c>
      <c r="D4828" s="38" t="e">
        <f t="shared" si="354"/>
        <v>#DIV/0!</v>
      </c>
      <c r="G4828" s="38">
        <f t="shared" si="355"/>
        <v>0</v>
      </c>
    </row>
    <row r="4829" spans="2:7" x14ac:dyDescent="0.25">
      <c r="B4829">
        <f t="shared" si="353"/>
        <v>4826</v>
      </c>
      <c r="C4829" t="e">
        <f t="shared" si="352"/>
        <v>#DIV/0!</v>
      </c>
      <c r="D4829" s="38" t="e">
        <f t="shared" si="354"/>
        <v>#DIV/0!</v>
      </c>
      <c r="G4829" s="38">
        <f t="shared" si="355"/>
        <v>0</v>
      </c>
    </row>
    <row r="4830" spans="2:7" x14ac:dyDescent="0.25">
      <c r="B4830">
        <f t="shared" si="353"/>
        <v>4827</v>
      </c>
      <c r="C4830" t="e">
        <f t="shared" si="352"/>
        <v>#DIV/0!</v>
      </c>
      <c r="D4830" s="38" t="e">
        <f t="shared" si="354"/>
        <v>#DIV/0!</v>
      </c>
      <c r="G4830" s="38">
        <f t="shared" si="355"/>
        <v>0</v>
      </c>
    </row>
    <row r="4831" spans="2:7" x14ac:dyDescent="0.25">
      <c r="B4831">
        <f t="shared" si="353"/>
        <v>4828</v>
      </c>
      <c r="C4831" t="e">
        <f t="shared" si="352"/>
        <v>#DIV/0!</v>
      </c>
      <c r="D4831" s="38" t="e">
        <f t="shared" si="354"/>
        <v>#DIV/0!</v>
      </c>
      <c r="G4831" s="38">
        <f t="shared" si="355"/>
        <v>0</v>
      </c>
    </row>
    <row r="4832" spans="2:7" x14ac:dyDescent="0.25">
      <c r="B4832">
        <f t="shared" si="353"/>
        <v>4829</v>
      </c>
      <c r="C4832" t="e">
        <f t="shared" si="352"/>
        <v>#DIV/0!</v>
      </c>
      <c r="D4832" s="38" t="e">
        <f t="shared" si="354"/>
        <v>#DIV/0!</v>
      </c>
      <c r="G4832" s="38">
        <f t="shared" si="355"/>
        <v>0</v>
      </c>
    </row>
    <row r="4833" spans="2:7" x14ac:dyDescent="0.25">
      <c r="B4833">
        <f t="shared" si="353"/>
        <v>4830</v>
      </c>
      <c r="C4833" t="e">
        <f t="shared" si="352"/>
        <v>#DIV/0!</v>
      </c>
      <c r="D4833" s="38" t="e">
        <f t="shared" si="354"/>
        <v>#DIV/0!</v>
      </c>
      <c r="G4833" s="38">
        <f t="shared" si="355"/>
        <v>0</v>
      </c>
    </row>
    <row r="4834" spans="2:7" x14ac:dyDescent="0.25">
      <c r="B4834">
        <f t="shared" si="353"/>
        <v>4831</v>
      </c>
      <c r="C4834" t="e">
        <f t="shared" si="352"/>
        <v>#DIV/0!</v>
      </c>
      <c r="D4834" s="38" t="e">
        <f t="shared" si="354"/>
        <v>#DIV/0!</v>
      </c>
      <c r="G4834" s="38">
        <f t="shared" si="355"/>
        <v>0</v>
      </c>
    </row>
    <row r="4835" spans="2:7" x14ac:dyDescent="0.25">
      <c r="B4835">
        <f t="shared" si="353"/>
        <v>4832</v>
      </c>
      <c r="C4835" t="e">
        <f t="shared" si="352"/>
        <v>#DIV/0!</v>
      </c>
      <c r="D4835" s="38" t="e">
        <f t="shared" si="354"/>
        <v>#DIV/0!</v>
      </c>
      <c r="G4835" s="38">
        <f t="shared" si="355"/>
        <v>0</v>
      </c>
    </row>
    <row r="4836" spans="2:7" x14ac:dyDescent="0.25">
      <c r="B4836">
        <f t="shared" si="353"/>
        <v>4833</v>
      </c>
      <c r="C4836" t="e">
        <f t="shared" si="352"/>
        <v>#DIV/0!</v>
      </c>
      <c r="D4836" s="38" t="e">
        <f t="shared" si="354"/>
        <v>#DIV/0!</v>
      </c>
      <c r="G4836" s="38">
        <f t="shared" si="355"/>
        <v>0</v>
      </c>
    </row>
    <row r="4837" spans="2:7" x14ac:dyDescent="0.25">
      <c r="B4837">
        <f t="shared" si="353"/>
        <v>4834</v>
      </c>
      <c r="C4837" t="e">
        <f t="shared" si="352"/>
        <v>#DIV/0!</v>
      </c>
      <c r="D4837" s="38" t="e">
        <f t="shared" si="354"/>
        <v>#DIV/0!</v>
      </c>
      <c r="G4837" s="38">
        <f t="shared" si="355"/>
        <v>0</v>
      </c>
    </row>
    <row r="4838" spans="2:7" x14ac:dyDescent="0.25">
      <c r="B4838">
        <f t="shared" si="353"/>
        <v>4835</v>
      </c>
      <c r="C4838" t="e">
        <f t="shared" si="352"/>
        <v>#DIV/0!</v>
      </c>
      <c r="D4838" s="38" t="e">
        <f t="shared" si="354"/>
        <v>#DIV/0!</v>
      </c>
      <c r="G4838" s="38">
        <f t="shared" si="355"/>
        <v>0</v>
      </c>
    </row>
    <row r="4839" spans="2:7" x14ac:dyDescent="0.25">
      <c r="B4839">
        <f t="shared" si="353"/>
        <v>4836</v>
      </c>
      <c r="C4839" t="e">
        <f t="shared" si="352"/>
        <v>#DIV/0!</v>
      </c>
      <c r="D4839" s="38" t="e">
        <f t="shared" si="354"/>
        <v>#DIV/0!</v>
      </c>
      <c r="G4839" s="38">
        <f t="shared" si="355"/>
        <v>0</v>
      </c>
    </row>
    <row r="4840" spans="2:7" x14ac:dyDescent="0.25">
      <c r="B4840">
        <f t="shared" si="353"/>
        <v>4837</v>
      </c>
      <c r="C4840" t="e">
        <f t="shared" si="352"/>
        <v>#DIV/0!</v>
      </c>
      <c r="D4840" s="38" t="e">
        <f t="shared" si="354"/>
        <v>#DIV/0!</v>
      </c>
      <c r="G4840" s="38">
        <f t="shared" si="355"/>
        <v>0</v>
      </c>
    </row>
    <row r="4841" spans="2:7" x14ac:dyDescent="0.25">
      <c r="B4841">
        <f t="shared" si="353"/>
        <v>4838</v>
      </c>
      <c r="C4841" t="e">
        <f t="shared" si="352"/>
        <v>#DIV/0!</v>
      </c>
      <c r="D4841" s="38" t="e">
        <f t="shared" si="354"/>
        <v>#DIV/0!</v>
      </c>
      <c r="G4841" s="38">
        <f t="shared" si="355"/>
        <v>0</v>
      </c>
    </row>
    <row r="4842" spans="2:7" x14ac:dyDescent="0.25">
      <c r="B4842">
        <f t="shared" si="353"/>
        <v>4839</v>
      </c>
      <c r="C4842" t="e">
        <f t="shared" si="352"/>
        <v>#DIV/0!</v>
      </c>
      <c r="D4842" s="38" t="e">
        <f t="shared" si="354"/>
        <v>#DIV/0!</v>
      </c>
      <c r="G4842" s="38">
        <f t="shared" si="355"/>
        <v>0</v>
      </c>
    </row>
    <row r="4843" spans="2:7" x14ac:dyDescent="0.25">
      <c r="B4843">
        <f t="shared" si="353"/>
        <v>4840</v>
      </c>
      <c r="C4843" t="e">
        <f t="shared" si="352"/>
        <v>#DIV/0!</v>
      </c>
      <c r="D4843" s="38" t="e">
        <f t="shared" si="354"/>
        <v>#DIV/0!</v>
      </c>
      <c r="G4843" s="38">
        <f t="shared" si="355"/>
        <v>0</v>
      </c>
    </row>
    <row r="4844" spans="2:7" x14ac:dyDescent="0.25">
      <c r="B4844">
        <f t="shared" si="353"/>
        <v>4841</v>
      </c>
      <c r="C4844" t="e">
        <f t="shared" si="352"/>
        <v>#DIV/0!</v>
      </c>
      <c r="D4844" s="38" t="e">
        <f t="shared" si="354"/>
        <v>#DIV/0!</v>
      </c>
      <c r="G4844" s="38">
        <f t="shared" si="355"/>
        <v>0</v>
      </c>
    </row>
    <row r="4845" spans="2:7" x14ac:dyDescent="0.25">
      <c r="B4845">
        <f t="shared" si="353"/>
        <v>4842</v>
      </c>
      <c r="C4845" t="e">
        <f t="shared" si="352"/>
        <v>#DIV/0!</v>
      </c>
      <c r="D4845" s="38" t="e">
        <f t="shared" si="354"/>
        <v>#DIV/0!</v>
      </c>
      <c r="G4845" s="38">
        <f t="shared" si="355"/>
        <v>0</v>
      </c>
    </row>
    <row r="4846" spans="2:7" x14ac:dyDescent="0.25">
      <c r="B4846">
        <f t="shared" si="353"/>
        <v>4843</v>
      </c>
      <c r="C4846" t="e">
        <f t="shared" si="352"/>
        <v>#DIV/0!</v>
      </c>
      <c r="D4846" s="38" t="e">
        <f t="shared" si="354"/>
        <v>#DIV/0!</v>
      </c>
      <c r="G4846" s="38">
        <f t="shared" si="355"/>
        <v>0</v>
      </c>
    </row>
    <row r="4847" spans="2:7" x14ac:dyDescent="0.25">
      <c r="B4847">
        <f t="shared" si="353"/>
        <v>4844</v>
      </c>
      <c r="C4847" t="e">
        <f t="shared" si="352"/>
        <v>#DIV/0!</v>
      </c>
      <c r="D4847" s="38" t="e">
        <f t="shared" si="354"/>
        <v>#DIV/0!</v>
      </c>
      <c r="G4847" s="38">
        <f t="shared" si="355"/>
        <v>0</v>
      </c>
    </row>
    <row r="4848" spans="2:7" x14ac:dyDescent="0.25">
      <c r="B4848">
        <f t="shared" si="353"/>
        <v>4845</v>
      </c>
      <c r="C4848" t="e">
        <f t="shared" si="352"/>
        <v>#DIV/0!</v>
      </c>
      <c r="D4848" s="38" t="e">
        <f t="shared" si="354"/>
        <v>#DIV/0!</v>
      </c>
      <c r="G4848" s="38">
        <f t="shared" si="355"/>
        <v>0</v>
      </c>
    </row>
    <row r="4849" spans="2:7" x14ac:dyDescent="0.25">
      <c r="B4849">
        <f t="shared" si="353"/>
        <v>4846</v>
      </c>
      <c r="C4849" t="e">
        <f t="shared" si="352"/>
        <v>#DIV/0!</v>
      </c>
      <c r="D4849" s="38" t="e">
        <f t="shared" si="354"/>
        <v>#DIV/0!</v>
      </c>
      <c r="G4849" s="38">
        <f t="shared" si="355"/>
        <v>0</v>
      </c>
    </row>
    <row r="4850" spans="2:7" x14ac:dyDescent="0.25">
      <c r="B4850">
        <f t="shared" si="353"/>
        <v>4847</v>
      </c>
      <c r="C4850" t="e">
        <f t="shared" si="352"/>
        <v>#DIV/0!</v>
      </c>
      <c r="D4850" s="38" t="e">
        <f t="shared" si="354"/>
        <v>#DIV/0!</v>
      </c>
      <c r="G4850" s="38">
        <f t="shared" si="355"/>
        <v>0</v>
      </c>
    </row>
    <row r="4851" spans="2:7" x14ac:dyDescent="0.25">
      <c r="B4851">
        <f t="shared" si="353"/>
        <v>4848</v>
      </c>
      <c r="C4851" t="e">
        <f t="shared" si="352"/>
        <v>#DIV/0!</v>
      </c>
      <c r="D4851" s="38" t="e">
        <f t="shared" si="354"/>
        <v>#DIV/0!</v>
      </c>
      <c r="G4851" s="38">
        <f t="shared" si="355"/>
        <v>0</v>
      </c>
    </row>
    <row r="4852" spans="2:7" x14ac:dyDescent="0.25">
      <c r="B4852">
        <f t="shared" si="353"/>
        <v>4849</v>
      </c>
      <c r="C4852" t="e">
        <f t="shared" si="352"/>
        <v>#DIV/0!</v>
      </c>
      <c r="D4852" s="38" t="e">
        <f t="shared" si="354"/>
        <v>#DIV/0!</v>
      </c>
      <c r="G4852" s="38">
        <f t="shared" si="355"/>
        <v>0</v>
      </c>
    </row>
    <row r="4853" spans="2:7" x14ac:dyDescent="0.25">
      <c r="B4853">
        <f t="shared" si="353"/>
        <v>4850</v>
      </c>
      <c r="C4853" t="e">
        <f t="shared" si="352"/>
        <v>#DIV/0!</v>
      </c>
      <c r="D4853" s="38" t="e">
        <f t="shared" si="354"/>
        <v>#DIV/0!</v>
      </c>
      <c r="G4853" s="38">
        <f t="shared" si="355"/>
        <v>0</v>
      </c>
    </row>
    <row r="4854" spans="2:7" x14ac:dyDescent="0.25">
      <c r="B4854">
        <f t="shared" si="353"/>
        <v>4851</v>
      </c>
      <c r="C4854" t="e">
        <f t="shared" si="352"/>
        <v>#DIV/0!</v>
      </c>
      <c r="D4854" s="38" t="e">
        <f t="shared" si="354"/>
        <v>#DIV/0!</v>
      </c>
      <c r="G4854" s="38">
        <f t="shared" si="355"/>
        <v>0</v>
      </c>
    </row>
    <row r="4855" spans="2:7" x14ac:dyDescent="0.25">
      <c r="B4855">
        <f t="shared" si="353"/>
        <v>4852</v>
      </c>
      <c r="C4855" t="e">
        <f t="shared" si="352"/>
        <v>#DIV/0!</v>
      </c>
      <c r="D4855" s="38" t="e">
        <f t="shared" si="354"/>
        <v>#DIV/0!</v>
      </c>
      <c r="G4855" s="38">
        <f t="shared" si="355"/>
        <v>0</v>
      </c>
    </row>
    <row r="4856" spans="2:7" x14ac:dyDescent="0.25">
      <c r="B4856">
        <f t="shared" si="353"/>
        <v>4853</v>
      </c>
      <c r="C4856" t="e">
        <f t="shared" si="352"/>
        <v>#DIV/0!</v>
      </c>
      <c r="D4856" s="38" t="e">
        <f t="shared" si="354"/>
        <v>#DIV/0!</v>
      </c>
      <c r="G4856" s="38">
        <f t="shared" si="355"/>
        <v>0</v>
      </c>
    </row>
    <row r="4857" spans="2:7" x14ac:dyDescent="0.25">
      <c r="B4857">
        <f t="shared" si="353"/>
        <v>4854</v>
      </c>
      <c r="C4857" t="e">
        <f t="shared" si="352"/>
        <v>#DIV/0!</v>
      </c>
      <c r="D4857" s="38" t="e">
        <f t="shared" si="354"/>
        <v>#DIV/0!</v>
      </c>
      <c r="G4857" s="38">
        <f t="shared" si="355"/>
        <v>0</v>
      </c>
    </row>
    <row r="4858" spans="2:7" x14ac:dyDescent="0.25">
      <c r="B4858">
        <f t="shared" si="353"/>
        <v>4855</v>
      </c>
      <c r="C4858" t="e">
        <f t="shared" si="352"/>
        <v>#DIV/0!</v>
      </c>
      <c r="D4858" s="38" t="e">
        <f t="shared" si="354"/>
        <v>#DIV/0!</v>
      </c>
      <c r="G4858" s="38">
        <f t="shared" si="355"/>
        <v>0</v>
      </c>
    </row>
    <row r="4859" spans="2:7" x14ac:dyDescent="0.25">
      <c r="B4859">
        <f t="shared" si="353"/>
        <v>4856</v>
      </c>
      <c r="C4859" t="e">
        <f t="shared" si="352"/>
        <v>#DIV/0!</v>
      </c>
      <c r="D4859" s="38" t="e">
        <f t="shared" si="354"/>
        <v>#DIV/0!</v>
      </c>
      <c r="G4859" s="38">
        <f t="shared" si="355"/>
        <v>0</v>
      </c>
    </row>
    <row r="4860" spans="2:7" x14ac:dyDescent="0.25">
      <c r="B4860">
        <f t="shared" si="353"/>
        <v>4857</v>
      </c>
      <c r="C4860" t="e">
        <f t="shared" si="352"/>
        <v>#DIV/0!</v>
      </c>
      <c r="D4860" s="38" t="e">
        <f t="shared" si="354"/>
        <v>#DIV/0!</v>
      </c>
      <c r="G4860" s="38">
        <f t="shared" si="355"/>
        <v>0</v>
      </c>
    </row>
    <row r="4861" spans="2:7" x14ac:dyDescent="0.25">
      <c r="B4861">
        <f t="shared" si="353"/>
        <v>4858</v>
      </c>
      <c r="C4861" t="e">
        <f t="shared" si="352"/>
        <v>#DIV/0!</v>
      </c>
      <c r="D4861" s="38" t="e">
        <f t="shared" si="354"/>
        <v>#DIV/0!</v>
      </c>
      <c r="G4861" s="38">
        <f t="shared" si="355"/>
        <v>0</v>
      </c>
    </row>
    <row r="4862" spans="2:7" x14ac:dyDescent="0.25">
      <c r="B4862">
        <f t="shared" si="353"/>
        <v>4859</v>
      </c>
      <c r="C4862" t="e">
        <f t="shared" si="352"/>
        <v>#DIV/0!</v>
      </c>
      <c r="D4862" s="38" t="e">
        <f t="shared" si="354"/>
        <v>#DIV/0!</v>
      </c>
      <c r="G4862" s="38">
        <f t="shared" si="355"/>
        <v>0</v>
      </c>
    </row>
    <row r="4863" spans="2:7" x14ac:dyDescent="0.25">
      <c r="B4863">
        <f t="shared" si="353"/>
        <v>4860</v>
      </c>
      <c r="C4863" t="e">
        <f t="shared" si="352"/>
        <v>#DIV/0!</v>
      </c>
      <c r="D4863" s="38" t="e">
        <f t="shared" si="354"/>
        <v>#DIV/0!</v>
      </c>
      <c r="G4863" s="38">
        <f t="shared" si="355"/>
        <v>0</v>
      </c>
    </row>
    <row r="4864" spans="2:7" x14ac:dyDescent="0.25">
      <c r="B4864">
        <f t="shared" si="353"/>
        <v>4861</v>
      </c>
      <c r="C4864" t="e">
        <f t="shared" si="352"/>
        <v>#DIV/0!</v>
      </c>
      <c r="D4864" s="38" t="e">
        <f t="shared" si="354"/>
        <v>#DIV/0!</v>
      </c>
      <c r="G4864" s="38">
        <f t="shared" si="355"/>
        <v>0</v>
      </c>
    </row>
    <row r="4865" spans="2:7" x14ac:dyDescent="0.25">
      <c r="B4865">
        <f t="shared" si="353"/>
        <v>4862</v>
      </c>
      <c r="C4865" t="e">
        <f t="shared" si="352"/>
        <v>#DIV/0!</v>
      </c>
      <c r="D4865" s="38" t="e">
        <f t="shared" si="354"/>
        <v>#DIV/0!</v>
      </c>
      <c r="G4865" s="38">
        <f t="shared" si="355"/>
        <v>0</v>
      </c>
    </row>
    <row r="4866" spans="2:7" x14ac:dyDescent="0.25">
      <c r="B4866">
        <f t="shared" si="353"/>
        <v>4863</v>
      </c>
      <c r="C4866" t="e">
        <f t="shared" si="352"/>
        <v>#DIV/0!</v>
      </c>
      <c r="D4866" s="38" t="e">
        <f t="shared" si="354"/>
        <v>#DIV/0!</v>
      </c>
      <c r="G4866" s="38">
        <f t="shared" si="355"/>
        <v>0</v>
      </c>
    </row>
    <row r="4867" spans="2:7" x14ac:dyDescent="0.25">
      <c r="B4867">
        <f t="shared" si="353"/>
        <v>4864</v>
      </c>
      <c r="C4867" t="e">
        <f t="shared" si="352"/>
        <v>#DIV/0!</v>
      </c>
      <c r="D4867" s="38" t="e">
        <f t="shared" si="354"/>
        <v>#DIV/0!</v>
      </c>
      <c r="G4867" s="38">
        <f t="shared" si="355"/>
        <v>0</v>
      </c>
    </row>
    <row r="4868" spans="2:7" x14ac:dyDescent="0.25">
      <c r="B4868">
        <f t="shared" si="353"/>
        <v>4865</v>
      </c>
      <c r="C4868" t="e">
        <f t="shared" si="352"/>
        <v>#DIV/0!</v>
      </c>
      <c r="D4868" s="38" t="e">
        <f t="shared" si="354"/>
        <v>#DIV/0!</v>
      </c>
      <c r="G4868" s="38">
        <f t="shared" si="355"/>
        <v>0</v>
      </c>
    </row>
    <row r="4869" spans="2:7" x14ac:dyDescent="0.25">
      <c r="B4869">
        <f t="shared" si="353"/>
        <v>4866</v>
      </c>
      <c r="C4869" t="e">
        <f t="shared" ref="C4869:C4883" si="356">1/H4869</f>
        <v>#DIV/0!</v>
      </c>
      <c r="D4869" s="38" t="e">
        <f t="shared" si="354"/>
        <v>#DIV/0!</v>
      </c>
      <c r="G4869" s="38">
        <f t="shared" si="355"/>
        <v>0</v>
      </c>
    </row>
    <row r="4870" spans="2:7" x14ac:dyDescent="0.25">
      <c r="B4870">
        <f t="shared" ref="B4870:B4883" si="357">B4869+1</f>
        <v>4867</v>
      </c>
      <c r="C4870" t="e">
        <f t="shared" si="356"/>
        <v>#DIV/0!</v>
      </c>
      <c r="D4870" s="38" t="e">
        <f t="shared" ref="D4870:D4883" si="358">D4869+C4870</f>
        <v>#DIV/0!</v>
      </c>
      <c r="G4870" s="38">
        <f t="shared" si="355"/>
        <v>0</v>
      </c>
    </row>
    <row r="4871" spans="2:7" x14ac:dyDescent="0.25">
      <c r="B4871">
        <f t="shared" si="357"/>
        <v>4868</v>
      </c>
      <c r="C4871" t="e">
        <f t="shared" si="356"/>
        <v>#DIV/0!</v>
      </c>
      <c r="D4871" s="38" t="e">
        <f t="shared" si="358"/>
        <v>#DIV/0!</v>
      </c>
      <c r="G4871" s="38">
        <f t="shared" ref="G4871:G4883" si="359">H4871/0.278</f>
        <v>0</v>
      </c>
    </row>
    <row r="4872" spans="2:7" x14ac:dyDescent="0.25">
      <c r="B4872">
        <f t="shared" si="357"/>
        <v>4869</v>
      </c>
      <c r="C4872" t="e">
        <f t="shared" si="356"/>
        <v>#DIV/0!</v>
      </c>
      <c r="D4872" s="38" t="e">
        <f t="shared" si="358"/>
        <v>#DIV/0!</v>
      </c>
      <c r="G4872" s="38">
        <f t="shared" si="359"/>
        <v>0</v>
      </c>
    </row>
    <row r="4873" spans="2:7" x14ac:dyDescent="0.25">
      <c r="B4873">
        <f t="shared" si="357"/>
        <v>4870</v>
      </c>
      <c r="C4873" t="e">
        <f t="shared" si="356"/>
        <v>#DIV/0!</v>
      </c>
      <c r="D4873" s="38" t="e">
        <f t="shared" si="358"/>
        <v>#DIV/0!</v>
      </c>
      <c r="G4873" s="38">
        <f t="shared" si="359"/>
        <v>0</v>
      </c>
    </row>
    <row r="4874" spans="2:7" x14ac:dyDescent="0.25">
      <c r="B4874">
        <f t="shared" si="357"/>
        <v>4871</v>
      </c>
      <c r="C4874" t="e">
        <f t="shared" si="356"/>
        <v>#DIV/0!</v>
      </c>
      <c r="D4874" s="38" t="e">
        <f t="shared" si="358"/>
        <v>#DIV/0!</v>
      </c>
      <c r="G4874" s="38">
        <f t="shared" si="359"/>
        <v>0</v>
      </c>
    </row>
    <row r="4875" spans="2:7" x14ac:dyDescent="0.25">
      <c r="B4875">
        <f t="shared" si="357"/>
        <v>4872</v>
      </c>
      <c r="C4875" t="e">
        <f t="shared" si="356"/>
        <v>#DIV/0!</v>
      </c>
      <c r="D4875" s="38" t="e">
        <f t="shared" si="358"/>
        <v>#DIV/0!</v>
      </c>
      <c r="G4875" s="38">
        <f t="shared" si="359"/>
        <v>0</v>
      </c>
    </row>
    <row r="4876" spans="2:7" x14ac:dyDescent="0.25">
      <c r="B4876">
        <f t="shared" si="357"/>
        <v>4873</v>
      </c>
      <c r="C4876" t="e">
        <f t="shared" si="356"/>
        <v>#DIV/0!</v>
      </c>
      <c r="D4876" s="38" t="e">
        <f t="shared" si="358"/>
        <v>#DIV/0!</v>
      </c>
      <c r="G4876" s="38">
        <f t="shared" si="359"/>
        <v>0</v>
      </c>
    </row>
    <row r="4877" spans="2:7" x14ac:dyDescent="0.25">
      <c r="B4877">
        <f t="shared" si="357"/>
        <v>4874</v>
      </c>
      <c r="C4877" t="e">
        <f t="shared" si="356"/>
        <v>#DIV/0!</v>
      </c>
      <c r="D4877" s="38" t="e">
        <f t="shared" si="358"/>
        <v>#DIV/0!</v>
      </c>
      <c r="G4877" s="38">
        <f t="shared" si="359"/>
        <v>0</v>
      </c>
    </row>
    <row r="4878" spans="2:7" x14ac:dyDescent="0.25">
      <c r="B4878">
        <f t="shared" si="357"/>
        <v>4875</v>
      </c>
      <c r="C4878" t="e">
        <f t="shared" si="356"/>
        <v>#DIV/0!</v>
      </c>
      <c r="D4878" s="38" t="e">
        <f t="shared" si="358"/>
        <v>#DIV/0!</v>
      </c>
      <c r="G4878" s="38">
        <f t="shared" si="359"/>
        <v>0</v>
      </c>
    </row>
    <row r="4879" spans="2:7" x14ac:dyDescent="0.25">
      <c r="B4879">
        <f t="shared" si="357"/>
        <v>4876</v>
      </c>
      <c r="C4879" t="e">
        <f t="shared" si="356"/>
        <v>#DIV/0!</v>
      </c>
      <c r="D4879" s="38" t="e">
        <f t="shared" si="358"/>
        <v>#DIV/0!</v>
      </c>
      <c r="G4879" s="38">
        <f t="shared" si="359"/>
        <v>0</v>
      </c>
    </row>
    <row r="4880" spans="2:7" x14ac:dyDescent="0.25">
      <c r="B4880">
        <f t="shared" si="357"/>
        <v>4877</v>
      </c>
      <c r="C4880" t="e">
        <f t="shared" si="356"/>
        <v>#DIV/0!</v>
      </c>
      <c r="D4880" s="38" t="e">
        <f t="shared" si="358"/>
        <v>#DIV/0!</v>
      </c>
      <c r="G4880" s="38">
        <f t="shared" si="359"/>
        <v>0</v>
      </c>
    </row>
    <row r="4881" spans="2:7" x14ac:dyDescent="0.25">
      <c r="B4881">
        <f t="shared" si="357"/>
        <v>4878</v>
      </c>
      <c r="C4881" t="e">
        <f t="shared" si="356"/>
        <v>#DIV/0!</v>
      </c>
      <c r="D4881" s="38" t="e">
        <f t="shared" si="358"/>
        <v>#DIV/0!</v>
      </c>
      <c r="G4881" s="38">
        <f t="shared" si="359"/>
        <v>0</v>
      </c>
    </row>
    <row r="4882" spans="2:7" x14ac:dyDescent="0.25">
      <c r="B4882">
        <f t="shared" si="357"/>
        <v>4879</v>
      </c>
      <c r="C4882" t="e">
        <f t="shared" si="356"/>
        <v>#DIV/0!</v>
      </c>
      <c r="D4882" s="38" t="e">
        <f t="shared" si="358"/>
        <v>#DIV/0!</v>
      </c>
      <c r="G4882" s="38">
        <f t="shared" si="359"/>
        <v>0</v>
      </c>
    </row>
    <row r="4883" spans="2:7" x14ac:dyDescent="0.25">
      <c r="B4883">
        <f t="shared" si="357"/>
        <v>4880</v>
      </c>
      <c r="C4883" t="e">
        <f t="shared" si="356"/>
        <v>#DIV/0!</v>
      </c>
      <c r="D4883" s="38" t="e">
        <f t="shared" si="358"/>
        <v>#DIV/0!</v>
      </c>
      <c r="G4883" s="38">
        <f t="shared" si="359"/>
        <v>0</v>
      </c>
    </row>
  </sheetData>
  <mergeCells count="1">
    <mergeCell ref="A1:R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FDF12-6AA5-CC42-BBED-A897A5802441}">
  <dimension ref="A1:K49"/>
  <sheetViews>
    <sheetView zoomScale="60" zoomScaleNormal="60" zoomScaleSheetLayoutView="100" workbookViewId="0">
      <selection activeCell="B50" sqref="B50"/>
    </sheetView>
  </sheetViews>
  <sheetFormatPr defaultRowHeight="15" x14ac:dyDescent="0.25"/>
  <cols>
    <col min="1" max="1" width="14.85546875" bestFit="1" customWidth="1"/>
    <col min="2" max="2" width="35.85546875" bestFit="1" customWidth="1"/>
    <col min="3" max="3" width="25.140625" bestFit="1" customWidth="1"/>
    <col min="4" max="4" width="30.85546875" bestFit="1" customWidth="1"/>
    <col min="5" max="5" width="32.7109375" customWidth="1"/>
    <col min="6" max="6" width="20.42578125" bestFit="1" customWidth="1"/>
    <col min="7" max="7" width="34.85546875" customWidth="1"/>
    <col min="8" max="8" width="20.5703125" bestFit="1" customWidth="1"/>
    <col min="9" max="9" width="36.85546875" bestFit="1" customWidth="1"/>
    <col min="10" max="10" width="23.7109375" bestFit="1" customWidth="1"/>
    <col min="11" max="11" width="43" customWidth="1"/>
    <col min="12" max="12" width="17.5703125" customWidth="1"/>
    <col min="13" max="13" width="19.42578125" bestFit="1" customWidth="1"/>
    <col min="14" max="14" width="19.42578125" customWidth="1"/>
    <col min="15" max="15" width="24.5703125" bestFit="1" customWidth="1"/>
    <col min="16" max="16" width="19.140625" bestFit="1" customWidth="1"/>
    <col min="17" max="17" width="14.5703125" bestFit="1" customWidth="1"/>
    <col min="18" max="18" width="35.85546875" bestFit="1" customWidth="1"/>
    <col min="19" max="19" width="37.42578125" bestFit="1" customWidth="1"/>
    <col min="20" max="20" width="35" bestFit="1" customWidth="1"/>
    <col min="21" max="21" width="23.7109375" bestFit="1" customWidth="1"/>
    <col min="22" max="22" width="27.7109375" bestFit="1" customWidth="1"/>
    <col min="23" max="23" width="13.7109375" bestFit="1" customWidth="1"/>
  </cols>
  <sheetData>
    <row r="1" spans="1:11" x14ac:dyDescent="0.25">
      <c r="A1" s="173" t="s">
        <v>429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</row>
    <row r="2" spans="1:11" x14ac:dyDescent="0.25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</row>
    <row r="3" spans="1:1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1" s="1" customFormat="1" x14ac:dyDescent="0.25">
      <c r="A4" s="1" t="s">
        <v>29</v>
      </c>
      <c r="B4" s="1" t="s">
        <v>30</v>
      </c>
      <c r="C4" s="1" t="s">
        <v>31</v>
      </c>
      <c r="D4" s="1" t="s">
        <v>33</v>
      </c>
      <c r="E4" s="1" t="s">
        <v>32</v>
      </c>
      <c r="F4" s="1" t="s">
        <v>86</v>
      </c>
      <c r="G4" s="1" t="s">
        <v>90</v>
      </c>
      <c r="H4" s="1" t="s">
        <v>424</v>
      </c>
      <c r="I4" s="1" t="s">
        <v>88</v>
      </c>
      <c r="J4" s="1" t="s">
        <v>89</v>
      </c>
      <c r="K4" s="1" t="s">
        <v>87</v>
      </c>
    </row>
    <row r="5" spans="1:11" x14ac:dyDescent="0.25">
      <c r="A5">
        <v>2</v>
      </c>
      <c r="B5" t="s">
        <v>154</v>
      </c>
      <c r="C5" t="s">
        <v>64</v>
      </c>
      <c r="D5" t="s">
        <v>80</v>
      </c>
      <c r="E5" s="38">
        <v>73.05</v>
      </c>
      <c r="F5" s="38">
        <v>60.41</v>
      </c>
      <c r="G5" s="38">
        <f>SQRT(J5*F5*9.81)</f>
        <v>37.301392828446083</v>
      </c>
      <c r="H5" s="38">
        <f>I5/(1000/3600)</f>
        <v>134.28501418240592</v>
      </c>
      <c r="I5" s="38">
        <f>SQRT(K5)</f>
        <v>37.30139282844609</v>
      </c>
      <c r="J5" s="38">
        <f>K5/(F5*9.81)</f>
        <v>2.3478603091954366</v>
      </c>
      <c r="K5" s="38">
        <f>(F5*9.81)*TAN(64)</f>
        <v>1391.3939069420492</v>
      </c>
    </row>
    <row r="6" spans="1:11" x14ac:dyDescent="0.25">
      <c r="A6">
        <v>3</v>
      </c>
      <c r="B6" t="s">
        <v>155</v>
      </c>
      <c r="C6" t="s">
        <v>69</v>
      </c>
      <c r="D6" t="s">
        <v>80</v>
      </c>
      <c r="E6" s="38">
        <v>80.569999999999993</v>
      </c>
      <c r="F6" s="38">
        <v>56.22</v>
      </c>
      <c r="G6" s="38">
        <f t="shared" ref="G6:G25" si="0">SQRT(J6*F6*9.81)</f>
        <v>35.98454795573943</v>
      </c>
      <c r="H6" s="38">
        <f t="shared" ref="H6:H25" si="1">I6/(1000/3600)</f>
        <v>129.54437264066195</v>
      </c>
      <c r="I6" s="38">
        <f t="shared" ref="I6:I25" si="2">SQRT(K6)</f>
        <v>35.98454795573943</v>
      </c>
      <c r="J6" s="38">
        <f t="shared" ref="J6:J25" si="3">K6/(F6*9.81)</f>
        <v>2.3478603091954366</v>
      </c>
      <c r="K6" s="38">
        <f>(F6*9.81)*TAN(64)</f>
        <v>1294.8876915789106</v>
      </c>
    </row>
    <row r="7" spans="1:11" x14ac:dyDescent="0.25">
      <c r="A7">
        <v>5</v>
      </c>
      <c r="B7" t="s">
        <v>65</v>
      </c>
      <c r="C7" t="s">
        <v>66</v>
      </c>
      <c r="D7" t="s">
        <v>67</v>
      </c>
      <c r="E7" s="38">
        <v>50.64</v>
      </c>
      <c r="F7" s="38">
        <v>60.02</v>
      </c>
      <c r="G7" s="38">
        <f t="shared" si="0"/>
        <v>37.180791118332841</v>
      </c>
      <c r="H7" s="38">
        <f t="shared" si="1"/>
        <v>133.85084802599823</v>
      </c>
      <c r="I7" s="38">
        <f t="shared" si="2"/>
        <v>37.180791118332841</v>
      </c>
      <c r="J7" s="38">
        <f t="shared" si="3"/>
        <v>2.3478603091954366</v>
      </c>
      <c r="K7" s="38">
        <f t="shared" ref="K7:K25" si="4">(F7*9.81)*TAN(64)</f>
        <v>1382.4112281850985</v>
      </c>
    </row>
    <row r="8" spans="1:11" x14ac:dyDescent="0.25">
      <c r="A8">
        <v>6</v>
      </c>
      <c r="B8" t="s">
        <v>68</v>
      </c>
      <c r="C8" t="s">
        <v>69</v>
      </c>
      <c r="D8" t="s">
        <v>70</v>
      </c>
      <c r="E8" s="38">
        <v>28.35</v>
      </c>
      <c r="F8" s="38">
        <v>40</v>
      </c>
      <c r="G8" s="38">
        <f t="shared" si="0"/>
        <v>30.352930424067615</v>
      </c>
      <c r="H8" s="38">
        <f t="shared" si="1"/>
        <v>109.27054952664341</v>
      </c>
      <c r="I8" s="38">
        <f t="shared" si="2"/>
        <v>30.352930424067615</v>
      </c>
      <c r="J8" s="38">
        <f t="shared" si="3"/>
        <v>2.3478603091954366</v>
      </c>
      <c r="K8" s="38">
        <f t="shared" si="4"/>
        <v>921.30038532828939</v>
      </c>
    </row>
    <row r="9" spans="1:11" x14ac:dyDescent="0.25">
      <c r="A9">
        <v>8</v>
      </c>
      <c r="B9" t="s">
        <v>72</v>
      </c>
      <c r="C9" t="s">
        <v>78</v>
      </c>
      <c r="D9" t="s">
        <v>73</v>
      </c>
      <c r="E9" s="38">
        <v>108.03</v>
      </c>
      <c r="F9" s="38">
        <v>101.68</v>
      </c>
      <c r="G9" s="38">
        <f t="shared" si="0"/>
        <v>48.393652264574037</v>
      </c>
      <c r="H9" s="38">
        <f t="shared" si="1"/>
        <v>174.21714815246654</v>
      </c>
      <c r="I9" s="38">
        <f t="shared" si="2"/>
        <v>48.393652264574037</v>
      </c>
      <c r="J9" s="38">
        <f t="shared" si="3"/>
        <v>2.3478603091954366</v>
      </c>
      <c r="K9" s="38">
        <f t="shared" si="4"/>
        <v>2341.9455795045119</v>
      </c>
    </row>
    <row r="10" spans="1:11" x14ac:dyDescent="0.25">
      <c r="A10">
        <v>10</v>
      </c>
      <c r="B10" t="s">
        <v>58</v>
      </c>
      <c r="C10" t="s">
        <v>74</v>
      </c>
      <c r="D10" t="s">
        <v>75</v>
      </c>
      <c r="E10" s="38">
        <v>54.02</v>
      </c>
      <c r="F10" s="38">
        <v>51.06</v>
      </c>
      <c r="G10" s="38">
        <f t="shared" si="0"/>
        <v>34.293438758333373</v>
      </c>
      <c r="H10" s="38">
        <f t="shared" si="1"/>
        <v>123.45637953000013</v>
      </c>
      <c r="I10" s="38">
        <f t="shared" si="2"/>
        <v>34.293438758333373</v>
      </c>
      <c r="J10" s="38">
        <f t="shared" si="3"/>
        <v>2.3478603091954366</v>
      </c>
      <c r="K10" s="38">
        <f t="shared" si="4"/>
        <v>1176.0399418715615</v>
      </c>
    </row>
    <row r="11" spans="1:11" x14ac:dyDescent="0.25">
      <c r="A11">
        <v>11</v>
      </c>
      <c r="B11" t="s">
        <v>63</v>
      </c>
      <c r="C11" t="s">
        <v>71</v>
      </c>
      <c r="D11" t="s">
        <v>76</v>
      </c>
      <c r="E11" s="38">
        <v>43.89</v>
      </c>
      <c r="F11" s="38">
        <v>57.22</v>
      </c>
      <c r="G11" s="38">
        <f t="shared" si="0"/>
        <v>36.303170677120171</v>
      </c>
      <c r="H11" s="38">
        <f t="shared" si="1"/>
        <v>130.6914144376326</v>
      </c>
      <c r="I11" s="38">
        <f t="shared" si="2"/>
        <v>36.303170677120171</v>
      </c>
      <c r="J11" s="38">
        <f t="shared" si="3"/>
        <v>2.3478603091954366</v>
      </c>
      <c r="K11" s="38">
        <f t="shared" si="4"/>
        <v>1317.9202012121179</v>
      </c>
    </row>
    <row r="12" spans="1:11" x14ac:dyDescent="0.25">
      <c r="A12">
        <v>13</v>
      </c>
      <c r="B12" t="s">
        <v>77</v>
      </c>
      <c r="C12" t="s">
        <v>78</v>
      </c>
      <c r="D12" t="s">
        <v>75</v>
      </c>
      <c r="E12" s="38">
        <v>91.59</v>
      </c>
      <c r="F12" s="38">
        <v>241.24</v>
      </c>
      <c r="G12" s="38">
        <f t="shared" si="0"/>
        <v>74.541013032524006</v>
      </c>
      <c r="H12" s="38">
        <f t="shared" si="1"/>
        <v>268.34764691708642</v>
      </c>
      <c r="I12" s="38">
        <f t="shared" si="2"/>
        <v>74.541013032524006</v>
      </c>
      <c r="J12" s="38">
        <f t="shared" si="3"/>
        <v>2.3478603091954366</v>
      </c>
      <c r="K12" s="38">
        <f t="shared" si="4"/>
        <v>5556.3626239149135</v>
      </c>
    </row>
    <row r="13" spans="1:11" x14ac:dyDescent="0.25">
      <c r="A13">
        <v>14</v>
      </c>
      <c r="B13" t="s">
        <v>77</v>
      </c>
      <c r="C13" t="s">
        <v>79</v>
      </c>
      <c r="D13" t="s">
        <v>76</v>
      </c>
      <c r="E13" s="38">
        <v>79.89</v>
      </c>
      <c r="F13" s="38">
        <v>114.24</v>
      </c>
      <c r="G13" s="38">
        <f t="shared" si="0"/>
        <v>51.295554393120604</v>
      </c>
      <c r="H13" s="38">
        <f t="shared" si="1"/>
        <v>184.66399581523416</v>
      </c>
      <c r="I13" s="38">
        <f t="shared" si="2"/>
        <v>51.295554393120604</v>
      </c>
      <c r="J13" s="38">
        <f t="shared" si="3"/>
        <v>2.3478603091954366</v>
      </c>
      <c r="K13" s="38">
        <f t="shared" si="4"/>
        <v>2631.2339004975947</v>
      </c>
    </row>
    <row r="14" spans="1:11" x14ac:dyDescent="0.25">
      <c r="A14">
        <v>16</v>
      </c>
      <c r="B14" t="s">
        <v>81</v>
      </c>
      <c r="C14" t="s">
        <v>78</v>
      </c>
      <c r="D14" t="s">
        <v>82</v>
      </c>
      <c r="E14" s="38">
        <v>58.54</v>
      </c>
      <c r="F14" s="38">
        <v>97.01</v>
      </c>
      <c r="G14" s="38">
        <f t="shared" si="0"/>
        <v>47.269268658584451</v>
      </c>
      <c r="H14" s="38">
        <f t="shared" si="1"/>
        <v>170.16936717090402</v>
      </c>
      <c r="I14" s="38">
        <f t="shared" si="2"/>
        <v>47.269268658584451</v>
      </c>
      <c r="J14" s="38">
        <f t="shared" si="3"/>
        <v>2.3478603091954366</v>
      </c>
      <c r="K14" s="38">
        <f t="shared" si="4"/>
        <v>2234.3837595174341</v>
      </c>
    </row>
    <row r="15" spans="1:11" x14ac:dyDescent="0.25">
      <c r="A15">
        <v>18</v>
      </c>
      <c r="B15" t="s">
        <v>58</v>
      </c>
      <c r="C15" t="s">
        <v>78</v>
      </c>
      <c r="D15" t="s">
        <v>75</v>
      </c>
      <c r="E15" s="38">
        <v>100.48</v>
      </c>
      <c r="F15" s="38">
        <v>72.69</v>
      </c>
      <c r="G15" s="38">
        <f t="shared" si="0"/>
        <v>40.917393920407903</v>
      </c>
      <c r="H15" s="38">
        <f t="shared" si="1"/>
        <v>147.30261811346844</v>
      </c>
      <c r="I15" s="38">
        <f t="shared" si="2"/>
        <v>40.917393920407903</v>
      </c>
      <c r="J15" s="38">
        <f t="shared" si="3"/>
        <v>2.3478603091954366</v>
      </c>
      <c r="K15" s="38">
        <f t="shared" si="4"/>
        <v>1674.2331252378337</v>
      </c>
    </row>
    <row r="16" spans="1:11" x14ac:dyDescent="0.25">
      <c r="A16">
        <v>20</v>
      </c>
      <c r="B16" t="s">
        <v>72</v>
      </c>
      <c r="C16" t="s">
        <v>79</v>
      </c>
      <c r="D16" t="s">
        <v>82</v>
      </c>
      <c r="E16" s="38">
        <v>61.03</v>
      </c>
      <c r="F16" s="38">
        <v>51.42</v>
      </c>
      <c r="G16" s="38">
        <f t="shared" si="0"/>
        <v>34.414119854203967</v>
      </c>
      <c r="H16" s="38">
        <f t="shared" si="1"/>
        <v>123.89083147513431</v>
      </c>
      <c r="I16" s="38">
        <f t="shared" si="2"/>
        <v>34.414119854203975</v>
      </c>
      <c r="J16" s="38">
        <f t="shared" si="3"/>
        <v>2.3478603091954366</v>
      </c>
      <c r="K16" s="38">
        <f t="shared" si="4"/>
        <v>1184.3316453395162</v>
      </c>
    </row>
    <row r="17" spans="1:11" x14ac:dyDescent="0.25">
      <c r="A17">
        <v>22</v>
      </c>
      <c r="B17" t="s">
        <v>83</v>
      </c>
      <c r="C17" t="s">
        <v>78</v>
      </c>
      <c r="D17" t="s">
        <v>75</v>
      </c>
      <c r="E17" s="38">
        <v>64.12</v>
      </c>
      <c r="F17" s="38">
        <v>37.409999999999997</v>
      </c>
      <c r="G17" s="38">
        <f t="shared" si="0"/>
        <v>29.35381040645801</v>
      </c>
      <c r="H17" s="38">
        <f t="shared" si="1"/>
        <v>105.67371746324883</v>
      </c>
      <c r="I17" s="38">
        <f t="shared" si="2"/>
        <v>29.35381040645801</v>
      </c>
      <c r="J17" s="38">
        <f t="shared" si="3"/>
        <v>2.3478603091954366</v>
      </c>
      <c r="K17" s="38">
        <f t="shared" si="4"/>
        <v>861.64618537828255</v>
      </c>
    </row>
    <row r="18" spans="1:11" x14ac:dyDescent="0.25">
      <c r="A18">
        <v>23</v>
      </c>
      <c r="B18" t="s">
        <v>83</v>
      </c>
      <c r="C18" t="s">
        <v>78</v>
      </c>
      <c r="D18" t="s">
        <v>75</v>
      </c>
      <c r="E18" s="38">
        <v>21.35</v>
      </c>
      <c r="F18" s="38">
        <v>56.78</v>
      </c>
      <c r="G18" s="38">
        <f t="shared" si="0"/>
        <v>36.163322537807652</v>
      </c>
      <c r="H18" s="38">
        <f t="shared" si="1"/>
        <v>130.18796113610753</v>
      </c>
      <c r="I18" s="38">
        <f t="shared" si="2"/>
        <v>36.163322537807652</v>
      </c>
      <c r="J18" s="38">
        <f t="shared" si="3"/>
        <v>2.3478603091954366</v>
      </c>
      <c r="K18" s="38">
        <f>(F18*9.81)*TAN(64)</f>
        <v>1307.7858969735066</v>
      </c>
    </row>
    <row r="19" spans="1:11" x14ac:dyDescent="0.25">
      <c r="A19">
        <v>24</v>
      </c>
      <c r="B19" t="s">
        <v>63</v>
      </c>
      <c r="C19" t="s">
        <v>79</v>
      </c>
      <c r="D19" t="s">
        <v>75</v>
      </c>
      <c r="E19" s="38">
        <v>18.95</v>
      </c>
      <c r="F19" s="38">
        <v>46.49</v>
      </c>
      <c r="G19" s="38">
        <f t="shared" si="0"/>
        <v>32.722795920394766</v>
      </c>
      <c r="H19" s="38">
        <f t="shared" si="1"/>
        <v>117.80206531342115</v>
      </c>
      <c r="I19" s="38">
        <f t="shared" si="2"/>
        <v>32.722795920394766</v>
      </c>
      <c r="J19" s="38">
        <f t="shared" si="3"/>
        <v>2.3478603091954366</v>
      </c>
      <c r="K19" s="38">
        <f t="shared" si="4"/>
        <v>1070.7813728478043</v>
      </c>
    </row>
    <row r="20" spans="1:11" x14ac:dyDescent="0.25">
      <c r="A20">
        <v>26</v>
      </c>
      <c r="B20" t="s">
        <v>83</v>
      </c>
      <c r="C20" t="s">
        <v>78</v>
      </c>
      <c r="D20" t="s">
        <v>75</v>
      </c>
      <c r="E20" s="38">
        <v>43.01</v>
      </c>
      <c r="F20" s="38">
        <v>32.630000000000003</v>
      </c>
      <c r="G20" s="38">
        <f t="shared" si="0"/>
        <v>27.414426664286673</v>
      </c>
      <c r="H20" s="38">
        <f t="shared" si="1"/>
        <v>98.691935991432032</v>
      </c>
      <c r="I20" s="38">
        <f t="shared" si="2"/>
        <v>27.414426664286676</v>
      </c>
      <c r="J20" s="38">
        <f t="shared" si="3"/>
        <v>2.3478603091954366</v>
      </c>
      <c r="K20" s="38">
        <f t="shared" si="4"/>
        <v>751.55078933155221</v>
      </c>
    </row>
    <row r="21" spans="1:11" x14ac:dyDescent="0.25">
      <c r="A21">
        <v>28</v>
      </c>
      <c r="B21" t="s">
        <v>72</v>
      </c>
      <c r="C21" t="s">
        <v>78</v>
      </c>
      <c r="D21" t="s">
        <v>82</v>
      </c>
      <c r="E21" s="38">
        <v>63.68</v>
      </c>
      <c r="F21" s="38">
        <v>77.89</v>
      </c>
      <c r="G21" s="38">
        <f t="shared" si="0"/>
        <v>42.355662848437532</v>
      </c>
      <c r="H21" s="38">
        <f t="shared" si="1"/>
        <v>152.48038625437511</v>
      </c>
      <c r="I21" s="38">
        <f t="shared" si="2"/>
        <v>42.355662848437532</v>
      </c>
      <c r="J21" s="38">
        <f t="shared" si="3"/>
        <v>2.3478603091954366</v>
      </c>
      <c r="K21" s="38">
        <f t="shared" si="4"/>
        <v>1794.0021753305114</v>
      </c>
    </row>
    <row r="22" spans="1:11" x14ac:dyDescent="0.25">
      <c r="A22">
        <v>30</v>
      </c>
      <c r="B22" t="s">
        <v>65</v>
      </c>
      <c r="C22" t="s">
        <v>78</v>
      </c>
      <c r="D22" t="s">
        <v>82</v>
      </c>
      <c r="E22" s="38">
        <v>13.64</v>
      </c>
      <c r="F22" s="38">
        <v>75.42</v>
      </c>
      <c r="G22" s="38">
        <f t="shared" si="0"/>
        <v>41.678674121623516</v>
      </c>
      <c r="H22" s="38">
        <f t="shared" si="1"/>
        <v>150.04322683784466</v>
      </c>
      <c r="I22" s="38">
        <f t="shared" si="2"/>
        <v>41.678674121623516</v>
      </c>
      <c r="J22" s="38">
        <f t="shared" si="3"/>
        <v>2.3478603091954366</v>
      </c>
      <c r="K22" s="38">
        <f t="shared" si="4"/>
        <v>1737.1118765364897</v>
      </c>
    </row>
    <row r="23" spans="1:11" x14ac:dyDescent="0.25">
      <c r="A23">
        <v>31</v>
      </c>
      <c r="B23" t="s">
        <v>81</v>
      </c>
      <c r="C23" t="s">
        <v>79</v>
      </c>
      <c r="D23" t="s">
        <v>82</v>
      </c>
      <c r="E23" s="38">
        <v>22.92</v>
      </c>
      <c r="F23" s="38">
        <v>58.91</v>
      </c>
      <c r="G23" s="38">
        <f t="shared" si="0"/>
        <v>36.835378951386375</v>
      </c>
      <c r="H23" s="38">
        <f t="shared" si="1"/>
        <v>132.60736422499093</v>
      </c>
      <c r="I23" s="38">
        <f t="shared" si="2"/>
        <v>36.835378951386375</v>
      </c>
      <c r="J23" s="38">
        <f t="shared" si="3"/>
        <v>2.3478603091954366</v>
      </c>
      <c r="K23" s="38">
        <f t="shared" si="4"/>
        <v>1356.8451424922382</v>
      </c>
    </row>
    <row r="24" spans="1:11" x14ac:dyDescent="0.25">
      <c r="A24">
        <v>33</v>
      </c>
      <c r="B24" t="s">
        <v>58</v>
      </c>
      <c r="C24" t="s">
        <v>78</v>
      </c>
      <c r="D24" t="s">
        <v>75</v>
      </c>
      <c r="E24" s="38">
        <v>37.42</v>
      </c>
      <c r="F24" s="38">
        <v>40.1</v>
      </c>
      <c r="G24" s="38">
        <f t="shared" si="0"/>
        <v>30.390847903466106</v>
      </c>
      <c r="H24" s="38">
        <f t="shared" si="1"/>
        <v>109.40705245247797</v>
      </c>
      <c r="I24" s="38">
        <f t="shared" si="2"/>
        <v>30.390847903466103</v>
      </c>
      <c r="J24" s="38">
        <f t="shared" si="3"/>
        <v>2.3478603091954366</v>
      </c>
      <c r="K24" s="38">
        <f t="shared" si="4"/>
        <v>923.60363629161009</v>
      </c>
    </row>
    <row r="25" spans="1:11" x14ac:dyDescent="0.25">
      <c r="A25">
        <v>34</v>
      </c>
      <c r="B25" t="s">
        <v>84</v>
      </c>
      <c r="C25" t="s">
        <v>71</v>
      </c>
      <c r="D25" t="s">
        <v>76</v>
      </c>
      <c r="E25" s="38">
        <v>39.94</v>
      </c>
      <c r="F25" s="38">
        <v>59.83</v>
      </c>
      <c r="G25" s="38">
        <f t="shared" si="0"/>
        <v>37.121894501153747</v>
      </c>
      <c r="H25" s="38">
        <f t="shared" si="1"/>
        <v>133.63882020415349</v>
      </c>
      <c r="I25" s="38">
        <f t="shared" si="2"/>
        <v>37.121894501153747</v>
      </c>
      <c r="J25" s="38">
        <f t="shared" si="3"/>
        <v>2.3478603091954366</v>
      </c>
      <c r="K25" s="38">
        <f t="shared" si="4"/>
        <v>1378.0350513547889</v>
      </c>
    </row>
    <row r="26" spans="1:11" x14ac:dyDescent="0.25">
      <c r="D26" t="s">
        <v>85</v>
      </c>
      <c r="E26">
        <f>SUM(E5:E25)</f>
        <v>1155.1100000000004</v>
      </c>
    </row>
    <row r="28" spans="1:11" x14ac:dyDescent="0.25">
      <c r="E28" t="s">
        <v>96</v>
      </c>
      <c r="F28">
        <v>0.4</v>
      </c>
    </row>
    <row r="29" spans="1:11" x14ac:dyDescent="0.25">
      <c r="E29" t="s">
        <v>95</v>
      </c>
      <c r="F29">
        <v>1.167</v>
      </c>
    </row>
    <row r="30" spans="1:11" x14ac:dyDescent="0.25">
      <c r="A30" s="1" t="s">
        <v>34</v>
      </c>
      <c r="B30" s="1" t="s">
        <v>52</v>
      </c>
      <c r="C30" s="1" t="s">
        <v>53</v>
      </c>
      <c r="D30" s="1"/>
      <c r="E30" s="4" t="s">
        <v>91</v>
      </c>
      <c r="F30">
        <v>0.33</v>
      </c>
    </row>
    <row r="31" spans="1:11" x14ac:dyDescent="0.25">
      <c r="A31">
        <v>1</v>
      </c>
      <c r="B31" s="5" t="s">
        <v>35</v>
      </c>
      <c r="C31">
        <f>(5*60)+38.81</f>
        <v>338.81</v>
      </c>
      <c r="D31" s="1"/>
      <c r="E31" t="s">
        <v>92</v>
      </c>
      <c r="F31">
        <v>0.14000000000000001</v>
      </c>
    </row>
    <row r="32" spans="1:11" x14ac:dyDescent="0.25">
      <c r="A32">
        <v>2</v>
      </c>
      <c r="B32" s="6" t="s">
        <v>36</v>
      </c>
      <c r="C32">
        <f>60+57.06</f>
        <v>117.06</v>
      </c>
      <c r="E32" t="s">
        <v>93</v>
      </c>
      <c r="F32">
        <v>0.47</v>
      </c>
    </row>
    <row r="33" spans="1:7" x14ac:dyDescent="0.25">
      <c r="A33">
        <v>3</v>
      </c>
      <c r="B33" t="s">
        <v>37</v>
      </c>
      <c r="C33">
        <f>60+55.5</f>
        <v>115.5</v>
      </c>
    </row>
    <row r="34" spans="1:7" x14ac:dyDescent="0.25">
      <c r="A34">
        <v>4</v>
      </c>
      <c r="B34" t="s">
        <v>38</v>
      </c>
      <c r="C34">
        <f>60+54.23</f>
        <v>114.22999999999999</v>
      </c>
      <c r="E34" t="s">
        <v>94</v>
      </c>
      <c r="F34">
        <f>0.5*$F$29*0.4*$F$32*K5</f>
        <v>152.63312880372891</v>
      </c>
      <c r="G34" t="s">
        <v>97</v>
      </c>
    </row>
    <row r="35" spans="1:7" x14ac:dyDescent="0.25">
      <c r="A35">
        <v>5</v>
      </c>
      <c r="B35" t="s">
        <v>39</v>
      </c>
      <c r="C35">
        <f>60+53.55</f>
        <v>113.55</v>
      </c>
      <c r="E35" t="s">
        <v>98</v>
      </c>
      <c r="F35" t="s">
        <v>145</v>
      </c>
      <c r="G35" t="s">
        <v>99</v>
      </c>
    </row>
    <row r="36" spans="1:7" x14ac:dyDescent="0.25">
      <c r="A36">
        <v>6</v>
      </c>
      <c r="B36" t="s">
        <v>40</v>
      </c>
      <c r="C36">
        <f>60+53.41</f>
        <v>113.41</v>
      </c>
      <c r="E36" t="s">
        <v>100</v>
      </c>
      <c r="F36">
        <v>152.63</v>
      </c>
    </row>
    <row r="37" spans="1:7" x14ac:dyDescent="0.25">
      <c r="A37">
        <v>7</v>
      </c>
      <c r="B37" t="s">
        <v>41</v>
      </c>
      <c r="C37">
        <f>60+52.64</f>
        <v>112.64</v>
      </c>
      <c r="E37" t="s">
        <v>101</v>
      </c>
      <c r="F37">
        <v>0.53</v>
      </c>
    </row>
    <row r="38" spans="1:7" x14ac:dyDescent="0.25">
      <c r="A38">
        <v>8</v>
      </c>
      <c r="B38" t="s">
        <v>42</v>
      </c>
      <c r="C38">
        <f>60+54.46</f>
        <v>114.46000000000001</v>
      </c>
    </row>
    <row r="39" spans="1:7" x14ac:dyDescent="0.25">
      <c r="A39">
        <v>9</v>
      </c>
      <c r="B39" t="s">
        <v>43</v>
      </c>
      <c r="C39">
        <f>60+53.78</f>
        <v>113.78</v>
      </c>
    </row>
    <row r="40" spans="1:7" x14ac:dyDescent="0.25">
      <c r="A40">
        <v>10</v>
      </c>
      <c r="B40" t="s">
        <v>44</v>
      </c>
      <c r="C40">
        <f>60+51.97</f>
        <v>111.97</v>
      </c>
    </row>
    <row r="41" spans="1:7" x14ac:dyDescent="0.25">
      <c r="A41">
        <v>11</v>
      </c>
      <c r="B41" t="s">
        <v>45</v>
      </c>
      <c r="C41">
        <f>60+51.35</f>
        <v>111.35</v>
      </c>
      <c r="E41" t="s">
        <v>102</v>
      </c>
      <c r="F41">
        <v>157</v>
      </c>
    </row>
    <row r="42" spans="1:7" x14ac:dyDescent="0.25">
      <c r="A42">
        <v>12</v>
      </c>
      <c r="B42" t="s">
        <v>46</v>
      </c>
      <c r="C42">
        <f>60+51.17</f>
        <v>111.17</v>
      </c>
      <c r="E42" t="s">
        <v>104</v>
      </c>
      <c r="F42">
        <v>68</v>
      </c>
    </row>
    <row r="43" spans="1:7" x14ac:dyDescent="0.25">
      <c r="A43">
        <v>13</v>
      </c>
      <c r="B43" t="s">
        <v>47</v>
      </c>
      <c r="C43">
        <f>60+50.8</f>
        <v>110.8</v>
      </c>
      <c r="E43" t="s">
        <v>103</v>
      </c>
      <c r="F43">
        <v>225</v>
      </c>
    </row>
    <row r="44" spans="1:7" x14ac:dyDescent="0.25">
      <c r="A44">
        <v>14</v>
      </c>
      <c r="B44" t="s">
        <v>48</v>
      </c>
      <c r="C44">
        <f>60+50.78</f>
        <v>110.78</v>
      </c>
    </row>
    <row r="45" spans="1:7" x14ac:dyDescent="0.25">
      <c r="A45">
        <v>15</v>
      </c>
      <c r="B45" t="s">
        <v>49</v>
      </c>
      <c r="C45">
        <f>60+51.13</f>
        <v>111.13</v>
      </c>
    </row>
    <row r="46" spans="1:7" x14ac:dyDescent="0.25">
      <c r="A46">
        <v>16</v>
      </c>
      <c r="B46" t="s">
        <v>50</v>
      </c>
      <c r="C46">
        <f>60+51</f>
        <v>111</v>
      </c>
    </row>
    <row r="47" spans="1:7" x14ac:dyDescent="0.25">
      <c r="A47">
        <v>17</v>
      </c>
      <c r="B47" t="s">
        <v>51</v>
      </c>
      <c r="C47" s="2">
        <f>60+50.71</f>
        <v>110.71000000000001</v>
      </c>
      <c r="D47" s="2" t="s">
        <v>54</v>
      </c>
    </row>
    <row r="49" spans="1:4" x14ac:dyDescent="0.25">
      <c r="A49" t="s">
        <v>55</v>
      </c>
      <c r="B49" t="s">
        <v>56</v>
      </c>
      <c r="C49">
        <f>60+52.72</f>
        <v>112.72</v>
      </c>
      <c r="D49" t="s">
        <v>57</v>
      </c>
    </row>
  </sheetData>
  <mergeCells count="1">
    <mergeCell ref="A1:K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5E16B-92B5-AA40-8249-326A11BEB306}">
  <dimension ref="A1:N95"/>
  <sheetViews>
    <sheetView topLeftCell="B1" zoomScale="70" zoomScaleNormal="70" zoomScaleSheetLayoutView="100" workbookViewId="0">
      <selection activeCell="N36" sqref="N36"/>
    </sheetView>
  </sheetViews>
  <sheetFormatPr defaultRowHeight="15" x14ac:dyDescent="0.25"/>
  <cols>
    <col min="1" max="1" width="78.42578125" bestFit="1" customWidth="1"/>
    <col min="2" max="2" width="14.42578125" bestFit="1" customWidth="1"/>
    <col min="5" max="5" width="10.140625" bestFit="1" customWidth="1"/>
    <col min="6" max="6" width="64.5703125" customWidth="1"/>
    <col min="7" max="7" width="13" style="38" bestFit="1" customWidth="1"/>
    <col min="8" max="8" width="5" bestFit="1" customWidth="1"/>
    <col min="9" max="9" width="32" bestFit="1" customWidth="1"/>
    <col min="10" max="10" width="38.140625" customWidth="1"/>
    <col min="11" max="11" width="39.42578125" bestFit="1" customWidth="1"/>
    <col min="14" max="14" width="37.42578125" bestFit="1" customWidth="1"/>
  </cols>
  <sheetData>
    <row r="1" spans="1:14" x14ac:dyDescent="0.25">
      <c r="A1" s="177" t="s">
        <v>249</v>
      </c>
      <c r="B1" s="177"/>
      <c r="C1" s="177"/>
      <c r="D1" s="177"/>
      <c r="E1" s="177"/>
      <c r="F1" s="177"/>
      <c r="G1" s="90"/>
    </row>
    <row r="2" spans="1:14" x14ac:dyDescent="0.25">
      <c r="A2" s="178"/>
      <c r="B2" s="178"/>
      <c r="C2" s="178"/>
      <c r="D2" s="178"/>
      <c r="E2" s="178"/>
      <c r="F2" s="178"/>
      <c r="G2" s="90"/>
      <c r="K2" s="1" t="s">
        <v>357</v>
      </c>
      <c r="L2" s="1" t="s">
        <v>361</v>
      </c>
    </row>
    <row r="3" spans="1:14" x14ac:dyDescent="0.25">
      <c r="A3" s="87" t="s">
        <v>250</v>
      </c>
      <c r="B3" s="87" t="s">
        <v>252</v>
      </c>
      <c r="C3" s="87" t="s">
        <v>253</v>
      </c>
      <c r="D3" s="87"/>
      <c r="E3" s="87" t="s">
        <v>254</v>
      </c>
      <c r="F3" s="88"/>
      <c r="G3" s="89" t="s">
        <v>412</v>
      </c>
      <c r="K3" t="s">
        <v>358</v>
      </c>
      <c r="L3" t="s">
        <v>392</v>
      </c>
      <c r="M3" s="51">
        <v>59</v>
      </c>
    </row>
    <row r="4" spans="1:14" x14ac:dyDescent="0.25">
      <c r="K4" t="s">
        <v>398</v>
      </c>
      <c r="L4" t="s">
        <v>392</v>
      </c>
      <c r="M4" s="51">
        <f>M27</f>
        <v>192</v>
      </c>
    </row>
    <row r="5" spans="1:14" x14ac:dyDescent="0.25">
      <c r="A5" s="86" t="s">
        <v>257</v>
      </c>
      <c r="K5" t="s">
        <v>359</v>
      </c>
      <c r="L5" t="s">
        <v>360</v>
      </c>
      <c r="M5" s="51">
        <v>1.167</v>
      </c>
      <c r="N5" t="s">
        <v>399</v>
      </c>
    </row>
    <row r="6" spans="1:14" x14ac:dyDescent="0.25">
      <c r="A6" s="62" t="s">
        <v>251</v>
      </c>
      <c r="B6" s="62" t="s">
        <v>255</v>
      </c>
      <c r="C6" s="62" t="s">
        <v>256</v>
      </c>
      <c r="D6" s="62"/>
      <c r="E6" s="62" t="s">
        <v>258</v>
      </c>
      <c r="F6" s="62" t="s">
        <v>259</v>
      </c>
      <c r="G6" s="97"/>
      <c r="H6" s="62"/>
      <c r="I6" s="62"/>
      <c r="K6" t="s">
        <v>362</v>
      </c>
      <c r="L6" t="s">
        <v>363</v>
      </c>
      <c r="M6" s="51">
        <v>0.4</v>
      </c>
      <c r="N6" t="s">
        <v>400</v>
      </c>
    </row>
    <row r="7" spans="1:14" ht="15.75" x14ac:dyDescent="0.25">
      <c r="A7" s="62" t="s">
        <v>260</v>
      </c>
      <c r="B7" s="62" t="s">
        <v>261</v>
      </c>
      <c r="C7" s="62" t="s">
        <v>256</v>
      </c>
      <c r="D7" s="62"/>
      <c r="E7" s="62" t="s">
        <v>258</v>
      </c>
      <c r="F7" s="85" t="s">
        <v>262</v>
      </c>
      <c r="G7" s="65">
        <f>0.5*M5*M6*0.47*('Zx6r Power Map + Gearing'!AF87*'Zx6r Power Map + Gearing'!AF87)</f>
        <v>641.88734908584649</v>
      </c>
      <c r="H7" s="62" t="s">
        <v>140</v>
      </c>
      <c r="I7" s="62" t="s">
        <v>407</v>
      </c>
      <c r="K7" t="s">
        <v>364</v>
      </c>
      <c r="L7" t="s">
        <v>389</v>
      </c>
      <c r="M7" s="51">
        <v>0.33</v>
      </c>
      <c r="N7" t="s">
        <v>390</v>
      </c>
    </row>
    <row r="8" spans="1:14" x14ac:dyDescent="0.25">
      <c r="A8" s="62" t="s">
        <v>263</v>
      </c>
      <c r="B8" s="62" t="s">
        <v>264</v>
      </c>
      <c r="C8" s="62" t="s">
        <v>256</v>
      </c>
      <c r="D8" s="62"/>
      <c r="E8" s="62" t="s">
        <v>265</v>
      </c>
      <c r="F8" s="62" t="s">
        <v>266</v>
      </c>
      <c r="G8" s="65">
        <f>0.5*M5*0.1*(0.47*0.47)</f>
        <v>1.2889515000000001E-2</v>
      </c>
      <c r="H8" s="62" t="s">
        <v>140</v>
      </c>
      <c r="I8" s="62" t="s">
        <v>408</v>
      </c>
      <c r="K8" t="s">
        <v>365</v>
      </c>
      <c r="L8" t="s">
        <v>388</v>
      </c>
      <c r="M8" s="51">
        <v>0.14000000000000001</v>
      </c>
      <c r="N8" t="s">
        <v>401</v>
      </c>
    </row>
    <row r="9" spans="1:14" x14ac:dyDescent="0.25">
      <c r="A9" s="62" t="s">
        <v>267</v>
      </c>
      <c r="B9" s="62" t="s">
        <v>268</v>
      </c>
      <c r="C9" s="62" t="s">
        <v>256</v>
      </c>
      <c r="D9" s="62"/>
      <c r="E9" s="62" t="s">
        <v>258</v>
      </c>
      <c r="F9" s="62" t="s">
        <v>269</v>
      </c>
      <c r="G9" s="65">
        <f>0.02*((M27+M3)*M11)</f>
        <v>49.246200000000002</v>
      </c>
      <c r="H9" s="62" t="s">
        <v>140</v>
      </c>
      <c r="I9" s="62"/>
      <c r="K9" t="s">
        <v>366</v>
      </c>
      <c r="L9" t="s">
        <v>367</v>
      </c>
    </row>
    <row r="10" spans="1:14" x14ac:dyDescent="0.25">
      <c r="K10" t="s">
        <v>368</v>
      </c>
      <c r="L10" t="s">
        <v>369</v>
      </c>
      <c r="M10" s="51">
        <v>0.1</v>
      </c>
      <c r="N10" t="s">
        <v>400</v>
      </c>
    </row>
    <row r="11" spans="1:14" x14ac:dyDescent="0.25">
      <c r="A11" s="62" t="s">
        <v>415</v>
      </c>
      <c r="B11" s="62" t="s">
        <v>270</v>
      </c>
      <c r="C11" s="62" t="s">
        <v>256</v>
      </c>
      <c r="D11" s="62"/>
      <c r="E11" s="62" t="s">
        <v>265</v>
      </c>
      <c r="F11" s="98" t="s">
        <v>271</v>
      </c>
      <c r="G11" s="65">
        <f>G7+G9</f>
        <v>691.13354908584654</v>
      </c>
      <c r="H11" s="62" t="s">
        <v>140</v>
      </c>
      <c r="I11" s="62" t="s">
        <v>416</v>
      </c>
      <c r="K11" t="s">
        <v>370</v>
      </c>
      <c r="L11" t="s">
        <v>371</v>
      </c>
      <c r="M11" s="51">
        <v>9.81</v>
      </c>
    </row>
    <row r="12" spans="1:14" x14ac:dyDescent="0.25">
      <c r="G12" s="97">
        <v>3151.8</v>
      </c>
      <c r="H12" s="62" t="s">
        <v>140</v>
      </c>
      <c r="I12" s="62" t="s">
        <v>414</v>
      </c>
      <c r="K12" t="s">
        <v>267</v>
      </c>
      <c r="L12" t="s">
        <v>268</v>
      </c>
      <c r="M12" s="51">
        <f>0.02*((M4+M3)*9.81)</f>
        <v>49.246200000000002</v>
      </c>
      <c r="N12" t="s">
        <v>140</v>
      </c>
    </row>
    <row r="13" spans="1:14" x14ac:dyDescent="0.25">
      <c r="A13" s="86" t="s">
        <v>272</v>
      </c>
      <c r="G13" s="65">
        <f>'Zx6r Power Map + Gearing'!$N$90</f>
        <v>1551.7057507968057</v>
      </c>
      <c r="H13" s="62" t="s">
        <v>140</v>
      </c>
      <c r="I13" s="62" t="s">
        <v>427</v>
      </c>
      <c r="K13" t="s">
        <v>372</v>
      </c>
      <c r="L13" t="s">
        <v>270</v>
      </c>
      <c r="M13" s="51">
        <f>G11</f>
        <v>691.13354908584654</v>
      </c>
      <c r="N13" t="s">
        <v>411</v>
      </c>
    </row>
    <row r="14" spans="1:14" x14ac:dyDescent="0.25">
      <c r="A14" s="62" t="s">
        <v>273</v>
      </c>
      <c r="B14" s="62"/>
      <c r="C14" s="62"/>
      <c r="D14" s="62"/>
      <c r="E14" s="62"/>
      <c r="F14" s="62" t="s">
        <v>274</v>
      </c>
      <c r="K14" t="s">
        <v>373</v>
      </c>
      <c r="L14" t="s">
        <v>280</v>
      </c>
      <c r="M14" t="s">
        <v>496</v>
      </c>
    </row>
    <row r="15" spans="1:14" x14ac:dyDescent="0.25">
      <c r="A15" s="62" t="s">
        <v>275</v>
      </c>
      <c r="B15" s="62"/>
      <c r="C15" s="62"/>
      <c r="D15" s="62"/>
      <c r="E15" s="62"/>
      <c r="F15" s="62" t="s">
        <v>276</v>
      </c>
      <c r="K15" t="s">
        <v>282</v>
      </c>
      <c r="L15" t="s">
        <v>283</v>
      </c>
      <c r="M15" t="s">
        <v>496</v>
      </c>
    </row>
    <row r="16" spans="1:14" x14ac:dyDescent="0.25">
      <c r="A16" s="62" t="s">
        <v>277</v>
      </c>
      <c r="B16" s="62"/>
      <c r="C16" s="62"/>
      <c r="D16" s="62"/>
      <c r="E16" s="62"/>
      <c r="F16" s="62" t="s">
        <v>300</v>
      </c>
      <c r="K16" t="s">
        <v>285</v>
      </c>
      <c r="L16" t="s">
        <v>286</v>
      </c>
    </row>
    <row r="17" spans="1:14" x14ac:dyDescent="0.25">
      <c r="K17" t="s">
        <v>288</v>
      </c>
      <c r="L17" t="s">
        <v>289</v>
      </c>
    </row>
    <row r="18" spans="1:14" x14ac:dyDescent="0.25">
      <c r="A18" s="86" t="s">
        <v>278</v>
      </c>
      <c r="B18" s="17"/>
      <c r="C18" s="17"/>
      <c r="D18" s="17"/>
      <c r="E18" s="17"/>
      <c r="F18" s="17"/>
      <c r="G18" s="35"/>
      <c r="H18" s="17"/>
      <c r="I18" s="17"/>
      <c r="K18" t="s">
        <v>374</v>
      </c>
      <c r="L18" t="s">
        <v>292</v>
      </c>
      <c r="M18" s="105">
        <f>G23</f>
        <v>407.71907212258571</v>
      </c>
    </row>
    <row r="19" spans="1:14" x14ac:dyDescent="0.25">
      <c r="A19" s="62" t="s">
        <v>279</v>
      </c>
      <c r="B19" s="62" t="s">
        <v>280</v>
      </c>
      <c r="C19" s="62" t="s">
        <v>256</v>
      </c>
      <c r="D19" s="62"/>
      <c r="E19" s="62" t="s">
        <v>258</v>
      </c>
      <c r="F19" s="62" t="s">
        <v>281</v>
      </c>
      <c r="G19" s="65">
        <f>(M3+M4)*M11*(M20/M21)-G11*(M22-M21)</f>
        <v>1625.1011229789324</v>
      </c>
      <c r="H19" s="62"/>
      <c r="I19" s="99" t="s">
        <v>413</v>
      </c>
      <c r="K19" t="s">
        <v>375</v>
      </c>
      <c r="L19" t="s">
        <v>376</v>
      </c>
      <c r="M19" s="105">
        <f>G25</f>
        <v>0.53298074268901474</v>
      </c>
    </row>
    <row r="20" spans="1:14" x14ac:dyDescent="0.25">
      <c r="A20" s="62" t="s">
        <v>282</v>
      </c>
      <c r="B20" s="62" t="s">
        <v>283</v>
      </c>
      <c r="C20" s="62" t="s">
        <v>256</v>
      </c>
      <c r="D20" s="62"/>
      <c r="E20" s="62" t="s">
        <v>258</v>
      </c>
      <c r="F20" s="62" t="s">
        <v>284</v>
      </c>
      <c r="G20" s="65">
        <f>M29*((M21-M20)/M21)+G11*(M22/M21)</f>
        <v>1638.8740721225856</v>
      </c>
      <c r="H20" s="62"/>
      <c r="I20" s="99" t="s">
        <v>417</v>
      </c>
      <c r="K20" t="s">
        <v>378</v>
      </c>
      <c r="L20" t="s">
        <v>377</v>
      </c>
      <c r="M20" s="51">
        <f>M21/2</f>
        <v>0.69499999999999995</v>
      </c>
    </row>
    <row r="21" spans="1:14" x14ac:dyDescent="0.25">
      <c r="A21" s="62" t="s">
        <v>285</v>
      </c>
      <c r="B21" s="62" t="s">
        <v>286</v>
      </c>
      <c r="C21" s="62" t="s">
        <v>256</v>
      </c>
      <c r="D21" s="62"/>
      <c r="E21" s="62" t="s">
        <v>258</v>
      </c>
      <c r="F21" s="62" t="s">
        <v>287</v>
      </c>
      <c r="G21" s="65">
        <f>M29*(M20/M21)</f>
        <v>1231.155</v>
      </c>
      <c r="H21" s="62"/>
      <c r="I21" s="99" t="s">
        <v>412</v>
      </c>
      <c r="K21" t="s">
        <v>402</v>
      </c>
      <c r="L21" t="s">
        <v>379</v>
      </c>
      <c r="M21" s="51">
        <v>1.39</v>
      </c>
    </row>
    <row r="22" spans="1:14" x14ac:dyDescent="0.25">
      <c r="A22" s="62" t="s">
        <v>288</v>
      </c>
      <c r="B22" s="62" t="s">
        <v>289</v>
      </c>
      <c r="C22" s="62" t="s">
        <v>256</v>
      </c>
      <c r="D22" s="62"/>
      <c r="E22" s="62" t="s">
        <v>258</v>
      </c>
      <c r="F22" s="62" t="s">
        <v>290</v>
      </c>
      <c r="G22" s="65">
        <f>M29*((M21-M20)/M21)</f>
        <v>1231.155</v>
      </c>
      <c r="H22" s="62"/>
      <c r="I22" s="62"/>
      <c r="K22" t="s">
        <v>380</v>
      </c>
      <c r="L22" t="s">
        <v>381</v>
      </c>
      <c r="M22" s="51">
        <v>0.82</v>
      </c>
      <c r="N22" t="s">
        <v>403</v>
      </c>
    </row>
    <row r="23" spans="1:14" x14ac:dyDescent="0.25">
      <c r="A23" s="62" t="s">
        <v>291</v>
      </c>
      <c r="B23" s="62" t="s">
        <v>292</v>
      </c>
      <c r="C23" s="62"/>
      <c r="D23" s="62"/>
      <c r="E23" s="62" t="s">
        <v>258</v>
      </c>
      <c r="F23" s="62" t="s">
        <v>293</v>
      </c>
      <c r="G23" s="65">
        <f>G11*(M22/M21)</f>
        <v>407.71907212258571</v>
      </c>
      <c r="H23" s="62"/>
      <c r="I23" s="62"/>
      <c r="K23" t="s">
        <v>383</v>
      </c>
      <c r="L23" t="s">
        <v>382</v>
      </c>
      <c r="M23" s="51">
        <v>95.5</v>
      </c>
      <c r="N23" s="50" t="s">
        <v>387</v>
      </c>
    </row>
    <row r="24" spans="1:14" x14ac:dyDescent="0.25">
      <c r="K24" t="s">
        <v>384</v>
      </c>
      <c r="L24" s="49" t="s">
        <v>385</v>
      </c>
      <c r="M24" s="51">
        <v>2.35</v>
      </c>
      <c r="N24" t="s">
        <v>386</v>
      </c>
    </row>
    <row r="25" spans="1:14" x14ac:dyDescent="0.25">
      <c r="A25" s="62" t="s">
        <v>294</v>
      </c>
      <c r="B25" s="91" t="s">
        <v>295</v>
      </c>
      <c r="C25" s="62"/>
      <c r="D25" s="62"/>
      <c r="E25" s="62" t="s">
        <v>258</v>
      </c>
      <c r="F25" s="62" t="s">
        <v>296</v>
      </c>
      <c r="G25" s="65">
        <f>ATAN(M22/M21)</f>
        <v>0.53298074268901474</v>
      </c>
      <c r="I25" s="20"/>
      <c r="K25" t="s">
        <v>391</v>
      </c>
      <c r="L25" s="49" t="s">
        <v>392</v>
      </c>
      <c r="M25" s="51">
        <v>95</v>
      </c>
      <c r="N25" t="s">
        <v>394</v>
      </c>
    </row>
    <row r="26" spans="1:14" x14ac:dyDescent="0.25">
      <c r="B26" s="91" t="s">
        <v>295</v>
      </c>
      <c r="C26" s="62"/>
      <c r="D26" s="62"/>
      <c r="E26" s="62" t="s">
        <v>258</v>
      </c>
      <c r="F26" s="62" t="s">
        <v>297</v>
      </c>
      <c r="G26" s="97">
        <f>G25</f>
        <v>0.53298074268901474</v>
      </c>
      <c r="I26" s="103"/>
      <c r="K26" t="s">
        <v>393</v>
      </c>
      <c r="L26" s="49" t="s">
        <v>392</v>
      </c>
      <c r="M26" s="51">
        <v>97</v>
      </c>
      <c r="N26" t="s">
        <v>394</v>
      </c>
    </row>
    <row r="27" spans="1:14" x14ac:dyDescent="0.25">
      <c r="I27" s="104"/>
      <c r="K27" t="s">
        <v>395</v>
      </c>
      <c r="L27" s="49" t="s">
        <v>396</v>
      </c>
      <c r="M27" s="51">
        <f>M25+M26</f>
        <v>192</v>
      </c>
      <c r="N27" t="s">
        <v>397</v>
      </c>
    </row>
    <row r="28" spans="1:14" x14ac:dyDescent="0.25">
      <c r="A28" s="94" t="s">
        <v>298</v>
      </c>
      <c r="F28" s="62" t="s">
        <v>301</v>
      </c>
      <c r="I28" s="103"/>
      <c r="K28" t="s">
        <v>404</v>
      </c>
      <c r="L28" s="49" t="s">
        <v>405</v>
      </c>
      <c r="M28" s="51">
        <v>70.5</v>
      </c>
      <c r="N28" s="50" t="s">
        <v>406</v>
      </c>
    </row>
    <row r="29" spans="1:14" ht="15.75" x14ac:dyDescent="0.25">
      <c r="A29" s="62" t="s">
        <v>299</v>
      </c>
      <c r="B29" s="62"/>
      <c r="C29" s="62"/>
      <c r="D29" s="62"/>
      <c r="E29" s="62" t="s">
        <v>302</v>
      </c>
      <c r="F29" s="62" t="s">
        <v>303</v>
      </c>
      <c r="G29" s="65">
        <f>SQRT((M29/0.5*M5*M6*0.47*(M22/M21)+0.5*M21*M10*0.47*(M20/M21)))*(M20/M21)</f>
        <v>12.623384463779738</v>
      </c>
      <c r="H29" s="62" t="s">
        <v>60</v>
      </c>
      <c r="K29" t="s">
        <v>410</v>
      </c>
      <c r="L29" s="49" t="s">
        <v>409</v>
      </c>
      <c r="M29" s="51">
        <f>(M3+M4)*M11</f>
        <v>2462.31</v>
      </c>
    </row>
    <row r="30" spans="1:14" x14ac:dyDescent="0.25">
      <c r="K30" t="s">
        <v>418</v>
      </c>
      <c r="L30" s="49"/>
      <c r="M30" t="s">
        <v>60</v>
      </c>
      <c r="N30" t="s">
        <v>419</v>
      </c>
    </row>
    <row r="31" spans="1:14" x14ac:dyDescent="0.25">
      <c r="A31" s="94" t="s">
        <v>304</v>
      </c>
    </row>
    <row r="32" spans="1:14" x14ac:dyDescent="0.25">
      <c r="A32" s="62" t="s">
        <v>305</v>
      </c>
      <c r="B32" s="62"/>
      <c r="C32" s="62"/>
      <c r="D32" s="62"/>
      <c r="E32" s="62" t="s">
        <v>307</v>
      </c>
      <c r="F32" s="62" t="s">
        <v>312</v>
      </c>
      <c r="G32" s="100" t="s">
        <v>425</v>
      </c>
      <c r="K32" t="s">
        <v>472</v>
      </c>
      <c r="L32">
        <f>(G11*'Zx6r Power Map + Gearing'!AF87)/1000</f>
        <v>52.867896167826494</v>
      </c>
      <c r="M32" t="s">
        <v>471</v>
      </c>
    </row>
    <row r="33" spans="1:9" x14ac:dyDescent="0.25">
      <c r="A33" s="62"/>
      <c r="B33" s="62"/>
      <c r="C33" s="62"/>
      <c r="D33" s="62"/>
      <c r="E33" s="62" t="s">
        <v>308</v>
      </c>
      <c r="F33" s="62" t="s">
        <v>309</v>
      </c>
      <c r="G33" s="100" t="s">
        <v>425</v>
      </c>
    </row>
    <row r="34" spans="1:9" x14ac:dyDescent="0.25">
      <c r="A34" s="62" t="s">
        <v>306</v>
      </c>
      <c r="B34" s="62"/>
      <c r="C34" s="62"/>
      <c r="D34" s="62"/>
      <c r="E34" s="62" t="s">
        <v>310</v>
      </c>
      <c r="F34" s="62" t="s">
        <v>311</v>
      </c>
      <c r="G34" s="100" t="s">
        <v>425</v>
      </c>
    </row>
    <row r="36" spans="1:9" x14ac:dyDescent="0.25">
      <c r="A36" s="94" t="s">
        <v>313</v>
      </c>
    </row>
    <row r="37" spans="1:9" x14ac:dyDescent="0.25">
      <c r="A37" s="151" t="s">
        <v>314</v>
      </c>
      <c r="B37" s="151"/>
      <c r="C37" s="151"/>
      <c r="D37" s="151"/>
      <c r="E37" s="62" t="s">
        <v>315</v>
      </c>
      <c r="F37" s="91" t="s">
        <v>316</v>
      </c>
      <c r="G37" s="65">
        <f>'Zx6r Power Map + Gearing'!U6</f>
        <v>3.1756113051762465</v>
      </c>
    </row>
    <row r="38" spans="1:9" x14ac:dyDescent="0.25">
      <c r="E38" s="62" t="s">
        <v>317</v>
      </c>
      <c r="F38" s="62" t="s">
        <v>318</v>
      </c>
      <c r="G38" s="65">
        <f>'Zx6r Power Map + Gearing'!U7</f>
        <v>3.4025178632187818</v>
      </c>
    </row>
    <row r="39" spans="1:9" x14ac:dyDescent="0.25">
      <c r="A39" s="62" t="s">
        <v>323</v>
      </c>
      <c r="E39" s="62" t="s">
        <v>319</v>
      </c>
      <c r="F39" s="62" t="s">
        <v>322</v>
      </c>
      <c r="G39" s="65">
        <f>'Zx6r Power Map + Gearing'!U8</f>
        <v>9.1034190748385733</v>
      </c>
    </row>
    <row r="40" spans="1:9" x14ac:dyDescent="0.25">
      <c r="E40" s="62" t="s">
        <v>320</v>
      </c>
      <c r="F40" s="62" t="s">
        <v>321</v>
      </c>
      <c r="G40" s="65">
        <f>'Zx6r Power Map + Gearing'!U10</f>
        <v>6.574691554050081</v>
      </c>
    </row>
    <row r="41" spans="1:9" x14ac:dyDescent="0.25">
      <c r="E41" s="62" t="s">
        <v>324</v>
      </c>
      <c r="F41" s="62" t="s">
        <v>325</v>
      </c>
      <c r="G41" s="65"/>
    </row>
    <row r="43" spans="1:9" x14ac:dyDescent="0.25">
      <c r="A43" s="95" t="s">
        <v>326</v>
      </c>
      <c r="B43" s="62" t="s">
        <v>327</v>
      </c>
      <c r="E43" s="62" t="s">
        <v>258</v>
      </c>
      <c r="F43" s="62" t="s">
        <v>328</v>
      </c>
      <c r="G43" s="100" t="s">
        <v>425</v>
      </c>
      <c r="H43" s="101"/>
      <c r="I43" s="101"/>
    </row>
    <row r="44" spans="1:9" x14ac:dyDescent="0.25">
      <c r="E44" s="62" t="s">
        <v>329</v>
      </c>
      <c r="F44" s="62" t="s">
        <v>330</v>
      </c>
      <c r="G44" s="65">
        <f>M23</f>
        <v>95.5</v>
      </c>
      <c r="H44" s="62" t="s">
        <v>471</v>
      </c>
    </row>
    <row r="46" spans="1:9" x14ac:dyDescent="0.25">
      <c r="A46" s="94" t="s">
        <v>332</v>
      </c>
    </row>
    <row r="47" spans="1:9" x14ac:dyDescent="0.25">
      <c r="A47" s="62" t="s">
        <v>336</v>
      </c>
      <c r="B47" s="62" t="s">
        <v>335</v>
      </c>
      <c r="F47" s="62" t="s">
        <v>331</v>
      </c>
    </row>
    <row r="48" spans="1:9" x14ac:dyDescent="0.25">
      <c r="A48" s="151" t="s">
        <v>350</v>
      </c>
      <c r="F48" s="62" t="s">
        <v>333</v>
      </c>
    </row>
    <row r="49" spans="1:6" x14ac:dyDescent="0.25">
      <c r="A49" s="151"/>
      <c r="F49" s="62" t="s">
        <v>334</v>
      </c>
    </row>
    <row r="50" spans="1:6" x14ac:dyDescent="0.25">
      <c r="A50" s="62" t="s">
        <v>337</v>
      </c>
      <c r="E50" s="62" t="s">
        <v>339</v>
      </c>
      <c r="F50" s="91" t="s">
        <v>340</v>
      </c>
    </row>
    <row r="51" spans="1:6" x14ac:dyDescent="0.25">
      <c r="A51" s="62" t="s">
        <v>338</v>
      </c>
    </row>
    <row r="53" spans="1:6" x14ac:dyDescent="0.25">
      <c r="A53" s="96" t="s">
        <v>341</v>
      </c>
    </row>
    <row r="54" spans="1:6" x14ac:dyDescent="0.25">
      <c r="A54" s="62" t="s">
        <v>342</v>
      </c>
      <c r="B54" s="62" t="s">
        <v>335</v>
      </c>
    </row>
    <row r="55" spans="1:6" x14ac:dyDescent="0.25">
      <c r="A55" s="62"/>
      <c r="E55" s="62" t="s">
        <v>343</v>
      </c>
      <c r="F55" s="62" t="s">
        <v>344</v>
      </c>
    </row>
    <row r="56" spans="1:6" x14ac:dyDescent="0.25">
      <c r="A56" s="62" t="s">
        <v>495</v>
      </c>
      <c r="E56" s="62" t="s">
        <v>307</v>
      </c>
      <c r="F56" s="62" t="s">
        <v>345</v>
      </c>
    </row>
    <row r="57" spans="1:6" x14ac:dyDescent="0.25">
      <c r="A57" s="62" t="s">
        <v>351</v>
      </c>
    </row>
    <row r="58" spans="1:6" x14ac:dyDescent="0.25">
      <c r="A58" s="62" t="s">
        <v>346</v>
      </c>
    </row>
    <row r="60" spans="1:6" x14ac:dyDescent="0.25">
      <c r="A60" s="62" t="s">
        <v>347</v>
      </c>
    </row>
    <row r="61" spans="1:6" x14ac:dyDescent="0.25">
      <c r="A61" s="92" t="s">
        <v>348</v>
      </c>
    </row>
    <row r="63" spans="1:6" x14ac:dyDescent="0.25">
      <c r="A63" s="93" t="s">
        <v>349</v>
      </c>
    </row>
    <row r="65" spans="1:10" x14ac:dyDescent="0.25">
      <c r="A65" s="62" t="s">
        <v>352</v>
      </c>
    </row>
    <row r="66" spans="1:10" x14ac:dyDescent="0.25">
      <c r="A66" s="62" t="s">
        <v>353</v>
      </c>
      <c r="J66" s="175" t="s">
        <v>473</v>
      </c>
    </row>
    <row r="67" spans="1:10" x14ac:dyDescent="0.25">
      <c r="A67" s="62" t="s">
        <v>354</v>
      </c>
      <c r="J67" s="175"/>
    </row>
    <row r="68" spans="1:10" x14ac:dyDescent="0.25">
      <c r="J68" s="175"/>
    </row>
    <row r="69" spans="1:10" ht="15" customHeight="1" x14ac:dyDescent="0.25">
      <c r="J69" s="175"/>
    </row>
    <row r="70" spans="1:10" ht="15" customHeight="1" x14ac:dyDescent="0.25">
      <c r="J70" s="175"/>
    </row>
    <row r="71" spans="1:10" ht="15" customHeight="1" x14ac:dyDescent="0.25">
      <c r="A71" s="176" t="s">
        <v>186</v>
      </c>
      <c r="B71" s="176"/>
      <c r="C71" s="176"/>
      <c r="D71" s="176"/>
      <c r="E71" s="176"/>
      <c r="F71" s="176"/>
      <c r="J71" s="175"/>
    </row>
    <row r="72" spans="1:10" ht="21" x14ac:dyDescent="0.35">
      <c r="A72" s="59" t="s">
        <v>443</v>
      </c>
      <c r="B72" s="60" t="s">
        <v>116</v>
      </c>
      <c r="C72" s="60" t="s">
        <v>117</v>
      </c>
      <c r="D72" s="60" t="s">
        <v>118</v>
      </c>
      <c r="E72" s="60" t="s">
        <v>119</v>
      </c>
      <c r="F72" s="60" t="s">
        <v>426</v>
      </c>
      <c r="I72" s="70" t="s">
        <v>109</v>
      </c>
      <c r="J72" s="69" t="s">
        <v>310</v>
      </c>
    </row>
    <row r="73" spans="1:10" x14ac:dyDescent="0.25">
      <c r="A73" s="61">
        <v>10.857066452154301</v>
      </c>
      <c r="B73" s="61">
        <v>5.3689634234398786</v>
      </c>
      <c r="C73" s="61">
        <v>3.5296326377617535</v>
      </c>
      <c r="D73" s="61">
        <v>2.6715789435218653</v>
      </c>
      <c r="E73" s="61">
        <v>2.0582717266154091</v>
      </c>
      <c r="F73" s="61">
        <v>1.6917174180988201</v>
      </c>
      <c r="I73" s="71">
        <v>1</v>
      </c>
      <c r="J73" s="22">
        <v>50.29</v>
      </c>
    </row>
    <row r="74" spans="1:10" x14ac:dyDescent="0.25">
      <c r="A74" s="61">
        <v>75.999465165078661</v>
      </c>
      <c r="B74" s="61">
        <v>37.582743964078396</v>
      </c>
      <c r="C74" s="61">
        <v>24.707428464332025</v>
      </c>
      <c r="D74" s="61">
        <v>18.701052604652883</v>
      </c>
      <c r="E74" s="61">
        <v>14.407902086308063</v>
      </c>
      <c r="F74" s="61">
        <v>11.842021926691691</v>
      </c>
      <c r="I74" s="71">
        <v>2</v>
      </c>
      <c r="J74" s="22">
        <v>35.26</v>
      </c>
    </row>
    <row r="75" spans="1:10" x14ac:dyDescent="0.25">
      <c r="A75" s="61">
        <v>20.266524044021264</v>
      </c>
      <c r="B75" s="61">
        <v>10.022065057087525</v>
      </c>
      <c r="C75" s="61">
        <v>6.5886475904885637</v>
      </c>
      <c r="D75" s="61">
        <v>4.986947361240758</v>
      </c>
      <c r="E75" s="61">
        <v>3.8421072230154643</v>
      </c>
      <c r="F75" s="61">
        <v>3.1578725137844272</v>
      </c>
      <c r="I75" s="71">
        <v>3</v>
      </c>
      <c r="J75" s="22">
        <v>28.67</v>
      </c>
    </row>
    <row r="76" spans="1:10" x14ac:dyDescent="0.25">
      <c r="A76" s="61">
        <v>16.581701490562786</v>
      </c>
      <c r="B76" s="61">
        <v>8.1998714103445014</v>
      </c>
      <c r="C76" s="61">
        <v>5.3907116649452016</v>
      </c>
      <c r="D76" s="61">
        <v>4.08022965919697</v>
      </c>
      <c r="E76" s="61">
        <v>3.1435422733763003</v>
      </c>
      <c r="F76" s="61">
        <v>2.5837138749145678</v>
      </c>
      <c r="I76" s="71">
        <v>4</v>
      </c>
      <c r="J76" s="22">
        <v>24.95</v>
      </c>
    </row>
    <row r="77" spans="1:10" x14ac:dyDescent="0.25">
      <c r="A77" s="61">
        <v>-3.070685461215422</v>
      </c>
      <c r="B77" s="61">
        <v>-1.5184947056194011</v>
      </c>
      <c r="C77" s="61">
        <v>-0.99827993795280301</v>
      </c>
      <c r="D77" s="61">
        <v>-0.75559808503644532</v>
      </c>
      <c r="E77" s="61">
        <v>-0.58213745803266082</v>
      </c>
      <c r="F77" s="61">
        <v>-0.47846553239158435</v>
      </c>
      <c r="I77" s="71">
        <v>5</v>
      </c>
      <c r="J77" s="22">
        <v>21.89</v>
      </c>
    </row>
    <row r="78" spans="1:10" x14ac:dyDescent="0.25">
      <c r="A78" s="61">
        <v>12.991361566680112</v>
      </c>
      <c r="B78" s="61">
        <v>6.4244006776202065</v>
      </c>
      <c r="C78" s="61">
        <v>4.2234920451849343</v>
      </c>
      <c r="D78" s="61">
        <v>3.1967611290005147</v>
      </c>
      <c r="E78" s="61">
        <v>2.4628892455227405</v>
      </c>
      <c r="F78" s="61">
        <v>2.0242772524259114</v>
      </c>
      <c r="I78" s="71">
        <v>6</v>
      </c>
      <c r="J78" s="22">
        <v>19.850000000000001</v>
      </c>
    </row>
    <row r="79" spans="1:10" x14ac:dyDescent="0.25">
      <c r="A79" s="61">
        <v>25.611541374312402</v>
      </c>
      <c r="B79" s="61">
        <v>12.665247050165528</v>
      </c>
      <c r="C79" s="61">
        <v>8.3263128890788778</v>
      </c>
      <c r="D79" s="61">
        <v>6.3021862257438555</v>
      </c>
      <c r="E79" s="61">
        <v>4.8554102268876882</v>
      </c>
      <c r="F79" s="61">
        <v>3.990718011925424</v>
      </c>
    </row>
    <row r="80" spans="1:10" x14ac:dyDescent="0.25">
      <c r="A80" s="61">
        <v>8.6856531617234172</v>
      </c>
      <c r="B80" s="61">
        <v>4.2951707387519527</v>
      </c>
      <c r="C80" s="61">
        <v>2.8237061102094128</v>
      </c>
      <c r="D80" s="61">
        <v>2.1372631548174592</v>
      </c>
      <c r="E80" s="61">
        <v>1.6466173812923246</v>
      </c>
      <c r="F80" s="61">
        <v>1.3533739344790778</v>
      </c>
    </row>
    <row r="81" spans="1:6" x14ac:dyDescent="0.25">
      <c r="A81" s="61">
        <v>32.933101571534394</v>
      </c>
      <c r="B81" s="61">
        <v>16.28585571776728</v>
      </c>
      <c r="C81" s="61">
        <v>10.706552334543842</v>
      </c>
      <c r="D81" s="61">
        <v>8.1037894620162838</v>
      </c>
      <c r="E81" s="61">
        <v>6.243424237400113</v>
      </c>
      <c r="F81" s="61">
        <v>5.1315428348996956</v>
      </c>
    </row>
    <row r="82" spans="1:6" x14ac:dyDescent="0.25">
      <c r="A82" s="61">
        <v>40.980103765483648</v>
      </c>
      <c r="B82" s="61">
        <v>20.265205078669645</v>
      </c>
      <c r="C82" s="61">
        <v>13.322632995473192</v>
      </c>
      <c r="D82" s="61">
        <v>10.083900914273618</v>
      </c>
      <c r="E82" s="61">
        <v>7.7689668112445958</v>
      </c>
      <c r="F82" s="61">
        <v>6.3854039800788929</v>
      </c>
    </row>
    <row r="83" spans="1:6" x14ac:dyDescent="0.25">
      <c r="A83" s="61">
        <v>25.167578878195801</v>
      </c>
      <c r="B83" s="61">
        <v>12.445701704880094</v>
      </c>
      <c r="C83" s="61">
        <v>8.1819806679269504</v>
      </c>
      <c r="D83" s="61">
        <v>6.1929411675539123</v>
      </c>
      <c r="E83" s="61">
        <v>4.7712442638754293</v>
      </c>
      <c r="F83" s="61">
        <v>3.9215410301898217</v>
      </c>
    </row>
    <row r="84" spans="1:6" x14ac:dyDescent="0.25">
      <c r="A84" s="61">
        <v>-9.4814147574364149</v>
      </c>
      <c r="B84" s="61">
        <v>-4.688685406824729</v>
      </c>
      <c r="C84" s="61">
        <v>-3.0824082294683359</v>
      </c>
      <c r="D84" s="61">
        <v>-2.3330747888845695</v>
      </c>
      <c r="E84" s="61">
        <v>-1.7974770633991131</v>
      </c>
      <c r="F84" s="61">
        <v>-1.4773672579108428</v>
      </c>
    </row>
    <row r="85" spans="1:6" x14ac:dyDescent="0.25">
      <c r="A85" s="61">
        <v>31.999774806348974</v>
      </c>
      <c r="B85" s="61">
        <v>15.82431324803327</v>
      </c>
      <c r="C85" s="61">
        <v>10.403127774455605</v>
      </c>
      <c r="D85" s="61">
        <v>7.8741274124853957</v>
      </c>
      <c r="E85" s="61">
        <v>6.0664850889718887</v>
      </c>
      <c r="F85" s="61">
        <v>4.9861144954490699</v>
      </c>
    </row>
    <row r="86" spans="1:6" x14ac:dyDescent="0.25">
      <c r="A86" s="61">
        <v>28.952177205744192</v>
      </c>
      <c r="B86" s="61">
        <v>14.317235795839304</v>
      </c>
      <c r="C86" s="61">
        <v>9.4123537006979472</v>
      </c>
      <c r="D86" s="61">
        <v>7.1242105160582625</v>
      </c>
      <c r="E86" s="61">
        <v>5.488724604307758</v>
      </c>
      <c r="F86" s="61">
        <v>4.5112464482635275</v>
      </c>
    </row>
    <row r="87" spans="1:6" x14ac:dyDescent="0.25">
      <c r="A87" s="61">
        <v>26.320161096131379</v>
      </c>
      <c r="B87" s="61">
        <v>13.01566890530871</v>
      </c>
      <c r="C87" s="61">
        <v>8.5566851824525934</v>
      </c>
      <c r="D87" s="61">
        <v>6.4765550145983166</v>
      </c>
      <c r="E87" s="61">
        <v>4.9897496402798538</v>
      </c>
      <c r="F87" s="61">
        <v>4.101133134784992</v>
      </c>
    </row>
    <row r="88" spans="1:6" x14ac:dyDescent="0.25">
      <c r="A88" s="61">
        <v>-11.214677336612411</v>
      </c>
      <c r="B88" s="61">
        <v>-5.5458067509576567</v>
      </c>
      <c r="C88" s="61">
        <v>-3.6458919473058571</v>
      </c>
      <c r="D88" s="61">
        <v>-2.7595756149157942</v>
      </c>
      <c r="E88" s="61">
        <v>-2.1260672380322871</v>
      </c>
      <c r="F88" s="61">
        <v>-1.7474393356909657</v>
      </c>
    </row>
    <row r="89" spans="1:6" x14ac:dyDescent="0.25">
      <c r="A89" s="61">
        <v>-10.280120891894793</v>
      </c>
      <c r="B89" s="61">
        <v>-5.083656188377625</v>
      </c>
      <c r="C89" s="61">
        <v>-3.3420676183637288</v>
      </c>
      <c r="D89" s="61">
        <v>-2.5296109803395086</v>
      </c>
      <c r="E89" s="61">
        <v>-1.9488949681962289</v>
      </c>
      <c r="F89" s="61">
        <v>-1.6018193910500884</v>
      </c>
    </row>
    <row r="90" spans="1:6" x14ac:dyDescent="0.25">
      <c r="A90" s="61">
        <v>-1.351101602934601</v>
      </c>
      <c r="B90" s="61">
        <v>-0.66813767047251915</v>
      </c>
      <c r="C90" s="61">
        <v>-0.43924317269926794</v>
      </c>
      <c r="D90" s="61">
        <v>-0.33246315741604215</v>
      </c>
      <c r="E90" s="61">
        <v>-0.2561404815343738</v>
      </c>
      <c r="F90" s="61">
        <v>-0.21052483425232885</v>
      </c>
    </row>
    <row r="91" spans="1:6" x14ac:dyDescent="0.25">
      <c r="A91" s="61">
        <v>-16.836804590417771</v>
      </c>
      <c r="B91" s="61">
        <v>-8.3260232781958798</v>
      </c>
      <c r="C91" s="61">
        <v>-5.4736456905597688</v>
      </c>
      <c r="D91" s="61">
        <v>-4.1430024231846696</v>
      </c>
      <c r="E91" s="61">
        <v>-3.1919044621974599</v>
      </c>
      <c r="F91" s="61">
        <v>-2.6234633191440127</v>
      </c>
    </row>
    <row r="92" spans="1:6" x14ac:dyDescent="0.25">
      <c r="A92" s="61">
        <v>-15.589633880015956</v>
      </c>
      <c r="B92" s="61">
        <v>-7.7092808131442689</v>
      </c>
      <c r="C92" s="61">
        <v>-5.0681904542219138</v>
      </c>
      <c r="D92" s="61">
        <v>-3.8361133548005744</v>
      </c>
      <c r="E92" s="61">
        <v>-2.9554670946272839</v>
      </c>
      <c r="F92" s="61">
        <v>-2.4291327029111147</v>
      </c>
    </row>
    <row r="93" spans="1:6" x14ac:dyDescent="0.25">
      <c r="A93" s="61">
        <v>-36.190221507180475</v>
      </c>
      <c r="B93" s="61">
        <v>-17.896544744799204</v>
      </c>
      <c r="C93" s="61">
        <v>-11.765442125872374</v>
      </c>
      <c r="D93" s="61">
        <v>-8.905263145072789</v>
      </c>
      <c r="E93" s="61">
        <v>-6.8609057553847483</v>
      </c>
      <c r="F93" s="61">
        <v>-5.6390580603293596</v>
      </c>
    </row>
    <row r="94" spans="1:6" x14ac:dyDescent="0.25">
      <c r="A94" s="61">
        <v>-75.625083563280967</v>
      </c>
      <c r="B94" s="61">
        <v>-37.397607294304819</v>
      </c>
      <c r="C94" s="61">
        <v>-24.585716994064484</v>
      </c>
      <c r="D94" s="61">
        <v>-18.608929192807359</v>
      </c>
      <c r="E94" s="61">
        <v>-14.336927199183343</v>
      </c>
      <c r="F94" s="61">
        <v>-11.783686843308981</v>
      </c>
    </row>
    <row r="95" spans="1:6" x14ac:dyDescent="0.25">
      <c r="A95" s="61">
        <v>24.098126092771814</v>
      </c>
      <c r="B95" s="61">
        <v>11.916843111875831</v>
      </c>
      <c r="C95" s="61">
        <v>7.83430153446914</v>
      </c>
      <c r="D95" s="61">
        <v>5.9297828314396908</v>
      </c>
      <c r="E95" s="61">
        <v>4.5684984815879552</v>
      </c>
      <c r="F95" s="61">
        <v>3.7549019188875747</v>
      </c>
    </row>
  </sheetData>
  <mergeCells count="5">
    <mergeCell ref="J66:J71"/>
    <mergeCell ref="A71:F71"/>
    <mergeCell ref="A37:D37"/>
    <mergeCell ref="A48:A49"/>
    <mergeCell ref="A1:F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57EB4-7CA7-4B8F-8579-72A43CBC87C3}">
  <dimension ref="A1:I33"/>
  <sheetViews>
    <sheetView zoomScale="70" zoomScaleNormal="70" workbookViewId="0">
      <selection activeCell="I3" sqref="I3"/>
    </sheetView>
  </sheetViews>
  <sheetFormatPr defaultRowHeight="15" x14ac:dyDescent="0.25"/>
  <cols>
    <col min="1" max="1" width="13.85546875" bestFit="1" customWidth="1"/>
    <col min="2" max="2" width="14.85546875" bestFit="1" customWidth="1"/>
    <col min="3" max="3" width="29.7109375" customWidth="1"/>
    <col min="4" max="4" width="14.5703125" bestFit="1" customWidth="1"/>
    <col min="5" max="5" width="18.85546875" bestFit="1" customWidth="1"/>
    <col min="6" max="6" width="17.5703125" bestFit="1" customWidth="1"/>
    <col min="7" max="7" width="10.7109375" bestFit="1" customWidth="1"/>
    <col min="9" max="9" width="21" bestFit="1" customWidth="1"/>
  </cols>
  <sheetData>
    <row r="1" spans="1:9" x14ac:dyDescent="0.25">
      <c r="A1" s="179" t="s">
        <v>248</v>
      </c>
      <c r="B1" s="180"/>
      <c r="C1" s="180"/>
      <c r="I1" t="s">
        <v>355</v>
      </c>
    </row>
    <row r="2" spans="1:9" x14ac:dyDescent="0.25">
      <c r="A2" s="1" t="s">
        <v>156</v>
      </c>
      <c r="B2" s="1" t="s">
        <v>244</v>
      </c>
      <c r="C2" s="1" t="s">
        <v>243</v>
      </c>
      <c r="D2" s="1" t="s">
        <v>223</v>
      </c>
      <c r="E2" s="1" t="s">
        <v>237</v>
      </c>
      <c r="F2" s="1" t="s">
        <v>238</v>
      </c>
      <c r="G2" s="1" t="s">
        <v>193</v>
      </c>
      <c r="I2" s="1" t="s">
        <v>356</v>
      </c>
    </row>
    <row r="3" spans="1:9" x14ac:dyDescent="0.25">
      <c r="A3" t="s">
        <v>157</v>
      </c>
      <c r="B3" s="38">
        <f>C3</f>
        <v>4.8600000000000003</v>
      </c>
      <c r="C3" s="38">
        <v>4.8600000000000003</v>
      </c>
      <c r="D3" t="s">
        <v>224</v>
      </c>
      <c r="E3">
        <v>177.1</v>
      </c>
      <c r="G3">
        <v>0</v>
      </c>
    </row>
    <row r="4" spans="1:9" x14ac:dyDescent="0.25">
      <c r="A4" t="s">
        <v>158</v>
      </c>
      <c r="B4" s="38">
        <f>C4+C3</f>
        <v>4.8600000000000003</v>
      </c>
      <c r="C4" s="38"/>
      <c r="D4" t="s">
        <v>225</v>
      </c>
      <c r="G4">
        <v>0</v>
      </c>
    </row>
    <row r="5" spans="1:9" x14ac:dyDescent="0.25">
      <c r="A5" t="s">
        <v>197</v>
      </c>
      <c r="B5" s="38">
        <f>B4+C5</f>
        <v>4.8600000000000003</v>
      </c>
      <c r="C5" s="38"/>
      <c r="D5" t="s">
        <v>227</v>
      </c>
      <c r="G5">
        <v>-55</v>
      </c>
    </row>
    <row r="6" spans="1:9" x14ac:dyDescent="0.25">
      <c r="A6" t="s">
        <v>198</v>
      </c>
      <c r="B6" s="38">
        <f>B5+C6</f>
        <v>4.8600000000000003</v>
      </c>
      <c r="C6" s="38"/>
      <c r="D6" t="s">
        <v>224</v>
      </c>
      <c r="G6">
        <v>0</v>
      </c>
    </row>
    <row r="7" spans="1:9" x14ac:dyDescent="0.25">
      <c r="A7" t="s">
        <v>199</v>
      </c>
      <c r="B7" s="38">
        <f>B6+C7</f>
        <v>4.8600000000000003</v>
      </c>
      <c r="C7" s="38"/>
      <c r="D7" t="s">
        <v>225</v>
      </c>
      <c r="G7">
        <v>0</v>
      </c>
    </row>
    <row r="8" spans="1:9" x14ac:dyDescent="0.25">
      <c r="A8" t="s">
        <v>200</v>
      </c>
      <c r="B8" s="38">
        <f>B7+C8</f>
        <v>4.8600000000000003</v>
      </c>
      <c r="C8" s="38"/>
      <c r="D8" t="s">
        <v>228</v>
      </c>
      <c r="G8">
        <v>54</v>
      </c>
    </row>
    <row r="9" spans="1:9" x14ac:dyDescent="0.25">
      <c r="A9" t="s">
        <v>201</v>
      </c>
      <c r="B9" s="38">
        <f t="shared" ref="B9:B31" si="0">B8+C9</f>
        <v>4.8600000000000003</v>
      </c>
      <c r="C9" s="38"/>
      <c r="D9" t="s">
        <v>224</v>
      </c>
      <c r="G9">
        <v>0</v>
      </c>
    </row>
    <row r="10" spans="1:9" x14ac:dyDescent="0.25">
      <c r="A10" t="s">
        <v>202</v>
      </c>
      <c r="B10" s="38">
        <f t="shared" si="0"/>
        <v>4.8600000000000003</v>
      </c>
      <c r="C10" s="38"/>
      <c r="D10" t="s">
        <v>225</v>
      </c>
      <c r="G10">
        <v>0</v>
      </c>
    </row>
    <row r="11" spans="1:9" x14ac:dyDescent="0.25">
      <c r="A11" t="s">
        <v>203</v>
      </c>
      <c r="B11" s="38">
        <f t="shared" si="0"/>
        <v>4.8600000000000003</v>
      </c>
      <c r="C11" s="38"/>
      <c r="D11" t="s">
        <v>229</v>
      </c>
      <c r="G11">
        <v>-55</v>
      </c>
    </row>
    <row r="12" spans="1:9" x14ac:dyDescent="0.25">
      <c r="A12" t="s">
        <v>204</v>
      </c>
      <c r="B12" s="38">
        <f t="shared" si="0"/>
        <v>4.8600000000000003</v>
      </c>
      <c r="C12" s="38"/>
      <c r="D12" t="s">
        <v>224</v>
      </c>
      <c r="G12">
        <v>0</v>
      </c>
    </row>
    <row r="13" spans="1:9" x14ac:dyDescent="0.25">
      <c r="A13" t="s">
        <v>205</v>
      </c>
      <c r="B13" s="38">
        <f t="shared" si="0"/>
        <v>4.8600000000000003</v>
      </c>
      <c r="C13" s="38"/>
      <c r="D13" t="s">
        <v>230</v>
      </c>
      <c r="G13">
        <v>-58</v>
      </c>
    </row>
    <row r="14" spans="1:9" x14ac:dyDescent="0.25">
      <c r="A14" t="s">
        <v>206</v>
      </c>
      <c r="B14" s="38">
        <f t="shared" si="0"/>
        <v>4.8600000000000003</v>
      </c>
      <c r="C14" s="38"/>
      <c r="D14" t="s">
        <v>224</v>
      </c>
      <c r="G14">
        <v>0</v>
      </c>
    </row>
    <row r="15" spans="1:9" x14ac:dyDescent="0.25">
      <c r="A15" t="s">
        <v>207</v>
      </c>
      <c r="B15" s="38">
        <f t="shared" si="0"/>
        <v>4.8600000000000003</v>
      </c>
      <c r="C15" s="38"/>
      <c r="D15" t="s">
        <v>225</v>
      </c>
      <c r="G15">
        <v>0</v>
      </c>
    </row>
    <row r="16" spans="1:9" x14ac:dyDescent="0.25">
      <c r="A16" t="s">
        <v>208</v>
      </c>
      <c r="B16" s="38">
        <f t="shared" si="0"/>
        <v>4.8600000000000003</v>
      </c>
      <c r="C16" s="38"/>
      <c r="D16" t="s">
        <v>231</v>
      </c>
      <c r="G16">
        <v>56</v>
      </c>
    </row>
    <row r="17" spans="1:7" x14ac:dyDescent="0.25">
      <c r="A17" t="s">
        <v>209</v>
      </c>
      <c r="B17" s="38">
        <f t="shared" si="0"/>
        <v>4.8600000000000003</v>
      </c>
      <c r="C17" s="38"/>
      <c r="D17" t="s">
        <v>226</v>
      </c>
      <c r="G17">
        <v>-50</v>
      </c>
    </row>
    <row r="18" spans="1:7" x14ac:dyDescent="0.25">
      <c r="A18" t="s">
        <v>210</v>
      </c>
      <c r="B18" s="38">
        <f t="shared" si="0"/>
        <v>4.8600000000000003</v>
      </c>
      <c r="C18" s="38"/>
      <c r="D18" t="s">
        <v>224</v>
      </c>
      <c r="G18">
        <v>0</v>
      </c>
    </row>
    <row r="19" spans="1:7" x14ac:dyDescent="0.25">
      <c r="A19" t="s">
        <v>211</v>
      </c>
      <c r="B19" s="38">
        <f t="shared" si="0"/>
        <v>4.8600000000000003</v>
      </c>
      <c r="C19" s="38"/>
      <c r="D19" t="s">
        <v>225</v>
      </c>
      <c r="G19">
        <v>0</v>
      </c>
    </row>
    <row r="20" spans="1:7" x14ac:dyDescent="0.25">
      <c r="A20" t="s">
        <v>212</v>
      </c>
      <c r="B20" s="38">
        <f t="shared" si="0"/>
        <v>4.8600000000000003</v>
      </c>
      <c r="C20" s="38"/>
      <c r="D20" t="s">
        <v>232</v>
      </c>
      <c r="G20">
        <v>54</v>
      </c>
    </row>
    <row r="21" spans="1:7" x14ac:dyDescent="0.25">
      <c r="A21" t="s">
        <v>213</v>
      </c>
      <c r="B21" s="38">
        <f t="shared" si="0"/>
        <v>4.8600000000000003</v>
      </c>
      <c r="C21" s="38"/>
      <c r="D21" t="s">
        <v>224</v>
      </c>
      <c r="G21">
        <v>0</v>
      </c>
    </row>
    <row r="22" spans="1:7" x14ac:dyDescent="0.25">
      <c r="A22" t="s">
        <v>214</v>
      </c>
      <c r="B22" s="38">
        <f t="shared" si="0"/>
        <v>4.8600000000000003</v>
      </c>
      <c r="C22" s="38"/>
      <c r="D22" t="s">
        <v>225</v>
      </c>
      <c r="G22">
        <v>0</v>
      </c>
    </row>
    <row r="23" spans="1:7" x14ac:dyDescent="0.25">
      <c r="A23" t="s">
        <v>215</v>
      </c>
      <c r="B23" s="38">
        <f t="shared" si="0"/>
        <v>4.8600000000000003</v>
      </c>
      <c r="C23" s="38"/>
      <c r="D23" t="s">
        <v>233</v>
      </c>
      <c r="G23">
        <v>-56</v>
      </c>
    </row>
    <row r="24" spans="1:7" x14ac:dyDescent="0.25">
      <c r="A24" t="s">
        <v>216</v>
      </c>
      <c r="B24" s="38">
        <f t="shared" si="0"/>
        <v>4.8600000000000003</v>
      </c>
      <c r="C24" s="38"/>
      <c r="D24" t="s">
        <v>224</v>
      </c>
      <c r="G24">
        <v>0</v>
      </c>
    </row>
    <row r="25" spans="1:7" x14ac:dyDescent="0.25">
      <c r="A25" t="s">
        <v>217</v>
      </c>
      <c r="B25" s="38">
        <f t="shared" si="0"/>
        <v>4.8600000000000003</v>
      </c>
      <c r="C25" s="38"/>
      <c r="D25" t="s">
        <v>225</v>
      </c>
      <c r="G25">
        <v>0</v>
      </c>
    </row>
    <row r="26" spans="1:7" x14ac:dyDescent="0.25">
      <c r="A26" t="s">
        <v>218</v>
      </c>
      <c r="B26" s="38">
        <f t="shared" si="0"/>
        <v>4.8600000000000003</v>
      </c>
      <c r="C26" s="38"/>
      <c r="D26" t="s">
        <v>234</v>
      </c>
      <c r="G26">
        <v>-52</v>
      </c>
    </row>
    <row r="27" spans="1:7" x14ac:dyDescent="0.25">
      <c r="A27" t="s">
        <v>219</v>
      </c>
      <c r="B27" s="38">
        <f t="shared" si="0"/>
        <v>4.8600000000000003</v>
      </c>
      <c r="C27" s="38"/>
      <c r="D27" t="s">
        <v>224</v>
      </c>
      <c r="G27">
        <v>0</v>
      </c>
    </row>
    <row r="28" spans="1:7" x14ac:dyDescent="0.25">
      <c r="A28" t="s">
        <v>220</v>
      </c>
      <c r="B28" s="38">
        <f t="shared" si="0"/>
        <v>4.8600000000000003</v>
      </c>
      <c r="C28" s="38"/>
      <c r="D28" t="s">
        <v>235</v>
      </c>
      <c r="G28">
        <v>43</v>
      </c>
    </row>
    <row r="29" spans="1:7" x14ac:dyDescent="0.25">
      <c r="A29" t="s">
        <v>221</v>
      </c>
      <c r="B29" s="38">
        <f t="shared" si="0"/>
        <v>4.8600000000000003</v>
      </c>
      <c r="C29" s="38"/>
      <c r="D29" t="s">
        <v>225</v>
      </c>
      <c r="G29">
        <v>0</v>
      </c>
    </row>
    <row r="30" spans="1:7" x14ac:dyDescent="0.25">
      <c r="A30" t="s">
        <v>222</v>
      </c>
      <c r="B30" s="38">
        <f t="shared" si="0"/>
        <v>4.8600000000000003</v>
      </c>
      <c r="C30" s="38"/>
      <c r="D30" t="s">
        <v>236</v>
      </c>
      <c r="G30">
        <v>-52</v>
      </c>
    </row>
    <row r="31" spans="1:7" x14ac:dyDescent="0.25">
      <c r="A31" t="s">
        <v>245</v>
      </c>
      <c r="B31" s="38">
        <f t="shared" si="0"/>
        <v>4.8600000000000003</v>
      </c>
      <c r="C31" s="38"/>
      <c r="D31" t="s">
        <v>224</v>
      </c>
      <c r="G31">
        <v>0</v>
      </c>
    </row>
    <row r="33" spans="1:4" x14ac:dyDescent="0.25">
      <c r="A33" t="s">
        <v>54</v>
      </c>
      <c r="C33" s="47">
        <f>SUM(C3:C31)</f>
        <v>4.8600000000000003</v>
      </c>
      <c r="D33" t="s">
        <v>242</v>
      </c>
    </row>
  </sheetData>
  <mergeCells count="1">
    <mergeCell ref="A1:C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B7CE1-380D-8C42-821D-9BF7C5506AE4}">
  <dimension ref="A1:M15"/>
  <sheetViews>
    <sheetView zoomScale="60" zoomScaleNormal="60" zoomScaleSheetLayoutView="100" workbookViewId="0">
      <selection activeCell="A15" sqref="A15"/>
    </sheetView>
  </sheetViews>
  <sheetFormatPr defaultRowHeight="15" x14ac:dyDescent="0.25"/>
  <cols>
    <col min="1" max="1" width="39.85546875" bestFit="1" customWidth="1"/>
    <col min="2" max="2" width="4.7109375" bestFit="1" customWidth="1"/>
    <col min="4" max="4" width="12.7109375" bestFit="1" customWidth="1"/>
    <col min="5" max="5" width="30.28515625" bestFit="1" customWidth="1"/>
    <col min="6" max="6" width="18.28515625" bestFit="1" customWidth="1"/>
    <col min="7" max="7" width="11.5703125" bestFit="1" customWidth="1"/>
    <col min="8" max="8" width="18.42578125" bestFit="1" customWidth="1"/>
    <col min="9" max="9" width="24" bestFit="1" customWidth="1"/>
    <col min="10" max="10" width="29.28515625" customWidth="1"/>
    <col min="11" max="11" width="37.7109375" bestFit="1" customWidth="1"/>
    <col min="13" max="13" width="42.28515625" bestFit="1" customWidth="1"/>
    <col min="14" max="14" width="15.5703125" bestFit="1" customWidth="1"/>
    <col min="15" max="15" width="10.7109375" bestFit="1" customWidth="1"/>
    <col min="16" max="16" width="9.42578125" bestFit="1" customWidth="1"/>
    <col min="17" max="17" width="13.7109375" bestFit="1" customWidth="1"/>
    <col min="18" max="18" width="29.7109375" bestFit="1" customWidth="1"/>
  </cols>
  <sheetData>
    <row r="1" spans="1:13" x14ac:dyDescent="0.25">
      <c r="E1" t="s">
        <v>4</v>
      </c>
      <c r="F1" t="s">
        <v>5</v>
      </c>
      <c r="H1" t="s">
        <v>6</v>
      </c>
      <c r="I1" t="s">
        <v>28</v>
      </c>
      <c r="K1" s="1" t="s">
        <v>24</v>
      </c>
      <c r="M1" s="1"/>
    </row>
    <row r="3" spans="1:13" x14ac:dyDescent="0.25">
      <c r="H3" s="1" t="s">
        <v>17</v>
      </c>
      <c r="K3" t="s">
        <v>25</v>
      </c>
      <c r="L3">
        <v>800</v>
      </c>
    </row>
    <row r="4" spans="1:13" x14ac:dyDescent="0.25">
      <c r="E4" t="s">
        <v>1</v>
      </c>
      <c r="F4">
        <v>3628.19</v>
      </c>
      <c r="H4" t="s">
        <v>7</v>
      </c>
      <c r="I4" t="s">
        <v>18</v>
      </c>
      <c r="K4" t="s">
        <v>26</v>
      </c>
      <c r="L4">
        <v>192</v>
      </c>
    </row>
    <row r="5" spans="1:13" x14ac:dyDescent="0.25">
      <c r="A5" t="s">
        <v>420</v>
      </c>
      <c r="E5" t="s">
        <v>2</v>
      </c>
      <c r="F5">
        <v>1195.57</v>
      </c>
      <c r="H5" t="s">
        <v>8</v>
      </c>
      <c r="I5" t="s">
        <v>19</v>
      </c>
      <c r="K5" t="s">
        <v>27</v>
      </c>
      <c r="L5">
        <v>21</v>
      </c>
    </row>
    <row r="6" spans="1:13" x14ac:dyDescent="0.25">
      <c r="A6" t="s">
        <v>421</v>
      </c>
      <c r="E6" t="s">
        <v>3</v>
      </c>
      <c r="F6">
        <f>F4+F5</f>
        <v>4823.76</v>
      </c>
      <c r="H6" t="s">
        <v>9</v>
      </c>
      <c r="I6" t="s">
        <v>20</v>
      </c>
    </row>
    <row r="7" spans="1:13" x14ac:dyDescent="0.25">
      <c r="H7" t="s">
        <v>10</v>
      </c>
      <c r="I7" t="s">
        <v>21</v>
      </c>
    </row>
    <row r="8" spans="1:13" x14ac:dyDescent="0.25">
      <c r="H8" t="s">
        <v>11</v>
      </c>
      <c r="I8" t="s">
        <v>22</v>
      </c>
    </row>
    <row r="9" spans="1:13" x14ac:dyDescent="0.25">
      <c r="E9" s="1" t="s">
        <v>61</v>
      </c>
      <c r="H9" t="s">
        <v>12</v>
      </c>
      <c r="I9" t="s">
        <v>23</v>
      </c>
    </row>
    <row r="10" spans="1:13" x14ac:dyDescent="0.25">
      <c r="E10">
        <f>E11*(3600/1200)</f>
        <v>130.71339535723965</v>
      </c>
      <c r="F10" t="s">
        <v>59</v>
      </c>
      <c r="H10" t="s">
        <v>13</v>
      </c>
      <c r="I10">
        <v>292.5</v>
      </c>
    </row>
    <row r="11" spans="1:13" x14ac:dyDescent="0.25">
      <c r="E11">
        <f>F6/E14</f>
        <v>43.571131785746552</v>
      </c>
      <c r="F11" t="s">
        <v>60</v>
      </c>
      <c r="H11" t="s">
        <v>14</v>
      </c>
      <c r="I11">
        <v>327</v>
      </c>
    </row>
    <row r="12" spans="1:13" x14ac:dyDescent="0.25">
      <c r="H12" t="s">
        <v>15</v>
      </c>
      <c r="I12">
        <v>265</v>
      </c>
    </row>
    <row r="13" spans="1:13" x14ac:dyDescent="0.25">
      <c r="E13" s="1" t="s">
        <v>62</v>
      </c>
      <c r="H13" t="s">
        <v>16</v>
      </c>
      <c r="I13">
        <v>266</v>
      </c>
    </row>
    <row r="14" spans="1:13" x14ac:dyDescent="0.25">
      <c r="E14">
        <v>110.71</v>
      </c>
    </row>
    <row r="15" spans="1:13" x14ac:dyDescent="0.25">
      <c r="A15" s="1"/>
      <c r="H15" t="s">
        <v>105</v>
      </c>
      <c r="I15">
        <v>1.45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7AF45-D315-4B0A-ADF5-9F660AFAE2D4}">
  <dimension ref="A2:C140"/>
  <sheetViews>
    <sheetView topLeftCell="A100" zoomScale="80" zoomScaleNormal="80" workbookViewId="0">
      <selection activeCell="E2" sqref="E2"/>
    </sheetView>
  </sheetViews>
  <sheetFormatPr defaultRowHeight="15" x14ac:dyDescent="0.25"/>
  <cols>
    <col min="2" max="2" width="20" bestFit="1" customWidth="1"/>
    <col min="3" max="3" width="21.5703125" bestFit="1" customWidth="1"/>
  </cols>
  <sheetData>
    <row r="2" spans="1:3" x14ac:dyDescent="0.25">
      <c r="B2" s="108" t="s">
        <v>514</v>
      </c>
      <c r="C2" s="108" t="s">
        <v>515</v>
      </c>
    </row>
    <row r="3" spans="1:3" x14ac:dyDescent="0.25">
      <c r="A3" s="182" t="s">
        <v>181</v>
      </c>
      <c r="B3" s="113">
        <v>7.288493282969128</v>
      </c>
      <c r="C3" s="113">
        <v>7.12356533149815</v>
      </c>
    </row>
    <row r="4" spans="1:3" x14ac:dyDescent="0.25">
      <c r="A4" s="182"/>
      <c r="B4" s="113">
        <v>8.3297066091075767</v>
      </c>
      <c r="C4" s="113">
        <v>7.4656369705411452</v>
      </c>
    </row>
    <row r="5" spans="1:3" x14ac:dyDescent="0.25">
      <c r="A5" s="182"/>
      <c r="B5" s="113">
        <v>9.3709199352460235</v>
      </c>
      <c r="C5" s="113">
        <v>8.5284337431777644</v>
      </c>
    </row>
    <row r="6" spans="1:3" x14ac:dyDescent="0.25">
      <c r="A6" s="182"/>
      <c r="B6" s="113">
        <v>10.412133261384472</v>
      </c>
      <c r="C6" s="113">
        <v>8.804991761368866</v>
      </c>
    </row>
    <row r="7" spans="1:3" x14ac:dyDescent="0.25">
      <c r="A7" s="182"/>
      <c r="B7" s="113">
        <v>11.453346587522923</v>
      </c>
      <c r="C7" s="113">
        <v>9.0286820841449114</v>
      </c>
    </row>
    <row r="8" spans="1:3" x14ac:dyDescent="0.25">
      <c r="A8" s="182"/>
      <c r="B8" s="113">
        <v>12.494559913661364</v>
      </c>
      <c r="C8" s="113">
        <v>8.9745177199449362</v>
      </c>
    </row>
    <row r="9" spans="1:3" x14ac:dyDescent="0.25">
      <c r="A9" s="182"/>
      <c r="B9" s="113">
        <v>13.535773239799813</v>
      </c>
      <c r="C9" s="113">
        <v>9.1457240108402118</v>
      </c>
    </row>
    <row r="10" spans="1:3" x14ac:dyDescent="0.25">
      <c r="A10" s="182"/>
      <c r="B10" s="113">
        <v>14.576986565938256</v>
      </c>
      <c r="C10" s="113">
        <v>9.4938041835018829</v>
      </c>
    </row>
    <row r="11" spans="1:3" x14ac:dyDescent="0.25">
      <c r="A11" s="182"/>
      <c r="B11" s="113">
        <v>15.618199892076708</v>
      </c>
      <c r="C11" s="113">
        <v>9.6024467210009785</v>
      </c>
    </row>
    <row r="12" spans="1:3" x14ac:dyDescent="0.25">
      <c r="A12" s="182"/>
      <c r="B12" s="113">
        <v>16.659413218215153</v>
      </c>
      <c r="C12" s="113">
        <v>10.051794274284052</v>
      </c>
    </row>
    <row r="13" spans="1:3" x14ac:dyDescent="0.25">
      <c r="A13" s="182"/>
      <c r="B13" s="113">
        <v>17.7006265443536</v>
      </c>
      <c r="C13" s="113">
        <v>10.613578488508233</v>
      </c>
    </row>
    <row r="14" spans="1:3" x14ac:dyDescent="0.25">
      <c r="A14" s="182"/>
      <c r="B14" s="113">
        <v>18.741839870492047</v>
      </c>
      <c r="C14" s="113">
        <v>10.951612636370275</v>
      </c>
    </row>
    <row r="15" spans="1:3" x14ac:dyDescent="0.25">
      <c r="A15" s="182"/>
      <c r="B15" s="113">
        <v>19.783053196630494</v>
      </c>
      <c r="C15" s="113">
        <v>10.800486143683388</v>
      </c>
    </row>
    <row r="16" spans="1:3" x14ac:dyDescent="0.25">
      <c r="A16" s="182"/>
      <c r="B16" s="113">
        <v>20.824266522768944</v>
      </c>
      <c r="C16" s="113">
        <v>11.232892406744455</v>
      </c>
    </row>
    <row r="17" spans="1:3" x14ac:dyDescent="0.25">
      <c r="A17" s="182"/>
      <c r="B17" s="113">
        <v>21.865479848907388</v>
      </c>
      <c r="C17" s="113">
        <v>11.62140963397272</v>
      </c>
    </row>
    <row r="18" spans="1:3" x14ac:dyDescent="0.25">
      <c r="A18" s="182"/>
      <c r="B18" s="113">
        <v>22.906693175045845</v>
      </c>
      <c r="C18" s="113">
        <v>11.97189347292181</v>
      </c>
    </row>
    <row r="19" spans="1:3" x14ac:dyDescent="0.25">
      <c r="A19" s="182"/>
      <c r="B19" s="113">
        <v>23.947906501184285</v>
      </c>
      <c r="C19" s="113">
        <v>11.792554393543279</v>
      </c>
    </row>
    <row r="20" spans="1:3" x14ac:dyDescent="0.25">
      <c r="A20" s="182"/>
      <c r="B20" s="113">
        <v>24.989119827322728</v>
      </c>
      <c r="C20" s="113">
        <v>11.625435828682884</v>
      </c>
    </row>
    <row r="21" spans="1:3" x14ac:dyDescent="0.25">
      <c r="A21" s="182"/>
      <c r="B21" s="113">
        <v>26.030333153461189</v>
      </c>
      <c r="C21" s="113">
        <v>11.583181767092041</v>
      </c>
    </row>
    <row r="22" spans="1:3" x14ac:dyDescent="0.25">
      <c r="A22" s="182"/>
      <c r="B22" s="113">
        <v>27.071546479599625</v>
      </c>
      <c r="C22" s="113">
        <v>11.321782641766832</v>
      </c>
    </row>
    <row r="23" spans="1:3" x14ac:dyDescent="0.25">
      <c r="A23" s="182"/>
      <c r="B23" s="113">
        <v>28.112759805738072</v>
      </c>
      <c r="C23" s="113">
        <v>11.07700884445546</v>
      </c>
    </row>
    <row r="24" spans="1:3" x14ac:dyDescent="0.25">
      <c r="A24" s="182"/>
      <c r="B24" s="113">
        <v>29.153973131876512</v>
      </c>
      <c r="C24" s="113">
        <v>10.541019974574523</v>
      </c>
    </row>
    <row r="25" spans="1:3" x14ac:dyDescent="0.25">
      <c r="A25" s="182"/>
      <c r="B25" s="113">
        <v>30.195186458014973</v>
      </c>
      <c r="C25" s="113">
        <v>9.4484363764486705</v>
      </c>
    </row>
    <row r="26" spans="1:3" x14ac:dyDescent="0.25">
      <c r="A26" s="183" t="s">
        <v>163</v>
      </c>
      <c r="B26" s="114">
        <v>10.364510198650489</v>
      </c>
      <c r="C26" s="114">
        <v>4.9205566109530299</v>
      </c>
    </row>
    <row r="27" spans="1:3" x14ac:dyDescent="0.25">
      <c r="A27" s="183"/>
      <c r="B27" s="114">
        <v>11.845154512743417</v>
      </c>
      <c r="C27" s="114">
        <v>5.0137617852645038</v>
      </c>
    </row>
    <row r="28" spans="1:3" x14ac:dyDescent="0.25">
      <c r="A28" s="183"/>
      <c r="B28" s="114">
        <v>13.325798826836344</v>
      </c>
      <c r="C28" s="114">
        <v>5.7505138407238086</v>
      </c>
    </row>
    <row r="29" spans="1:3" x14ac:dyDescent="0.25">
      <c r="A29" s="183"/>
      <c r="B29" s="114">
        <v>14.806443140929272</v>
      </c>
      <c r="C29" s="114">
        <v>5.9331200431981514</v>
      </c>
    </row>
    <row r="30" spans="1:3" x14ac:dyDescent="0.25">
      <c r="A30" s="183"/>
      <c r="B30" s="114">
        <v>16.287087455022199</v>
      </c>
      <c r="C30" s="114">
        <v>6.07729892981276</v>
      </c>
    </row>
    <row r="31" spans="1:3" x14ac:dyDescent="0.25">
      <c r="A31" s="183"/>
      <c r="B31" s="114">
        <v>17.767731769115127</v>
      </c>
      <c r="C31" s="114">
        <v>6.024835964104434</v>
      </c>
    </row>
    <row r="32" spans="1:3" x14ac:dyDescent="0.25">
      <c r="A32" s="183"/>
      <c r="B32" s="114">
        <v>19.248376083208047</v>
      </c>
      <c r="C32" s="114">
        <v>6.129607446564826</v>
      </c>
    </row>
    <row r="33" spans="1:3" x14ac:dyDescent="0.25">
      <c r="A33" s="183"/>
      <c r="B33" s="114">
        <v>20.729020397300978</v>
      </c>
      <c r="C33" s="114">
        <v>6.3575096520898571</v>
      </c>
    </row>
    <row r="34" spans="1:3" x14ac:dyDescent="0.25">
      <c r="A34" s="183"/>
      <c r="B34" s="114">
        <v>22.209664711393902</v>
      </c>
      <c r="C34" s="114">
        <v>6.4157855051783219</v>
      </c>
    </row>
    <row r="35" spans="1:3" x14ac:dyDescent="0.25">
      <c r="A35" s="183"/>
      <c r="B35" s="114">
        <v>23.690309025486833</v>
      </c>
      <c r="C35" s="114">
        <v>6.7124008173876506</v>
      </c>
    </row>
    <row r="36" spans="1:3" x14ac:dyDescent="0.25">
      <c r="A36" s="183"/>
      <c r="B36" s="114">
        <v>25.170953339579757</v>
      </c>
      <c r="C36" s="114">
        <v>7.0868335438649011</v>
      </c>
    </row>
    <row r="37" spans="1:3" x14ac:dyDescent="0.25">
      <c r="A37" s="183"/>
      <c r="B37" s="114">
        <v>26.651597653672688</v>
      </c>
      <c r="C37" s="114">
        <v>7.3026716731585113</v>
      </c>
    </row>
    <row r="38" spans="1:3" x14ac:dyDescent="0.25">
      <c r="A38" s="183"/>
      <c r="B38" s="114">
        <v>28.132241967765616</v>
      </c>
      <c r="C38" s="114">
        <v>7.1732741435961991</v>
      </c>
    </row>
    <row r="39" spans="1:3" x14ac:dyDescent="0.25">
      <c r="A39" s="183"/>
      <c r="B39" s="114">
        <v>29.612886281858543</v>
      </c>
      <c r="C39" s="114">
        <v>7.4529765160241652</v>
      </c>
    </row>
    <row r="40" spans="1:3" x14ac:dyDescent="0.25">
      <c r="A40" s="183"/>
      <c r="B40" s="114">
        <v>31.093530595951467</v>
      </c>
      <c r="C40" s="114">
        <v>7.700565513029618</v>
      </c>
    </row>
    <row r="41" spans="1:3" x14ac:dyDescent="0.25">
      <c r="A41" s="183"/>
      <c r="B41" s="114">
        <v>32.574174910044398</v>
      </c>
      <c r="C41" s="114">
        <v>7.9201589218542265</v>
      </c>
    </row>
    <row r="42" spans="1:3" x14ac:dyDescent="0.25">
      <c r="A42" s="183"/>
      <c r="B42" s="114">
        <v>34.054819224137319</v>
      </c>
      <c r="C42" s="114">
        <v>7.7659222922738573</v>
      </c>
    </row>
    <row r="43" spans="1:3" x14ac:dyDescent="0.25">
      <c r="A43" s="183"/>
      <c r="B43" s="114">
        <v>35.535463538230253</v>
      </c>
      <c r="C43" s="114">
        <v>7.6190294418306248</v>
      </c>
    </row>
    <row r="44" spans="1:3" x14ac:dyDescent="0.25">
      <c r="A44" s="183"/>
      <c r="B44" s="114">
        <v>37.016107852323181</v>
      </c>
      <c r="C44" s="114">
        <v>7.5586934678775126</v>
      </c>
    </row>
    <row r="45" spans="1:3" x14ac:dyDescent="0.25">
      <c r="A45" s="183"/>
      <c r="B45" s="114">
        <v>38.496752166416094</v>
      </c>
      <c r="C45" s="114">
        <v>7.3430012099921651</v>
      </c>
    </row>
    <row r="46" spans="1:3" x14ac:dyDescent="0.25">
      <c r="A46" s="183"/>
      <c r="B46" s="114">
        <v>39.977396480509036</v>
      </c>
      <c r="C46" s="114">
        <v>7.1377502682197322</v>
      </c>
    </row>
    <row r="47" spans="1:3" x14ac:dyDescent="0.25">
      <c r="A47" s="183"/>
      <c r="B47" s="114">
        <v>41.458040794601956</v>
      </c>
      <c r="C47" s="114">
        <v>6.726462232208446</v>
      </c>
    </row>
    <row r="48" spans="1:3" x14ac:dyDescent="0.25">
      <c r="A48" s="183"/>
      <c r="B48" s="114">
        <v>42.938685108694884</v>
      </c>
      <c r="C48" s="114">
        <v>5.9225177826895292</v>
      </c>
    </row>
    <row r="49" spans="1:3" x14ac:dyDescent="0.25">
      <c r="A49" s="184" t="s">
        <v>164</v>
      </c>
      <c r="B49" s="115">
        <v>12.782895911668936</v>
      </c>
      <c r="C49" s="115">
        <v>3.91917397880274</v>
      </c>
    </row>
    <row r="50" spans="1:3" x14ac:dyDescent="0.25">
      <c r="A50" s="184"/>
      <c r="B50" s="115">
        <v>14.609023899050213</v>
      </c>
      <c r="C50" s="115">
        <v>3.984537293499113</v>
      </c>
    </row>
    <row r="51" spans="1:3" x14ac:dyDescent="0.25">
      <c r="A51" s="184"/>
      <c r="B51" s="115">
        <v>16.435151886431488</v>
      </c>
      <c r="C51" s="115">
        <v>4.5703342502592097</v>
      </c>
    </row>
    <row r="52" spans="1:3" x14ac:dyDescent="0.25">
      <c r="A52" s="184"/>
      <c r="B52" s="115">
        <v>18.261279873812764</v>
      </c>
      <c r="C52" s="115">
        <v>4.7054626322186035</v>
      </c>
    </row>
    <row r="53" spans="1:3" x14ac:dyDescent="0.25">
      <c r="A53" s="184"/>
      <c r="B53" s="115">
        <v>20.087407861194038</v>
      </c>
      <c r="C53" s="115">
        <v>4.8080726046139688</v>
      </c>
    </row>
    <row r="54" spans="1:3" x14ac:dyDescent="0.25">
      <c r="A54" s="184"/>
      <c r="B54" s="115">
        <v>21.913535848575322</v>
      </c>
      <c r="C54" s="115">
        <v>4.749882110853517</v>
      </c>
    </row>
    <row r="55" spans="1:3" x14ac:dyDescent="0.25">
      <c r="A55" s="184"/>
      <c r="B55" s="115">
        <v>23.739663835956598</v>
      </c>
      <c r="C55" s="115">
        <v>4.8178178810656132</v>
      </c>
    </row>
    <row r="56" spans="1:3" x14ac:dyDescent="0.25">
      <c r="A56" s="184"/>
      <c r="B56" s="115">
        <v>25.565791823337872</v>
      </c>
      <c r="C56" s="115">
        <v>4.9842282462469605</v>
      </c>
    </row>
    <row r="57" spans="1:3" x14ac:dyDescent="0.25">
      <c r="A57" s="184"/>
      <c r="B57" s="115">
        <v>27.391919810719152</v>
      </c>
      <c r="C57" s="115">
        <v>5.0117426046398146</v>
      </c>
    </row>
    <row r="58" spans="1:3" x14ac:dyDescent="0.25">
      <c r="A58" s="184"/>
      <c r="B58" s="115">
        <v>29.218047798100425</v>
      </c>
      <c r="C58" s="115">
        <v>5.2311440466961532</v>
      </c>
    </row>
    <row r="59" spans="1:3" x14ac:dyDescent="0.25">
      <c r="A59" s="184"/>
      <c r="B59" s="115">
        <v>31.044175785481695</v>
      </c>
      <c r="C59" s="115">
        <v>5.5122795630757482</v>
      </c>
    </row>
    <row r="60" spans="1:3" x14ac:dyDescent="0.25">
      <c r="A60" s="184"/>
      <c r="B60" s="115">
        <v>32.870303772862975</v>
      </c>
      <c r="C60" s="115">
        <v>5.6634637390881428</v>
      </c>
    </row>
    <row r="61" spans="1:3" x14ac:dyDescent="0.25">
      <c r="A61" s="184"/>
      <c r="B61" s="115">
        <v>34.696431760244252</v>
      </c>
      <c r="C61" s="115">
        <v>5.5333659841882472</v>
      </c>
    </row>
    <row r="62" spans="1:3" x14ac:dyDescent="0.25">
      <c r="A62" s="184"/>
      <c r="B62" s="115">
        <v>36.522559747625529</v>
      </c>
      <c r="C62" s="115">
        <v>5.7336097260891945</v>
      </c>
    </row>
    <row r="63" spans="1:3" x14ac:dyDescent="0.25">
      <c r="A63" s="184"/>
      <c r="B63" s="115">
        <v>38.348687735006806</v>
      </c>
      <c r="C63" s="115">
        <v>5.9064544695914254</v>
      </c>
    </row>
    <row r="64" spans="1:3" x14ac:dyDescent="0.25">
      <c r="A64" s="184"/>
      <c r="B64" s="115">
        <v>40.174815722388075</v>
      </c>
      <c r="C64" s="115">
        <v>6.055238961107106</v>
      </c>
    </row>
    <row r="65" spans="1:3" x14ac:dyDescent="0.25">
      <c r="A65" s="184"/>
      <c r="B65" s="115">
        <v>42.000943709769366</v>
      </c>
      <c r="C65" s="115">
        <v>5.8995568896436863</v>
      </c>
    </row>
    <row r="66" spans="1:3" x14ac:dyDescent="0.25">
      <c r="A66" s="184"/>
      <c r="B66" s="115">
        <v>43.827071697150643</v>
      </c>
      <c r="C66" s="115">
        <v>5.7484681072623527</v>
      </c>
    </row>
    <row r="67" spans="1:3" x14ac:dyDescent="0.25">
      <c r="A67" s="184"/>
      <c r="B67" s="115">
        <v>45.653199684531913</v>
      </c>
      <c r="C67" s="115">
        <v>5.6661994496547079</v>
      </c>
    </row>
    <row r="68" spans="1:3" x14ac:dyDescent="0.25">
      <c r="A68" s="184"/>
      <c r="B68" s="115">
        <v>47.479327671913197</v>
      </c>
      <c r="C68" s="115">
        <v>5.4566051110728901</v>
      </c>
    </row>
    <row r="69" spans="1:3" x14ac:dyDescent="0.25">
      <c r="A69" s="184"/>
      <c r="B69" s="115">
        <v>49.305455659294466</v>
      </c>
      <c r="C69" s="115">
        <v>5.2541155780400084</v>
      </c>
    </row>
    <row r="70" spans="1:3" x14ac:dyDescent="0.25">
      <c r="A70" s="184"/>
      <c r="B70" s="115">
        <v>51.131583646675743</v>
      </c>
      <c r="C70" s="115">
        <v>4.8832078151356972</v>
      </c>
    </row>
    <row r="71" spans="1:3" x14ac:dyDescent="0.25">
      <c r="A71" s="184"/>
      <c r="B71" s="115">
        <v>52.957711634057027</v>
      </c>
      <c r="C71" s="115">
        <v>4.1925688607906828</v>
      </c>
    </row>
    <row r="72" spans="1:3" x14ac:dyDescent="0.25">
      <c r="A72" s="185" t="s">
        <v>165</v>
      </c>
      <c r="B72" s="116">
        <v>14.692983806516018</v>
      </c>
      <c r="C72" s="116">
        <v>3.3519548908383858</v>
      </c>
    </row>
    <row r="73" spans="1:3" x14ac:dyDescent="0.25">
      <c r="A73" s="185"/>
      <c r="B73" s="116">
        <v>16.791981493161163</v>
      </c>
      <c r="C73" s="116">
        <v>3.3989575652201474</v>
      </c>
    </row>
    <row r="74" spans="1:3" x14ac:dyDescent="0.25">
      <c r="A74" s="185"/>
      <c r="B74" s="116">
        <v>18.890979179806308</v>
      </c>
      <c r="C74" s="116">
        <v>3.8974223869434734</v>
      </c>
    </row>
    <row r="75" spans="1:3" x14ac:dyDescent="0.25">
      <c r="A75" s="185"/>
      <c r="B75" s="116">
        <v>20.98997686645145</v>
      </c>
      <c r="C75" s="116">
        <v>4.0024904273363111</v>
      </c>
    </row>
    <row r="76" spans="1:3" x14ac:dyDescent="0.25">
      <c r="A76" s="185"/>
      <c r="B76" s="116">
        <v>23.088974553096602</v>
      </c>
      <c r="C76" s="116">
        <v>4.0779523301545604</v>
      </c>
    </row>
    <row r="77" spans="1:3" x14ac:dyDescent="0.25">
      <c r="A77" s="185"/>
      <c r="B77" s="116">
        <v>25.187972239741743</v>
      </c>
      <c r="C77" s="116">
        <v>4.0122027061633778</v>
      </c>
    </row>
    <row r="78" spans="1:3" x14ac:dyDescent="0.25">
      <c r="A78" s="185"/>
      <c r="B78" s="116">
        <v>27.286969926386892</v>
      </c>
      <c r="C78" s="116">
        <v>4.054867810574434</v>
      </c>
    </row>
    <row r="79" spans="1:3" x14ac:dyDescent="0.25">
      <c r="A79" s="185"/>
      <c r="B79" s="116">
        <v>29.385967613032037</v>
      </c>
      <c r="C79" s="116">
        <v>4.1818906913548597</v>
      </c>
    </row>
    <row r="80" spans="1:3" x14ac:dyDescent="0.25">
      <c r="A80" s="185"/>
      <c r="B80" s="116">
        <v>31.484965299677182</v>
      </c>
      <c r="C80" s="116">
        <v>4.1867589249754182</v>
      </c>
    </row>
    <row r="81" spans="1:3" x14ac:dyDescent="0.25">
      <c r="A81" s="185"/>
      <c r="B81" s="116">
        <v>33.583962986322327</v>
      </c>
      <c r="C81" s="116">
        <v>4.3572538001293308</v>
      </c>
    </row>
    <row r="82" spans="1:3" x14ac:dyDescent="0.25">
      <c r="A82" s="185"/>
      <c r="B82" s="116">
        <v>35.682960672967475</v>
      </c>
      <c r="C82" s="116">
        <v>4.5801421986905977</v>
      </c>
    </row>
    <row r="83" spans="1:3" x14ac:dyDescent="0.25">
      <c r="A83" s="185"/>
      <c r="B83" s="116">
        <v>37.781958359612617</v>
      </c>
      <c r="C83" s="116">
        <v>4.688657809878527</v>
      </c>
    </row>
    <row r="84" spans="1:3" x14ac:dyDescent="0.25">
      <c r="A84" s="185"/>
      <c r="B84" s="116">
        <v>39.880956046257772</v>
      </c>
      <c r="C84" s="116">
        <v>4.5511430199188823</v>
      </c>
    </row>
    <row r="85" spans="1:3" x14ac:dyDescent="0.25">
      <c r="A85" s="185"/>
      <c r="B85" s="116">
        <v>41.979953732902899</v>
      </c>
      <c r="C85" s="116">
        <v>4.6997102109220972</v>
      </c>
    </row>
    <row r="86" spans="1:3" x14ac:dyDescent="0.25">
      <c r="A86" s="185"/>
      <c r="B86" s="116">
        <v>44.078951419548055</v>
      </c>
      <c r="C86" s="116">
        <v>4.823125152064546</v>
      </c>
    </row>
    <row r="87" spans="1:3" x14ac:dyDescent="0.25">
      <c r="A87" s="185"/>
      <c r="B87" s="116">
        <v>46.177949106193203</v>
      </c>
      <c r="C87" s="116">
        <v>4.9242925527248209</v>
      </c>
    </row>
    <row r="88" spans="1:3" x14ac:dyDescent="0.25">
      <c r="A88" s="185"/>
      <c r="B88" s="116">
        <v>48.276946792838352</v>
      </c>
      <c r="C88" s="116">
        <v>4.7592589223394031</v>
      </c>
    </row>
    <row r="89" spans="1:3" x14ac:dyDescent="0.25">
      <c r="A89" s="185"/>
      <c r="B89" s="116">
        <v>50.375944479483486</v>
      </c>
      <c r="C89" s="116">
        <v>4.5969063322015229</v>
      </c>
    </row>
    <row r="90" spans="1:3" x14ac:dyDescent="0.25">
      <c r="A90" s="185"/>
      <c r="B90" s="116">
        <v>52.474942166128642</v>
      </c>
      <c r="C90" s="116">
        <v>4.4931121293628706</v>
      </c>
    </row>
    <row r="91" spans="1:3" x14ac:dyDescent="0.25">
      <c r="A91" s="185"/>
      <c r="B91" s="116">
        <v>54.573939852773783</v>
      </c>
      <c r="C91" s="116">
        <v>4.2772294628228149</v>
      </c>
    </row>
    <row r="92" spans="1:3" x14ac:dyDescent="0.25">
      <c r="A92" s="185"/>
      <c r="B92" s="116">
        <v>56.672937539418925</v>
      </c>
      <c r="C92" s="116">
        <v>4.0662128558564534</v>
      </c>
    </row>
    <row r="93" spans="1:3" x14ac:dyDescent="0.25">
      <c r="A93" s="185"/>
      <c r="B93" s="116">
        <v>58.771935226064073</v>
      </c>
      <c r="C93" s="116">
        <v>3.7073572676480699</v>
      </c>
    </row>
    <row r="94" spans="1:3" x14ac:dyDescent="0.25">
      <c r="A94" s="185"/>
      <c r="B94" s="116">
        <v>60.8709329127092</v>
      </c>
      <c r="C94" s="116">
        <v>3.0690204216324006</v>
      </c>
    </row>
    <row r="95" spans="1:3" x14ac:dyDescent="0.25">
      <c r="A95" s="186" t="s">
        <v>166</v>
      </c>
      <c r="B95" s="117">
        <v>16.739506550995035</v>
      </c>
      <c r="C95" s="117">
        <v>2.878519042348179</v>
      </c>
    </row>
    <row r="96" spans="1:3" x14ac:dyDescent="0.25">
      <c r="A96" s="186"/>
      <c r="B96" s="117">
        <v>19.130864629708615</v>
      </c>
      <c r="C96" s="117">
        <v>2.907637893901668</v>
      </c>
    </row>
    <row r="97" spans="1:3" x14ac:dyDescent="0.25">
      <c r="A97" s="186"/>
      <c r="B97" s="117">
        <v>21.522222708422184</v>
      </c>
      <c r="C97" s="117">
        <v>3.331406139075201</v>
      </c>
    </row>
    <row r="98" spans="1:3" x14ac:dyDescent="0.25">
      <c r="A98" s="186"/>
      <c r="B98" s="117">
        <v>23.913580787135764</v>
      </c>
      <c r="C98" s="117">
        <v>3.4082548122632126</v>
      </c>
    </row>
    <row r="99" spans="1:3" x14ac:dyDescent="0.25">
      <c r="A99" s="186"/>
      <c r="B99" s="117">
        <v>26.304938865849337</v>
      </c>
      <c r="C99" s="117">
        <v>3.457498585100983</v>
      </c>
    </row>
    <row r="100" spans="1:3" x14ac:dyDescent="0.25">
      <c r="A100" s="186"/>
      <c r="B100" s="117">
        <v>28.696296944562924</v>
      </c>
      <c r="C100" s="117">
        <v>3.3811766143729627</v>
      </c>
    </row>
    <row r="101" spans="1:3" x14ac:dyDescent="0.25">
      <c r="A101" s="186"/>
      <c r="B101" s="117">
        <v>31.087655023276497</v>
      </c>
      <c r="C101" s="117">
        <v>3.3983965849044537</v>
      </c>
    </row>
    <row r="102" spans="1:3" x14ac:dyDescent="0.25">
      <c r="A102" s="186"/>
      <c r="B102" s="117">
        <v>33.47901310199007</v>
      </c>
      <c r="C102" s="117">
        <v>3.4880426767292967</v>
      </c>
    </row>
    <row r="103" spans="1:3" x14ac:dyDescent="0.25">
      <c r="A103" s="186"/>
      <c r="B103" s="117">
        <v>35.87037118070365</v>
      </c>
      <c r="C103" s="117">
        <v>3.4688500666870317</v>
      </c>
    </row>
    <row r="104" spans="1:3" x14ac:dyDescent="0.25">
      <c r="A104" s="186"/>
      <c r="B104" s="117">
        <v>38.26172925941723</v>
      </c>
      <c r="C104" s="117">
        <v>3.5934167511228092</v>
      </c>
    </row>
    <row r="105" spans="1:3" x14ac:dyDescent="0.25">
      <c r="A105" s="186"/>
      <c r="B105" s="117">
        <v>40.653087338130796</v>
      </c>
      <c r="C105" s="117">
        <v>3.7623531592677271</v>
      </c>
    </row>
    <row r="106" spans="1:3" x14ac:dyDescent="0.25">
      <c r="A106" s="186"/>
      <c r="B106" s="117">
        <v>43.044445416844368</v>
      </c>
      <c r="C106" s="117">
        <v>3.8292813380854374</v>
      </c>
    </row>
    <row r="107" spans="1:3" x14ac:dyDescent="0.25">
      <c r="A107" s="186"/>
      <c r="B107" s="117">
        <v>45.435803495557956</v>
      </c>
      <c r="C107" s="117">
        <v>3.6786397457051381</v>
      </c>
    </row>
    <row r="108" spans="1:3" x14ac:dyDescent="0.25">
      <c r="A108" s="186"/>
      <c r="B108" s="117">
        <v>47.827161574271528</v>
      </c>
      <c r="C108" s="117">
        <v>3.7774862723805009</v>
      </c>
    </row>
    <row r="109" spans="1:3" x14ac:dyDescent="0.25">
      <c r="A109" s="186"/>
      <c r="B109" s="117">
        <v>50.218519652985108</v>
      </c>
      <c r="C109" s="117">
        <v>3.8526372672318612</v>
      </c>
    </row>
    <row r="110" spans="1:3" x14ac:dyDescent="0.25">
      <c r="A110" s="186"/>
      <c r="B110" s="117">
        <v>52.609877731698674</v>
      </c>
      <c r="C110" s="117">
        <v>3.9066423184285077</v>
      </c>
    </row>
    <row r="111" spans="1:3" x14ac:dyDescent="0.25">
      <c r="A111" s="186"/>
      <c r="B111" s="117">
        <v>55.001235810412261</v>
      </c>
      <c r="C111" s="117">
        <v>3.7253729703034049</v>
      </c>
    </row>
    <row r="112" spans="1:3" x14ac:dyDescent="0.25">
      <c r="A112" s="186"/>
      <c r="B112" s="117">
        <v>57.392593889125848</v>
      </c>
      <c r="C112" s="117">
        <v>3.5448385644305458</v>
      </c>
    </row>
    <row r="113" spans="1:3" x14ac:dyDescent="0.25">
      <c r="A113" s="186"/>
      <c r="B113" s="117">
        <v>59.783951967839407</v>
      </c>
      <c r="C113" s="117">
        <v>3.4140850480653406</v>
      </c>
    </row>
    <row r="114" spans="1:3" x14ac:dyDescent="0.25">
      <c r="A114" s="186"/>
      <c r="B114" s="117">
        <v>62.175310046552994</v>
      </c>
      <c r="C114" s="117">
        <v>3.1833283513639641</v>
      </c>
    </row>
    <row r="115" spans="1:3" x14ac:dyDescent="0.25">
      <c r="A115" s="186"/>
      <c r="B115" s="117">
        <v>64.56666812526656</v>
      </c>
      <c r="C115" s="117">
        <v>2.9552244822167926</v>
      </c>
    </row>
    <row r="116" spans="1:3" x14ac:dyDescent="0.25">
      <c r="A116" s="186"/>
      <c r="B116" s="117">
        <v>66.95802620398014</v>
      </c>
      <c r="C116" s="117">
        <v>2.5957376681209992</v>
      </c>
    </row>
    <row r="117" spans="1:3" x14ac:dyDescent="0.25">
      <c r="A117" s="186"/>
      <c r="B117" s="117">
        <v>69.34938428269372</v>
      </c>
      <c r="C117" s="117">
        <v>1.9893198293327761</v>
      </c>
    </row>
    <row r="118" spans="1:3" x14ac:dyDescent="0.25">
      <c r="A118" s="181" t="s">
        <v>167</v>
      </c>
      <c r="B118" s="40">
        <v>18.464182983521795</v>
      </c>
      <c r="C118" s="40">
        <v>2.5533459127995974</v>
      </c>
    </row>
    <row r="119" spans="1:3" x14ac:dyDescent="0.25">
      <c r="A119" s="181"/>
      <c r="B119" s="40">
        <v>21.101923409739193</v>
      </c>
      <c r="C119" s="40">
        <v>2.5681201477111393</v>
      </c>
    </row>
    <row r="120" spans="1:3" x14ac:dyDescent="0.25">
      <c r="A120" s="181"/>
      <c r="B120" s="40">
        <v>23.739663835956598</v>
      </c>
      <c r="C120" s="40">
        <v>2.939130957606106</v>
      </c>
    </row>
    <row r="121" spans="1:3" x14ac:dyDescent="0.25">
      <c r="A121" s="181"/>
      <c r="B121" s="40">
        <v>26.377404262173997</v>
      </c>
      <c r="C121" s="40">
        <v>2.9940768077322053</v>
      </c>
    </row>
    <row r="122" spans="1:3" x14ac:dyDescent="0.25">
      <c r="A122" s="181"/>
      <c r="B122" s="40">
        <v>29.015144688391395</v>
      </c>
      <c r="C122" s="40">
        <v>3.0224462740225149</v>
      </c>
    </row>
    <row r="123" spans="1:3" x14ac:dyDescent="0.25">
      <c r="A123" s="181"/>
      <c r="B123" s="40">
        <v>31.652885114608786</v>
      </c>
      <c r="C123" s="40">
        <v>2.9354287019134948</v>
      </c>
    </row>
    <row r="124" spans="1:3" x14ac:dyDescent="0.25">
      <c r="A124" s="181"/>
      <c r="B124" s="40">
        <v>34.290625540826198</v>
      </c>
      <c r="C124" s="40">
        <v>2.9316656738017</v>
      </c>
    </row>
    <row r="125" spans="1:3" x14ac:dyDescent="0.25">
      <c r="A125" s="181"/>
      <c r="B125" s="40">
        <v>36.92836596704359</v>
      </c>
      <c r="C125" s="40">
        <v>2.9920137265310052</v>
      </c>
    </row>
    <row r="126" spans="1:3" x14ac:dyDescent="0.25">
      <c r="A126" s="181"/>
      <c r="B126" s="40">
        <v>39.566106393260988</v>
      </c>
      <c r="C126" s="40">
        <v>2.9521393665768159</v>
      </c>
    </row>
    <row r="127" spans="1:3" x14ac:dyDescent="0.25">
      <c r="A127" s="181"/>
      <c r="B127" s="40">
        <v>42.203846819478386</v>
      </c>
      <c r="C127" s="40">
        <v>3.0410462719443494</v>
      </c>
    </row>
    <row r="128" spans="1:3" x14ac:dyDescent="0.25">
      <c r="A128" s="181"/>
      <c r="B128" s="40">
        <v>44.841587245695784</v>
      </c>
      <c r="C128" s="40">
        <v>3.1686285130903671</v>
      </c>
    </row>
    <row r="129" spans="1:3" x14ac:dyDescent="0.25">
      <c r="A129" s="181"/>
      <c r="B129" s="40">
        <v>47.479327671913197</v>
      </c>
      <c r="C129" s="40">
        <v>3.2021808029214807</v>
      </c>
    </row>
    <row r="130" spans="1:3" x14ac:dyDescent="0.25">
      <c r="A130" s="181"/>
      <c r="B130" s="40">
        <v>50.117068098130588</v>
      </c>
      <c r="C130" s="40">
        <v>3.0369358095218582</v>
      </c>
    </row>
    <row r="131" spans="1:3" x14ac:dyDescent="0.25">
      <c r="A131" s="181"/>
      <c r="B131" s="40">
        <v>52.754808524347993</v>
      </c>
      <c r="C131" s="40">
        <v>3.0963251366928963</v>
      </c>
    </row>
    <row r="132" spans="1:3" x14ac:dyDescent="0.25">
      <c r="A132" s="181"/>
      <c r="B132" s="40">
        <v>55.392548950565391</v>
      </c>
      <c r="C132" s="40">
        <v>3.1326822877579796</v>
      </c>
    </row>
    <row r="133" spans="1:3" x14ac:dyDescent="0.25">
      <c r="A133" s="181"/>
      <c r="B133" s="40">
        <v>58.03028937678279</v>
      </c>
      <c r="C133" s="40">
        <v>3.1483187025409136</v>
      </c>
    </row>
    <row r="134" spans="1:3" x14ac:dyDescent="0.25">
      <c r="A134" s="181"/>
      <c r="B134" s="40">
        <v>60.668029803000174</v>
      </c>
      <c r="C134" s="40">
        <v>2.9491069349699384</v>
      </c>
    </row>
    <row r="135" spans="1:3" x14ac:dyDescent="0.25">
      <c r="A135" s="181"/>
      <c r="B135" s="40">
        <v>63.305770229217572</v>
      </c>
      <c r="C135" s="40">
        <v>2.7490114980104834</v>
      </c>
    </row>
    <row r="136" spans="1:3" x14ac:dyDescent="0.25">
      <c r="A136" s="181"/>
      <c r="B136" s="40">
        <v>65.943510655435006</v>
      </c>
      <c r="C136" s="40">
        <v>2.5924971240644248</v>
      </c>
    </row>
    <row r="137" spans="1:3" x14ac:dyDescent="0.25">
      <c r="A137" s="181"/>
      <c r="B137" s="40">
        <v>68.581251081652397</v>
      </c>
      <c r="C137" s="40">
        <v>2.3437705629986394</v>
      </c>
    </row>
    <row r="138" spans="1:3" x14ac:dyDescent="0.25">
      <c r="A138" s="181"/>
      <c r="B138" s="40">
        <v>71.218991507869802</v>
      </c>
      <c r="C138" s="40">
        <v>2.0958990747137323</v>
      </c>
    </row>
    <row r="139" spans="1:3" x14ac:dyDescent="0.25">
      <c r="A139" s="181"/>
      <c r="B139" s="40">
        <v>73.856731934087179</v>
      </c>
      <c r="C139" s="40">
        <v>1.7273667116109939</v>
      </c>
    </row>
    <row r="140" spans="1:3" x14ac:dyDescent="0.25">
      <c r="A140" s="181"/>
      <c r="B140" s="40">
        <v>76.494472360304584</v>
      </c>
      <c r="C140" s="40">
        <v>1.1334183464501524</v>
      </c>
    </row>
  </sheetData>
  <mergeCells count="6">
    <mergeCell ref="A118:A140"/>
    <mergeCell ref="A3:A25"/>
    <mergeCell ref="A26:A48"/>
    <mergeCell ref="A49:A71"/>
    <mergeCell ref="A72:A94"/>
    <mergeCell ref="A95:A11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D474D77448BA4AA75BA3F3B269BE11" ma:contentTypeVersion="2" ma:contentTypeDescription="Create a new document." ma:contentTypeScope="" ma:versionID="74b8f2a487d3fb07c6cc479b4efa1576">
  <xsd:schema xmlns:xsd="http://www.w3.org/2001/XMLSchema" xmlns:xs="http://www.w3.org/2001/XMLSchema" xmlns:p="http://schemas.microsoft.com/office/2006/metadata/properties" xmlns:ns3="1c03a1d9-70c4-477b-aef0-fd07cc731e16" targetNamespace="http://schemas.microsoft.com/office/2006/metadata/properties" ma:root="true" ma:fieldsID="98d9fb7a79751e32cee5df7f3c5db338" ns3:_="">
    <xsd:import namespace="1c03a1d9-70c4-477b-aef0-fd07cc731e1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3a1d9-70c4-477b-aef0-fd07cc731e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B8F11C-FCAA-4309-917E-652D9ED62E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6B4A7E1-6274-4643-A34B-0B422614BD8C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1c03a1d9-70c4-477b-aef0-fd07cc731e16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2F950E0-E4E1-4D34-81A8-F2748A123D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3a1d9-70c4-477b-aef0-fd07cc731e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Zx6r Power Map + Gearing</vt:lpstr>
      <vt:lpstr>2D Lap Tech 3 Yamaha</vt:lpstr>
      <vt:lpstr>Zx6r theoretical lap</vt:lpstr>
      <vt:lpstr>Tech 3 Corners (Vmax at 64')</vt:lpstr>
      <vt:lpstr>Zx6r Predicted Values</vt:lpstr>
      <vt:lpstr>Zx6r acceleration track map</vt:lpstr>
      <vt:lpstr>other data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robert hunt</cp:lastModifiedBy>
  <dcterms:created xsi:type="dcterms:W3CDTF">2020-02-13T23:47:20Z</dcterms:created>
  <dcterms:modified xsi:type="dcterms:W3CDTF">2020-03-19T21:55:17Z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0x0101003DD474D77448BA4AA75BA3F3B269BE11</vt:lpwstr>
  </property>
</Properties>
</file>