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drawings/drawing2.xml" ContentType="application/vnd.openxmlformats-officedocument.drawing+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drawings/drawing3.xml" ContentType="application/vnd.openxmlformats-officedocument.drawing+xml"/>
  <Override PartName="/xl/charts/chart12.xml" ContentType="application/vnd.openxmlformats-officedocument.drawingml.chart+xml"/>
  <Override PartName="/xl/charts/style12.xml" ContentType="application/vnd.ms-office.chartstyle+xml"/>
  <Override PartName="/xl/charts/colors12.xml" ContentType="application/vnd.ms-office.chartcolorstyle+xml"/>
  <Override PartName="/xl/charts/chart13.xml" ContentType="application/vnd.openxmlformats-officedocument.drawingml.chart+xml"/>
  <Override PartName="/xl/charts/style13.xml" ContentType="application/vnd.ms-office.chartstyle+xml"/>
  <Override PartName="/xl/charts/colors13.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16"/>
  <workbookPr/>
  <mc:AlternateContent xmlns:mc="http://schemas.openxmlformats.org/markup-compatibility/2006">
    <mc:Choice Requires="x15">
      <x15ac:absPath xmlns:x15ac="http://schemas.microsoft.com/office/spreadsheetml/2010/11/ac" url="/Users/cadegibbons/Desktop/"/>
    </mc:Choice>
  </mc:AlternateContent>
  <xr:revisionPtr revIDLastSave="0" documentId="8_{6D75F939-21F1-2D40-A940-E72E324E21D6}" xr6:coauthVersionLast="47" xr6:coauthVersionMax="47" xr10:uidLastSave="{00000000-0000-0000-0000-000000000000}"/>
  <bookViews>
    <workbookView xWindow="0" yWindow="620" windowWidth="25820" windowHeight="15500" activeTab="4" xr2:uid="{A6935BD3-09BD-4DFA-98A0-73AEC26381C1}"/>
  </bookViews>
  <sheets>
    <sheet name="Friction" sheetId="3" r:id="rId1"/>
    <sheet name="Gears" sheetId="4" r:id="rId2"/>
    <sheet name="Rotational Friction" sheetId="5" r:id="rId3"/>
    <sheet name="Moments" sheetId="2" r:id="rId4"/>
    <sheet name="Simple Harmonic Motion" sheetId="6" r:id="rId5"/>
  </sheets>
  <definedNames>
    <definedName name="_xlchart.v1.0" hidden="1">'Rotational Friction'!$A$16:$B$16</definedName>
    <definedName name="_xlchart.v1.1" hidden="1">'Rotational Friction'!$A$7:$A$16</definedName>
    <definedName name="_xlchart.v1.10" hidden="1">'Rotational Friction'!$AA$8:$AA$17</definedName>
    <definedName name="_xlchart.v1.11" hidden="1">'Rotational Friction'!$AE$8:$AE$17</definedName>
    <definedName name="_xlchart.v1.12" hidden="1">'Rotational Friction'!$AF$8:$AF$17</definedName>
    <definedName name="_xlchart.v1.13" hidden="1">'Rotational Friction'!$P$8:$P$17</definedName>
    <definedName name="_xlchart.v1.14" hidden="1">'Rotational Friction'!$Q$8:$Q$17</definedName>
    <definedName name="_xlchart.v1.15" hidden="1">'Rotational Friction'!$U$8:$U$17</definedName>
    <definedName name="_xlchart.v1.16" hidden="1">'Rotational Friction'!$V$8:$V$17</definedName>
    <definedName name="_xlchart.v1.17" hidden="1">'Rotational Friction'!$Z$8:$Z$17</definedName>
    <definedName name="_xlchart.v1.18" hidden="1">'Simple Harmonic Motion'!$J$5:$J$11</definedName>
    <definedName name="_xlchart.v1.19" hidden="1">'Simple Harmonic Motion'!$O$5:$O$11</definedName>
    <definedName name="_xlchart.v1.2" hidden="1">'Rotational Friction'!$AA$8:$AA$17</definedName>
    <definedName name="_xlchart.v1.20" hidden="1">'Simple Harmonic Motion'!$J$5:$J$11</definedName>
    <definedName name="_xlchart.v1.21" hidden="1">'Simple Harmonic Motion'!$O$5:$O$11</definedName>
    <definedName name="_xlchart.v1.22" hidden="1">'Simple Harmonic Motion'!$J$5:$J$11</definedName>
    <definedName name="_xlchart.v1.23" hidden="1">'Simple Harmonic Motion'!$O$5:$O$11</definedName>
    <definedName name="_xlchart.v1.24" hidden="1">'Simple Harmonic Motion'!$J$5:$J$11</definedName>
    <definedName name="_xlchart.v1.25" hidden="1">'Simple Harmonic Motion'!$O$5:$O$11</definedName>
    <definedName name="_xlchart.v1.26" hidden="1">'Simple Harmonic Motion'!$J$5:$J$11</definedName>
    <definedName name="_xlchart.v1.27" hidden="1">'Simple Harmonic Motion'!$O$5:$O$11</definedName>
    <definedName name="_xlchart.v1.3" hidden="1">'Rotational Friction'!$AE$8:$AE$17</definedName>
    <definedName name="_xlchart.v1.4" hidden="1">'Rotational Friction'!$AF$8:$AF$17</definedName>
    <definedName name="_xlchart.v1.5" hidden="1">'Rotational Friction'!$P$8:$P$17</definedName>
    <definedName name="_xlchart.v1.6" hidden="1">'Rotational Friction'!$Q$8:$Q$17</definedName>
    <definedName name="_xlchart.v1.7" hidden="1">'Rotational Friction'!$U$8:$U$17</definedName>
    <definedName name="_xlchart.v1.8" hidden="1">'Rotational Friction'!$V$8:$V$17</definedName>
    <definedName name="_xlchart.v1.9" hidden="1">'Rotational Friction'!$Z$8:$Z$17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9" i="3" l="1"/>
  <c r="T10" i="3"/>
  <c r="T11" i="3"/>
  <c r="T12" i="3"/>
  <c r="R9" i="3"/>
  <c r="R10" i="3"/>
  <c r="R11" i="3"/>
  <c r="R12" i="3"/>
  <c r="T8" i="3"/>
  <c r="R8" i="3"/>
  <c r="T59" i="3"/>
  <c r="T60" i="3"/>
  <c r="T61" i="3"/>
  <c r="T62" i="3"/>
  <c r="T58" i="3"/>
  <c r="T50" i="3"/>
  <c r="T51" i="3"/>
  <c r="T52" i="3"/>
  <c r="T53" i="3"/>
  <c r="T49" i="3"/>
  <c r="T41" i="3"/>
  <c r="T42" i="3"/>
  <c r="T43" i="3"/>
  <c r="T44" i="3"/>
  <c r="T40" i="3"/>
  <c r="T27" i="3"/>
  <c r="T28" i="3"/>
  <c r="T29" i="3"/>
  <c r="T30" i="3"/>
  <c r="T26" i="3"/>
  <c r="T17" i="3"/>
  <c r="T18" i="3"/>
  <c r="T19" i="3"/>
  <c r="T20" i="3"/>
  <c r="T21" i="3"/>
  <c r="X7" i="3"/>
  <c r="X8" i="3"/>
  <c r="X9" i="3"/>
  <c r="X6" i="3"/>
  <c r="R58" i="3"/>
  <c r="R49" i="3"/>
  <c r="R40" i="3"/>
  <c r="R26" i="3"/>
  <c r="R18" i="3"/>
  <c r="R19" i="3"/>
  <c r="R20" i="3"/>
  <c r="R21" i="3"/>
  <c r="R17" i="3"/>
  <c r="G6" i="6"/>
  <c r="G7" i="6"/>
  <c r="G8" i="6"/>
  <c r="G9" i="6"/>
  <c r="G10" i="6"/>
  <c r="G11" i="6"/>
  <c r="G5" i="6"/>
  <c r="O5" i="6"/>
  <c r="O6" i="6"/>
  <c r="O7" i="6"/>
  <c r="O8" i="6"/>
  <c r="O9" i="6"/>
  <c r="O10" i="6"/>
  <c r="O11" i="6"/>
  <c r="N6" i="6"/>
  <c r="N7" i="6"/>
  <c r="N8" i="6"/>
  <c r="N9" i="6"/>
  <c r="N10" i="6"/>
  <c r="N11" i="6"/>
  <c r="N5" i="6"/>
  <c r="F6" i="6"/>
  <c r="F5" i="6"/>
  <c r="F7" i="6"/>
  <c r="F8" i="6"/>
  <c r="F9" i="6"/>
  <c r="F10" i="6"/>
  <c r="F11" i="6"/>
  <c r="K6" i="6"/>
  <c r="K7" i="6"/>
  <c r="K8" i="6"/>
  <c r="K9" i="6"/>
  <c r="K10" i="6"/>
  <c r="K11" i="6"/>
  <c r="K5" i="6"/>
  <c r="C6" i="6"/>
  <c r="C7" i="6"/>
  <c r="C8" i="6"/>
  <c r="C9" i="6"/>
  <c r="C10" i="6"/>
  <c r="C11" i="6"/>
  <c r="C5" i="6"/>
  <c r="AH9" i="5"/>
  <c r="AH10" i="5"/>
  <c r="AH11" i="5"/>
  <c r="AH12" i="5"/>
  <c r="AH13" i="5"/>
  <c r="AH14" i="5"/>
  <c r="AH15" i="5"/>
  <c r="AH16" i="5"/>
  <c r="AH17" i="5"/>
  <c r="AH8" i="5"/>
  <c r="AG9" i="5"/>
  <c r="AG10" i="5"/>
  <c r="AG11" i="5"/>
  <c r="AG12" i="5"/>
  <c r="AG13" i="5"/>
  <c r="AG14" i="5"/>
  <c r="AG15" i="5"/>
  <c r="AG16" i="5"/>
  <c r="AG17" i="5"/>
  <c r="AG8" i="5"/>
  <c r="AC9" i="5"/>
  <c r="AC10" i="5"/>
  <c r="AC11" i="5"/>
  <c r="AC12" i="5"/>
  <c r="AC13" i="5"/>
  <c r="AC14" i="5"/>
  <c r="AC15" i="5"/>
  <c r="AC16" i="5"/>
  <c r="AC17" i="5"/>
  <c r="AC8" i="5"/>
  <c r="AB9" i="5"/>
  <c r="AB10" i="5"/>
  <c r="AB11" i="5"/>
  <c r="AB12" i="5"/>
  <c r="AB13" i="5"/>
  <c r="AB14" i="5"/>
  <c r="AB15" i="5"/>
  <c r="AB16" i="5"/>
  <c r="AB17" i="5"/>
  <c r="AB8" i="5"/>
  <c r="X9" i="5"/>
  <c r="X10" i="5"/>
  <c r="X11" i="5"/>
  <c r="X12" i="5"/>
  <c r="X13" i="5"/>
  <c r="X14" i="5"/>
  <c r="X15" i="5"/>
  <c r="X16" i="5"/>
  <c r="X17" i="5"/>
  <c r="X8" i="5"/>
  <c r="W9" i="5"/>
  <c r="W10" i="5"/>
  <c r="W11" i="5"/>
  <c r="W12" i="5"/>
  <c r="W13" i="5"/>
  <c r="W14" i="5"/>
  <c r="W15" i="5"/>
  <c r="W16" i="5"/>
  <c r="W17" i="5"/>
  <c r="W8" i="5"/>
  <c r="S9" i="5"/>
  <c r="S10" i="5"/>
  <c r="S11" i="5"/>
  <c r="S12" i="5"/>
  <c r="S14" i="5"/>
  <c r="S15" i="5"/>
  <c r="S16" i="5"/>
  <c r="S17" i="5"/>
  <c r="S8" i="5"/>
  <c r="R9" i="5"/>
  <c r="R10" i="5"/>
  <c r="R11" i="5"/>
  <c r="R12" i="5"/>
  <c r="R13" i="5"/>
  <c r="S13" i="5" s="1"/>
  <c r="R14" i="5"/>
  <c r="R15" i="5"/>
  <c r="R16" i="5"/>
  <c r="R17" i="5"/>
  <c r="R8" i="5"/>
  <c r="N8" i="5"/>
  <c r="N9" i="5"/>
  <c r="N10" i="5"/>
  <c r="N11" i="5"/>
  <c r="N12" i="5"/>
  <c r="N13" i="5"/>
  <c r="N14" i="5"/>
  <c r="N15" i="5"/>
  <c r="N16" i="5"/>
  <c r="N7" i="5"/>
  <c r="M8" i="5"/>
  <c r="M9" i="5"/>
  <c r="M10" i="5"/>
  <c r="M11" i="5"/>
  <c r="M12" i="5"/>
  <c r="M13" i="5"/>
  <c r="M14" i="5"/>
  <c r="M15" i="5"/>
  <c r="M16" i="5"/>
  <c r="M7" i="5"/>
  <c r="I8" i="5"/>
  <c r="I9" i="5"/>
  <c r="I10" i="5"/>
  <c r="I11" i="5"/>
  <c r="I12" i="5"/>
  <c r="I13" i="5"/>
  <c r="I14" i="5"/>
  <c r="I15" i="5"/>
  <c r="I16" i="5"/>
  <c r="I7" i="5"/>
  <c r="H8" i="5"/>
  <c r="H9" i="5"/>
  <c r="H10" i="5"/>
  <c r="H11" i="5"/>
  <c r="H12" i="5"/>
  <c r="H13" i="5"/>
  <c r="H14" i="5"/>
  <c r="H15" i="5"/>
  <c r="H16" i="5"/>
  <c r="H7" i="5"/>
  <c r="D8" i="5"/>
  <c r="D9" i="5"/>
  <c r="D10" i="5"/>
  <c r="D11" i="5"/>
  <c r="D12" i="5"/>
  <c r="D13" i="5"/>
  <c r="D14" i="5"/>
  <c r="D15" i="5"/>
  <c r="D16" i="5"/>
  <c r="D7" i="5"/>
  <c r="C8" i="5"/>
  <c r="C9" i="5"/>
  <c r="C10" i="5"/>
  <c r="C11" i="5"/>
  <c r="C12" i="5"/>
  <c r="C13" i="5"/>
  <c r="C14" i="5"/>
  <c r="C15" i="5"/>
  <c r="C16" i="5"/>
  <c r="C7" i="5"/>
  <c r="Q62" i="3"/>
  <c r="R62" i="3" s="1"/>
  <c r="Q61" i="3"/>
  <c r="R61" i="3" s="1"/>
  <c r="Q60" i="3"/>
  <c r="R60" i="3" s="1"/>
  <c r="Q59" i="3"/>
  <c r="R59" i="3" s="1"/>
  <c r="Q53" i="3"/>
  <c r="R53" i="3" s="1"/>
  <c r="Q52" i="3"/>
  <c r="R52" i="3" s="1"/>
  <c r="Q51" i="3"/>
  <c r="R51" i="3" s="1"/>
  <c r="Q50" i="3"/>
  <c r="R50" i="3" s="1"/>
  <c r="Q44" i="3"/>
  <c r="R44" i="3" s="1"/>
  <c r="Q43" i="3"/>
  <c r="R43" i="3" s="1"/>
  <c r="Q42" i="3"/>
  <c r="R42" i="3" s="1"/>
  <c r="Q41" i="3"/>
  <c r="R41" i="3" s="1"/>
  <c r="Q30" i="3"/>
  <c r="R30" i="3" s="1"/>
  <c r="Q29" i="3"/>
  <c r="R29" i="3" s="1"/>
  <c r="Q28" i="3"/>
  <c r="R28" i="3" s="1"/>
  <c r="Q27" i="3"/>
  <c r="R27" i="3" s="1"/>
</calcChain>
</file>

<file path=xl/sharedStrings.xml><?xml version="1.0" encoding="utf-8"?>
<sst xmlns="http://schemas.openxmlformats.org/spreadsheetml/2006/main" count="507" uniqueCount="217">
  <si>
    <t>ES8 Friction and Inclined Planes</t>
  </si>
  <si>
    <t>Experiment 1 Inclined Plane</t>
  </si>
  <si>
    <t>Experiment 2 Friction</t>
  </si>
  <si>
    <t>Experiment 3 Sliding Friction</t>
  </si>
  <si>
    <t>Experiment 4 Angle of Friction</t>
  </si>
  <si>
    <t>Part A Static Coefficient of Friction</t>
  </si>
  <si>
    <t>Weight of Roller (g):</t>
  </si>
  <si>
    <t>Metal Plane Surface</t>
  </si>
  <si>
    <t>Rubber Plane Surface</t>
  </si>
  <si>
    <t xml:space="preserve">Static Metal </t>
  </si>
  <si>
    <t>Surfaces</t>
  </si>
  <si>
    <r>
      <t xml:space="preserve">Angle </t>
    </r>
    <r>
      <rPr>
        <sz val="11"/>
        <color theme="1"/>
        <rFont val="Calibri"/>
        <family val="2"/>
      </rPr>
      <t>θ</t>
    </r>
  </si>
  <si>
    <t>Tan θ</t>
  </si>
  <si>
    <t>Force W (N):</t>
  </si>
  <si>
    <t>Test Surface</t>
  </si>
  <si>
    <t>Hanger Weight (g)</t>
  </si>
  <si>
    <t>Horizontal Force W (N)</t>
  </si>
  <si>
    <t>Weight of Empty Sled (g)</t>
  </si>
  <si>
    <t>Metal to Metal</t>
  </si>
  <si>
    <t>Normal Reaction</t>
  </si>
  <si>
    <t>Parallel Reaction</t>
  </si>
  <si>
    <t>Metal Friction Plate</t>
  </si>
  <si>
    <t>Sled Weight Added (g)</t>
  </si>
  <si>
    <t>Total Weight including Empty Sled (g)</t>
  </si>
  <si>
    <t>Total Force due to Sled (W) (N)</t>
  </si>
  <si>
    <t>Pulling Weight (g)</t>
  </si>
  <si>
    <t>Pulling Force (N)</t>
  </si>
  <si>
    <t>Wood to Wood</t>
  </si>
  <si>
    <t xml:space="preserve">Plane Angle </t>
  </si>
  <si>
    <t xml:space="preserve">Predicted </t>
  </si>
  <si>
    <t>Actual</t>
  </si>
  <si>
    <t>Wheels</t>
  </si>
  <si>
    <t>Plastic to Plastic</t>
  </si>
  <si>
    <t xml:space="preserve">θ </t>
  </si>
  <si>
    <t xml:space="preserve">Normal </t>
  </si>
  <si>
    <t>Roller Set</t>
  </si>
  <si>
    <t>80 (4x20)</t>
  </si>
  <si>
    <t>Metal to Rubber</t>
  </si>
  <si>
    <t>(degrees)</t>
  </si>
  <si>
    <t xml:space="preserve">Reaction </t>
  </si>
  <si>
    <t>160 (4x40)</t>
  </si>
  <si>
    <t xml:space="preserve">Force </t>
  </si>
  <si>
    <t>Weight</t>
  </si>
  <si>
    <t>240 (4X60)</t>
  </si>
  <si>
    <t>(Rn)(Wcosθ)(N)</t>
  </si>
  <si>
    <t>(g)</t>
  </si>
  <si>
    <t>(Rn)(N)</t>
  </si>
  <si>
    <t>(Rp)(WSineθ)(N)</t>
  </si>
  <si>
    <t>(Rp)(N)</t>
  </si>
  <si>
    <t>320 (4x80)</t>
  </si>
  <si>
    <t>Static Wood</t>
  </si>
  <si>
    <t>Questions</t>
  </si>
  <si>
    <t>Do your answers compare well with the typical values show in the guidance notes? Explain any differences.</t>
  </si>
  <si>
    <t>Answer</t>
  </si>
  <si>
    <t>146g</t>
  </si>
  <si>
    <t>Static Plastic</t>
  </si>
  <si>
    <t>Construct a Pulling Force versus Force due to Sled Weight graph for each material.</t>
  </si>
  <si>
    <t>Part B Kinetic Coefficient of Friction</t>
  </si>
  <si>
    <t xml:space="preserve">Kinetic Metal </t>
  </si>
  <si>
    <t>Kinetic Wood</t>
  </si>
  <si>
    <t>Kinetic Plastic</t>
  </si>
  <si>
    <t>ES13 Experiment 1: Spur Gears</t>
  </si>
  <si>
    <t>ES13 Experiment 2: Bevel Gears</t>
  </si>
  <si>
    <t>ES13 Experiment 2: Worm Gears</t>
  </si>
  <si>
    <t>Part A (Small:Small)</t>
  </si>
  <si>
    <t>Part B (Small:Medium)</t>
  </si>
  <si>
    <t>Part C (Small: Small with Idler)</t>
  </si>
  <si>
    <t>Part D (Compound Gears)</t>
  </si>
  <si>
    <t>Driver</t>
  </si>
  <si>
    <t>Follower</t>
  </si>
  <si>
    <t>Idler</t>
  </si>
  <si>
    <t>Small Gear</t>
  </si>
  <si>
    <t>Ratio</t>
  </si>
  <si>
    <t>Small Gear (front)</t>
  </si>
  <si>
    <t>Medium Gear</t>
  </si>
  <si>
    <t>Small Gear (back)</t>
  </si>
  <si>
    <t>Larger Gear</t>
  </si>
  <si>
    <t>Large Gear (front)</t>
  </si>
  <si>
    <t>Medium Gear (Front)</t>
  </si>
  <si>
    <t>Large Gear</t>
  </si>
  <si>
    <t>Worm Shaft</t>
  </si>
  <si>
    <t>Worm Wheel</t>
  </si>
  <si>
    <t>A</t>
  </si>
  <si>
    <t>B</t>
  </si>
  <si>
    <t>A:B</t>
  </si>
  <si>
    <t>C</t>
  </si>
  <si>
    <t>D</t>
  </si>
  <si>
    <t>Teeth</t>
  </si>
  <si>
    <t>PCD (mm)</t>
  </si>
  <si>
    <t>Predicted Overall Velocity Ratio = BxD/AxC=</t>
  </si>
  <si>
    <t>Velocity (turns)</t>
  </si>
  <si>
    <t>Direction</t>
  </si>
  <si>
    <t>Clockwise</t>
  </si>
  <si>
    <t>Anti-Clockwise</t>
  </si>
  <si>
    <t>Gears: Bevel Gears</t>
  </si>
  <si>
    <t>Gears: Worm Gears</t>
  </si>
  <si>
    <t>Velocity Ratio: 4:1</t>
  </si>
  <si>
    <t>Velocity Ratio: 40:1</t>
  </si>
  <si>
    <t>Gears: Small:Small</t>
  </si>
  <si>
    <t>Gears: Small:Medium</t>
  </si>
  <si>
    <t>Gears: Small: Small with Idler</t>
  </si>
  <si>
    <t>Load (g)</t>
  </si>
  <si>
    <t>Effort (g)</t>
  </si>
  <si>
    <t xml:space="preserve">Mechanical </t>
  </si>
  <si>
    <t xml:space="preserve">Efficiency </t>
  </si>
  <si>
    <t>Velocity Ratio: 1</t>
  </si>
  <si>
    <t>Velocity Ratio: 5</t>
  </si>
  <si>
    <t>Advantage</t>
  </si>
  <si>
    <t>(%)</t>
  </si>
  <si>
    <t xml:space="preserve">Overall Actual Velocity Ratio = </t>
  </si>
  <si>
    <t>Gears: Small: Compound</t>
  </si>
  <si>
    <t>Velocity Ratio: 2.143</t>
  </si>
  <si>
    <t>Graph of Load v effort</t>
  </si>
  <si>
    <t>Graph of Efficiency v Load</t>
  </si>
  <si>
    <t xml:space="preserve">ES17 Rotational Friction </t>
  </si>
  <si>
    <t xml:space="preserve"> 1. The Wedge</t>
  </si>
  <si>
    <t>2. The Crew Jack</t>
  </si>
  <si>
    <t>3. Bearings</t>
  </si>
  <si>
    <t>Experimental Procedure Part B</t>
  </si>
  <si>
    <t>Load (W)</t>
  </si>
  <si>
    <t>Effort (F)</t>
  </si>
  <si>
    <t>MA</t>
  </si>
  <si>
    <t>Efficiency</t>
  </si>
  <si>
    <t>Ball Bearing</t>
  </si>
  <si>
    <t>Oil Sintered Bearing</t>
  </si>
  <si>
    <t>Brass Bearing</t>
  </si>
  <si>
    <t>Tufnol Bearing</t>
  </si>
  <si>
    <t>What do you notice about the efficiency of the bearings?</t>
  </si>
  <si>
    <t>%</t>
  </si>
  <si>
    <t>If you were designing a high efficiency machine and cost was no object, which bearings would you fit in your machine?</t>
  </si>
  <si>
    <t>The Tufnol bearing may give the worst results, why would it still be useful?</t>
  </si>
  <si>
    <t>Wedge: 18.5 degrees VR:</t>
  </si>
  <si>
    <t>Wedge: 4.75 degrees VR:</t>
  </si>
  <si>
    <t xml:space="preserve"> VR:</t>
  </si>
  <si>
    <t xml:space="preserve"> VR:1</t>
  </si>
  <si>
    <t>ES3</t>
  </si>
  <si>
    <t xml:space="preserve">Experiment 1  Principle of Moments </t>
  </si>
  <si>
    <t>Experimental Procedure Part B (Parallel Forces)</t>
  </si>
  <si>
    <t>Experimental Procedure Part C (Oblique Forces) Forces)</t>
  </si>
  <si>
    <t>Left Hand Side (Anticlockwise)</t>
  </si>
  <si>
    <t>Right Hand Side (Clockwise)</t>
  </si>
  <si>
    <t xml:space="preserve">Your right and left (clockwise and anticlockwise moments </t>
  </si>
  <si>
    <t>Answer:</t>
  </si>
  <si>
    <t>Mass of Weights (g)</t>
  </si>
  <si>
    <t>Force (N)</t>
  </si>
  <si>
    <t>Distance from pivot (m)</t>
  </si>
  <si>
    <t>Moment (Nm)</t>
  </si>
  <si>
    <t xml:space="preserve">may not perfectly match, especially with the oblique force </t>
  </si>
  <si>
    <t xml:space="preserve">moments experiment.  This is normal, but expect the left </t>
  </si>
  <si>
    <t xml:space="preserve">and right moments to be within 0.05 Nm of each other on </t>
  </si>
  <si>
    <t xml:space="preserve">all experiments.  Can you explain what could cause the </t>
  </si>
  <si>
    <t>differences, especially for the oblique forces?</t>
  </si>
  <si>
    <t>Experiment 4 Bell Crank levers</t>
  </si>
  <si>
    <t>Experimental Procedure Part A (90 Degree Forces)</t>
  </si>
  <si>
    <t>Experimental Procedure Part B (Oblique Forces)</t>
  </si>
  <si>
    <t xml:space="preserve">Bell Crank Lever </t>
  </si>
  <si>
    <t>Where do you find Bell Crack levers used in relevant applications?  Do the 2 arms have to be at 90 degrees.</t>
  </si>
  <si>
    <t>A=0.1m</t>
  </si>
  <si>
    <t>A=0.054m</t>
  </si>
  <si>
    <t>B=0.06m</t>
  </si>
  <si>
    <t>B/A=0.6</t>
  </si>
  <si>
    <t>B/A=1.11</t>
  </si>
  <si>
    <t>W(g)</t>
  </si>
  <si>
    <t>W(N)</t>
  </si>
  <si>
    <t>P(N)</t>
  </si>
  <si>
    <t>W/P</t>
  </si>
  <si>
    <t>Experiment 5 Beam Reactions</t>
  </si>
  <si>
    <t>Experimental Procedure Part A (Point Load at Centre)</t>
  </si>
  <si>
    <t>Experimental Procedure Part B (Point Load Along the Beam)</t>
  </si>
  <si>
    <t>Experimental Procedure Part C (Uniformly Distributed Load)</t>
  </si>
  <si>
    <t>Point Load at Centre</t>
  </si>
  <si>
    <t>Point Load Along the Beam</t>
  </si>
  <si>
    <t>Uniformly Distributed Load</t>
  </si>
  <si>
    <t>What do you notice about the reactions for the 500g single point load experiment and the reactions for the 5 x 100g UDL experiment?</t>
  </si>
  <si>
    <t>Load (N)</t>
  </si>
  <si>
    <t>R1 (N)</t>
  </si>
  <si>
    <t>R2 (N)</t>
  </si>
  <si>
    <t>R1+R2 (N)</t>
  </si>
  <si>
    <t>Load W=500g= 4.9N</t>
  </si>
  <si>
    <t>Load 1</t>
  </si>
  <si>
    <t>Load 2</t>
  </si>
  <si>
    <t>Load 3</t>
  </si>
  <si>
    <t>Load 4</t>
  </si>
  <si>
    <t>Load 5</t>
  </si>
  <si>
    <t>Total Load</t>
  </si>
  <si>
    <t>R1</t>
  </si>
  <si>
    <t>R2</t>
  </si>
  <si>
    <t>R1+R2</t>
  </si>
  <si>
    <t>L=0.36m</t>
  </si>
  <si>
    <t>(N)</t>
  </si>
  <si>
    <t>For the point load along the beam, what do you notice about the sum of the reaction forces, irrispective of where the load is?</t>
  </si>
  <si>
    <t>A (m)</t>
  </si>
  <si>
    <t>B (m)</t>
  </si>
  <si>
    <t>Measured</t>
  </si>
  <si>
    <t>Theoretical</t>
  </si>
  <si>
    <t>R1 + R2 (N)</t>
  </si>
  <si>
    <t>If there are any differences between the actual results and the theory. Can you explain them?</t>
  </si>
  <si>
    <t>Consider the case where the UDL runs from directly under the support to the centre of the beam. Where could you consider he load to be concentrated?  Would R1 and R2 be equal?</t>
  </si>
  <si>
    <t>ES7 Experiment 2</t>
  </si>
  <si>
    <t>Light</t>
  </si>
  <si>
    <t xml:space="preserve">Length </t>
  </si>
  <si>
    <t>√l</t>
  </si>
  <si>
    <t>Time for 50 Swings</t>
  </si>
  <si>
    <t>Actual Period (T)</t>
  </si>
  <si>
    <t>Theoretical Period</t>
  </si>
  <si>
    <r>
      <t>(T/2</t>
    </r>
    <r>
      <rPr>
        <sz val="11"/>
        <color theme="1"/>
        <rFont val="Calibri"/>
        <family val="2"/>
      </rPr>
      <t>π</t>
    </r>
    <r>
      <rPr>
        <sz val="11"/>
        <color theme="1"/>
        <rFont val="Aptos Narrow"/>
        <family val="2"/>
      </rPr>
      <t>)^2</t>
    </r>
  </si>
  <si>
    <t>Heavy</t>
  </si>
  <si>
    <t>m</t>
  </si>
  <si>
    <t>s</t>
  </si>
  <si>
    <r>
      <t>Graph of l against (T/2</t>
    </r>
    <r>
      <rPr>
        <b/>
        <sz val="11"/>
        <color theme="1"/>
        <rFont val="Calibri"/>
        <family val="2"/>
      </rPr>
      <t>π)^2</t>
    </r>
  </si>
  <si>
    <t>Add in a line of best fit with a gradient line to find 'g'</t>
  </si>
  <si>
    <t>yes. The results are very similar with the predicted results but are not as accurate as they should be. This could be caused by the weights not being accurate or could be due to user error.</t>
  </si>
  <si>
    <t>That all the bearing become more efficient as the weight increases apart from the tufnol bearing which becomes less efficient as the weight increases</t>
  </si>
  <si>
    <t>Why does it not matter about the weights in the sled for this test? (think about how W affects F and Rn)</t>
  </si>
  <si>
    <t xml:space="preserve">Friction and regulare forces increase at the same time meaning the linear force increases.  Showing that frictonal force is the only one that changes together with wieght when the weight is increased. </t>
  </si>
  <si>
    <t>Personaly I would use oil sintered bearing as this is one of the most consistent bearing and has a really hight efficiency rate especaly with heavier wights. Now the tufnol bearing would also be ideal but I believe that the data could be inaccurate.</t>
  </si>
  <si>
    <t>From the results is very clear that the Tufnol bearing is the most consistened and has a 100% efficiency when working at lower weights and is also the most efficienct with all weights.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</si>
</sst>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font>
      <sz val="11"/>
      <color theme="1"/>
      <name val="Aptos Narrow"/>
      <family val="2"/>
      <scheme val="minor"/>
    </font>
    <font>
      <b/>
      <sz val="11"/>
      <color theme="1"/>
      <name val="Aptos Narrow"/>
      <family val="2"/>
      <scheme val="minor"/>
    </font>
    <font>
      <sz val="11"/>
      <color theme="1"/>
      <name val="Calibri"/>
      <family val="2"/>
    </font>
    <font>
      <b/>
      <i/>
      <sz val="11"/>
      <color theme="1"/>
      <name val="Aptos Narrow"/>
      <family val="2"/>
      <scheme val="minor"/>
    </font>
    <font>
      <sz val="11"/>
      <color theme="1"/>
      <name val="Cambria Math"/>
      <family val="1"/>
    </font>
    <font>
      <sz val="11"/>
      <color theme="1"/>
      <name val="Aptos Narrow"/>
      <family val="2"/>
    </font>
    <font>
      <b/>
      <sz val="11"/>
      <color theme="1"/>
      <name val="Calibri"/>
      <family val="2"/>
    </font>
    <font>
      <sz val="14"/>
      <color rgb="FF000000"/>
      <name val="-webkit-standard"/>
    </font>
  </fonts>
  <fills count="9">
    <fill>
      <patternFill patternType="none"/>
    </fill>
    <fill>
      <patternFill patternType="gray125"/>
    </fill>
    <fill>
      <patternFill patternType="solid">
        <fgColor theme="5" tint="0.79998168889431442"/>
        <bgColor indexed="64"/>
      </patternFill>
    </fill>
    <fill>
      <patternFill patternType="solid">
        <fgColor theme="9" tint="0.79998168889431442"/>
        <bgColor indexed="64"/>
      </patternFill>
    </fill>
    <fill>
      <patternFill patternType="solid">
        <fgColor theme="3" tint="0.89999084444715716"/>
        <bgColor indexed="64"/>
      </patternFill>
    </fill>
    <fill>
      <patternFill patternType="solid">
        <fgColor theme="8" tint="0.7999816888943144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100">
    <border>
      <left/>
      <right/>
      <top/>
      <bottom/>
      <diagonal/>
    </border>
    <border>
      <left style="thick">
        <color auto="1"/>
      </left>
      <right style="thick">
        <color auto="1"/>
      </right>
      <top style="thick">
        <color auto="1"/>
      </top>
      <bottom style="thick">
        <color auto="1"/>
      </bottom>
      <diagonal/>
    </border>
    <border>
      <left style="thick">
        <color auto="1"/>
      </left>
      <right style="thin">
        <color auto="1"/>
      </right>
      <top style="thick">
        <color auto="1"/>
      </top>
      <bottom style="thin">
        <color auto="1"/>
      </bottom>
      <diagonal/>
    </border>
    <border>
      <left style="thin">
        <color auto="1"/>
      </left>
      <right style="thin">
        <color auto="1"/>
      </right>
      <top style="thick">
        <color auto="1"/>
      </top>
      <bottom style="thin">
        <color auto="1"/>
      </bottom>
      <diagonal/>
    </border>
    <border>
      <left style="thin">
        <color auto="1"/>
      </left>
      <right style="thick">
        <color auto="1"/>
      </right>
      <top style="thick">
        <color auto="1"/>
      </top>
      <bottom style="thin">
        <color auto="1"/>
      </bottom>
      <diagonal/>
    </border>
    <border>
      <left style="thick">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ck">
        <color auto="1"/>
      </right>
      <top style="thin">
        <color auto="1"/>
      </top>
      <bottom style="thin">
        <color auto="1"/>
      </bottom>
      <diagonal/>
    </border>
    <border>
      <left style="thick">
        <color auto="1"/>
      </left>
      <right style="thin">
        <color auto="1"/>
      </right>
      <top style="thin">
        <color auto="1"/>
      </top>
      <bottom style="thick">
        <color auto="1"/>
      </bottom>
      <diagonal/>
    </border>
    <border>
      <left style="thin">
        <color auto="1"/>
      </left>
      <right style="thin">
        <color auto="1"/>
      </right>
      <top style="thin">
        <color auto="1"/>
      </top>
      <bottom style="thick">
        <color auto="1"/>
      </bottom>
      <diagonal/>
    </border>
    <border>
      <left style="thin">
        <color auto="1"/>
      </left>
      <right style="thick">
        <color auto="1"/>
      </right>
      <top style="thin">
        <color auto="1"/>
      </top>
      <bottom style="thick">
        <color auto="1"/>
      </bottom>
      <diagonal/>
    </border>
    <border>
      <left style="thick">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thick">
        <color auto="1"/>
      </right>
      <top/>
      <bottom style="thin">
        <color auto="1"/>
      </bottom>
      <diagonal/>
    </border>
    <border>
      <left style="thick">
        <color auto="1"/>
      </left>
      <right style="thin">
        <color auto="1"/>
      </right>
      <top style="thick">
        <color auto="1"/>
      </top>
      <bottom style="medium">
        <color auto="1"/>
      </bottom>
      <diagonal/>
    </border>
    <border>
      <left style="thin">
        <color auto="1"/>
      </left>
      <right style="thin">
        <color auto="1"/>
      </right>
      <top style="thick">
        <color auto="1"/>
      </top>
      <bottom style="medium">
        <color auto="1"/>
      </bottom>
      <diagonal/>
    </border>
    <border>
      <left style="thin">
        <color auto="1"/>
      </left>
      <right style="thick">
        <color auto="1"/>
      </right>
      <top style="thick">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right style="thin">
        <color auto="1"/>
      </right>
      <top style="thick">
        <color auto="1"/>
      </top>
      <bottom style="thin">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right/>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style="thick">
        <color auto="1"/>
      </right>
      <top/>
      <bottom style="thick">
        <color auto="1"/>
      </bottom>
      <diagonal/>
    </border>
    <border>
      <left style="thick">
        <color auto="1"/>
      </left>
      <right style="thin">
        <color auto="1"/>
      </right>
      <top style="thick">
        <color auto="1"/>
      </top>
      <bottom style="thick">
        <color auto="1"/>
      </bottom>
      <diagonal/>
    </border>
    <border>
      <left style="thin">
        <color auto="1"/>
      </left>
      <right style="thin">
        <color auto="1"/>
      </right>
      <top style="thick">
        <color auto="1"/>
      </top>
      <bottom style="thick">
        <color auto="1"/>
      </bottom>
      <diagonal/>
    </border>
    <border>
      <left style="thin">
        <color auto="1"/>
      </left>
      <right style="thick">
        <color auto="1"/>
      </right>
      <top style="thick">
        <color auto="1"/>
      </top>
      <bottom style="thick">
        <color auto="1"/>
      </bottom>
      <diagonal/>
    </border>
    <border>
      <left/>
      <right style="thin">
        <color auto="1"/>
      </right>
      <top style="thick">
        <color auto="1"/>
      </top>
      <bottom style="thick">
        <color auto="1"/>
      </bottom>
      <diagonal/>
    </border>
    <border>
      <left style="thin">
        <color auto="1"/>
      </left>
      <right/>
      <top style="thick">
        <color auto="1"/>
      </top>
      <bottom style="thick">
        <color auto="1"/>
      </bottom>
      <diagonal/>
    </border>
    <border>
      <left style="thick">
        <color auto="1"/>
      </left>
      <right style="thick">
        <color auto="1"/>
      </right>
      <top/>
      <bottom/>
      <diagonal/>
    </border>
    <border>
      <left style="thick">
        <color auto="1"/>
      </left>
      <right style="thin">
        <color auto="1"/>
      </right>
      <top style="thin">
        <color auto="1"/>
      </top>
      <bottom/>
      <diagonal/>
    </border>
    <border>
      <left/>
      <right style="thin">
        <color auto="1"/>
      </right>
      <top/>
      <bottom style="thin">
        <color auto="1"/>
      </bottom>
      <diagonal/>
    </border>
    <border>
      <left/>
      <right style="thin">
        <color auto="1"/>
      </right>
      <top style="thin">
        <color auto="1"/>
      </top>
      <bottom style="thin">
        <color auto="1"/>
      </bottom>
      <diagonal/>
    </border>
    <border>
      <left/>
      <right style="thin">
        <color auto="1"/>
      </right>
      <top style="thin">
        <color auto="1"/>
      </top>
      <bottom style="thick">
        <color auto="1"/>
      </bottom>
      <diagonal/>
    </border>
    <border>
      <left style="thick">
        <color auto="1"/>
      </left>
      <right style="thick">
        <color auto="1"/>
      </right>
      <top style="thick">
        <color auto="1"/>
      </top>
      <bottom style="thin">
        <color auto="1"/>
      </bottom>
      <diagonal/>
    </border>
    <border>
      <left style="thick">
        <color auto="1"/>
      </left>
      <right style="thick">
        <color auto="1"/>
      </right>
      <top style="thin">
        <color auto="1"/>
      </top>
      <bottom style="thin">
        <color auto="1"/>
      </bottom>
      <diagonal/>
    </border>
    <border>
      <left style="thick">
        <color auto="1"/>
      </left>
      <right style="thick">
        <color auto="1"/>
      </right>
      <top style="thin">
        <color auto="1"/>
      </top>
      <bottom style="thick">
        <color auto="1"/>
      </bottom>
      <diagonal/>
    </border>
    <border>
      <left style="thick">
        <color auto="1"/>
      </left>
      <right style="thick">
        <color auto="1"/>
      </right>
      <top/>
      <bottom style="thin">
        <color auto="1"/>
      </bottom>
      <diagonal/>
    </border>
    <border>
      <left style="thick">
        <color auto="1"/>
      </left>
      <right style="thin">
        <color auto="1"/>
      </right>
      <top style="thick">
        <color auto="1"/>
      </top>
      <bottom/>
      <diagonal/>
    </border>
    <border>
      <left style="thin">
        <color auto="1"/>
      </left>
      <right style="thin">
        <color auto="1"/>
      </right>
      <top style="thick">
        <color auto="1"/>
      </top>
      <bottom/>
      <diagonal/>
    </border>
    <border>
      <left style="thin">
        <color auto="1"/>
      </left>
      <right style="thick">
        <color auto="1"/>
      </right>
      <top style="thick">
        <color auto="1"/>
      </top>
      <bottom/>
      <diagonal/>
    </border>
    <border>
      <left style="thick">
        <color auto="1"/>
      </left>
      <right style="thin">
        <color auto="1"/>
      </right>
      <top/>
      <bottom/>
      <diagonal/>
    </border>
    <border>
      <left style="thin">
        <color auto="1"/>
      </left>
      <right style="thin">
        <color auto="1"/>
      </right>
      <top/>
      <bottom/>
      <diagonal/>
    </border>
    <border>
      <left style="thin">
        <color auto="1"/>
      </left>
      <right style="thick">
        <color auto="1"/>
      </right>
      <top/>
      <bottom/>
      <diagonal/>
    </border>
    <border>
      <left style="thick">
        <color auto="1"/>
      </left>
      <right style="thin">
        <color auto="1"/>
      </right>
      <top/>
      <bottom style="thick">
        <color auto="1"/>
      </bottom>
      <diagonal/>
    </border>
    <border>
      <left style="thin">
        <color auto="1"/>
      </left>
      <right style="thin">
        <color auto="1"/>
      </right>
      <top/>
      <bottom style="thick">
        <color auto="1"/>
      </bottom>
      <diagonal/>
    </border>
    <border>
      <left style="thin">
        <color auto="1"/>
      </left>
      <right style="thick">
        <color auto="1"/>
      </right>
      <top/>
      <bottom style="thick">
        <color auto="1"/>
      </bottom>
      <diagonal/>
    </border>
    <border>
      <left/>
      <right style="thin">
        <color auto="1"/>
      </right>
      <top style="thick">
        <color auto="1"/>
      </top>
      <bottom/>
      <diagonal/>
    </border>
    <border>
      <left/>
      <right style="thin">
        <color auto="1"/>
      </right>
      <top/>
      <bottom/>
      <diagonal/>
    </border>
    <border>
      <left/>
      <right style="thin">
        <color auto="1"/>
      </right>
      <top/>
      <bottom style="thick">
        <color auto="1"/>
      </bottom>
      <diagonal/>
    </border>
    <border>
      <left style="thick">
        <color auto="1"/>
      </left>
      <right/>
      <top style="thin">
        <color auto="1"/>
      </top>
      <bottom style="thick">
        <color auto="1"/>
      </bottom>
      <diagonal/>
    </border>
    <border>
      <left/>
      <right/>
      <top style="thin">
        <color auto="1"/>
      </top>
      <bottom style="thick">
        <color auto="1"/>
      </bottom>
      <diagonal/>
    </border>
    <border>
      <left/>
      <right style="thick">
        <color auto="1"/>
      </right>
      <top style="thin">
        <color auto="1"/>
      </top>
      <bottom style="thick">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top style="thin">
        <color auto="1"/>
      </top>
      <bottom style="thin">
        <color auto="1"/>
      </bottom>
      <diagonal/>
    </border>
    <border>
      <left style="medium">
        <color auto="1"/>
      </left>
      <right/>
      <top style="medium">
        <color auto="1"/>
      </top>
      <bottom style="thin">
        <color auto="1"/>
      </bottom>
      <diagonal/>
    </border>
    <border>
      <left/>
      <right/>
      <top style="thin">
        <color theme="1"/>
      </top>
      <bottom style="thin">
        <color theme="1"/>
      </bottom>
      <diagonal/>
    </border>
    <border>
      <left/>
      <right/>
      <top style="thin">
        <color theme="1"/>
      </top>
      <bottom/>
      <diagonal/>
    </border>
  </borders>
  <cellStyleXfs count="1">
    <xf numFmtId="0" fontId="0" fillId="0" borderId="0"/>
  </cellStyleXfs>
  <cellXfs count="358">
    <xf numFmtId="0" fontId="0" fillId="0" borderId="0" xfId="0"/>
    <xf numFmtId="0" fontId="1" fillId="0" borderId="0" xfId="0" applyFont="1"/>
    <xf numFmtId="0" fontId="0" fillId="2" borderId="2" xfId="0" applyFill="1" applyBorder="1"/>
    <xf numFmtId="0" fontId="0" fillId="2" borderId="3" xfId="0" applyFill="1" applyBorder="1"/>
    <xf numFmtId="0" fontId="0" fillId="2" borderId="5" xfId="0" applyFill="1" applyBorder="1"/>
    <xf numFmtId="0" fontId="0" fillId="2" borderId="6" xfId="0" applyFill="1" applyBorder="1"/>
    <xf numFmtId="0" fontId="0" fillId="2" borderId="8" xfId="0" applyFill="1" applyBorder="1"/>
    <xf numFmtId="0" fontId="0" fillId="3" borderId="3" xfId="0" applyFill="1" applyBorder="1"/>
    <xf numFmtId="0" fontId="0" fillId="3" borderId="4" xfId="0" applyFill="1" applyBorder="1"/>
    <xf numFmtId="0" fontId="0" fillId="3" borderId="6" xfId="0" applyFill="1" applyBorder="1"/>
    <xf numFmtId="0" fontId="0" fillId="3" borderId="9" xfId="0" applyFill="1" applyBorder="1"/>
    <xf numFmtId="0" fontId="0" fillId="2" borderId="2" xfId="0" applyFill="1" applyBorder="1" applyAlignment="1">
      <alignment horizontal="center"/>
    </xf>
    <xf numFmtId="0" fontId="0" fillId="2" borderId="3"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2" borderId="5" xfId="0" applyFill="1" applyBorder="1" applyAlignment="1">
      <alignment horizontal="center"/>
    </xf>
    <xf numFmtId="0" fontId="0" fillId="2" borderId="6" xfId="0" applyFill="1" applyBorder="1" applyAlignment="1">
      <alignment horizontal="center"/>
    </xf>
    <xf numFmtId="0" fontId="0" fillId="3" borderId="6" xfId="0" applyFill="1" applyBorder="1" applyAlignment="1">
      <alignment horizontal="center"/>
    </xf>
    <xf numFmtId="0" fontId="0" fillId="3"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0" fillId="3" borderId="9" xfId="0" applyFill="1" applyBorder="1" applyAlignment="1">
      <alignment horizontal="center"/>
    </xf>
    <xf numFmtId="0" fontId="0" fillId="2" borderId="11" xfId="0" applyFill="1" applyBorder="1" applyAlignment="1">
      <alignment horizontal="center"/>
    </xf>
    <xf numFmtId="0" fontId="0" fillId="3" borderId="11" xfId="0" applyFill="1" applyBorder="1" applyAlignment="1">
      <alignment horizontal="center"/>
    </xf>
    <xf numFmtId="0" fontId="0" fillId="3" borderId="5" xfId="0" applyFill="1" applyBorder="1" applyAlignment="1">
      <alignment horizontal="center"/>
    </xf>
    <xf numFmtId="0" fontId="0" fillId="3" borderId="8" xfId="0" applyFill="1" applyBorder="1" applyAlignment="1">
      <alignment horizontal="center"/>
    </xf>
    <xf numFmtId="0" fontId="0" fillId="0" borderId="33" xfId="0" applyBorder="1"/>
    <xf numFmtId="0" fontId="0" fillId="3" borderId="23" xfId="0" applyFill="1" applyBorder="1"/>
    <xf numFmtId="0" fontId="0" fillId="3" borderId="11" xfId="0" applyFill="1" applyBorder="1"/>
    <xf numFmtId="0" fontId="0" fillId="3" borderId="12" xfId="0" applyFill="1" applyBorder="1"/>
    <xf numFmtId="0" fontId="0" fillId="3" borderId="5" xfId="0" applyFill="1" applyBorder="1"/>
    <xf numFmtId="0" fontId="0" fillId="3" borderId="8" xfId="0" applyFill="1" applyBorder="1"/>
    <xf numFmtId="0" fontId="0" fillId="2" borderId="4" xfId="0" applyFill="1" applyBorder="1"/>
    <xf numFmtId="0" fontId="0" fillId="2" borderId="7" xfId="0" applyFill="1" applyBorder="1"/>
    <xf numFmtId="0" fontId="0" fillId="4" borderId="2" xfId="0" applyFill="1" applyBorder="1"/>
    <xf numFmtId="0" fontId="0" fillId="4" borderId="3" xfId="0" applyFill="1" applyBorder="1"/>
    <xf numFmtId="0" fontId="0" fillId="4" borderId="4" xfId="0" applyFill="1" applyBorder="1"/>
    <xf numFmtId="0" fontId="0" fillId="4" borderId="40" xfId="0" applyFill="1" applyBorder="1"/>
    <xf numFmtId="0" fontId="0" fillId="4" borderId="9" xfId="0" applyFill="1" applyBorder="1"/>
    <xf numFmtId="0" fontId="0" fillId="4" borderId="10" xfId="0" applyFill="1" applyBorder="1"/>
    <xf numFmtId="0" fontId="0" fillId="4" borderId="24" xfId="0" applyFill="1" applyBorder="1"/>
    <xf numFmtId="0" fontId="0" fillId="4" borderId="26" xfId="0" applyFill="1" applyBorder="1" applyAlignment="1">
      <alignment horizontal="center"/>
    </xf>
    <xf numFmtId="0" fontId="0" fillId="4" borderId="39" xfId="0" applyFill="1" applyBorder="1" applyAlignment="1">
      <alignment horizontal="center"/>
    </xf>
    <xf numFmtId="0" fontId="0" fillId="4" borderId="28" xfId="0" applyFill="1" applyBorder="1" applyAlignment="1">
      <alignment horizontal="center"/>
    </xf>
    <xf numFmtId="0" fontId="0" fillId="4" borderId="24" xfId="0" applyFill="1" applyBorder="1" applyAlignment="1">
      <alignment horizontal="center"/>
    </xf>
    <xf numFmtId="0" fontId="0" fillId="4" borderId="0" xfId="0" applyFill="1" applyAlignment="1">
      <alignment horizontal="center"/>
    </xf>
    <xf numFmtId="0" fontId="0" fillId="4" borderId="25" xfId="0" applyFill="1" applyBorder="1"/>
    <xf numFmtId="0" fontId="0" fillId="4" borderId="25" xfId="0" applyFill="1" applyBorder="1" applyAlignment="1">
      <alignment horizontal="center"/>
    </xf>
    <xf numFmtId="0" fontId="0" fillId="4" borderId="11" xfId="0" applyFill="1" applyBorder="1"/>
    <xf numFmtId="0" fontId="0" fillId="4" borderId="5" xfId="0" applyFill="1" applyBorder="1"/>
    <xf numFmtId="0" fontId="0" fillId="4" borderId="8" xfId="0" applyFill="1" applyBorder="1"/>
    <xf numFmtId="0" fontId="0" fillId="5" borderId="1" xfId="0" applyFill="1" applyBorder="1" applyAlignment="1">
      <alignment horizontal="center"/>
    </xf>
    <xf numFmtId="0" fontId="0" fillId="5" borderId="6" xfId="0" applyFill="1" applyBorder="1" applyAlignment="1">
      <alignment horizontal="center"/>
    </xf>
    <xf numFmtId="0" fontId="0" fillId="5" borderId="44" xfId="0" applyFill="1" applyBorder="1" applyAlignment="1">
      <alignment horizontal="center"/>
    </xf>
    <xf numFmtId="0" fontId="0" fillId="5" borderId="45" xfId="0" applyFill="1" applyBorder="1" applyAlignment="1">
      <alignment horizontal="center"/>
    </xf>
    <xf numFmtId="0" fontId="0" fillId="5" borderId="46" xfId="0" applyFill="1" applyBorder="1" applyAlignment="1">
      <alignment horizontal="center"/>
    </xf>
    <xf numFmtId="0" fontId="3" fillId="0" borderId="0" xfId="0" applyFont="1" applyAlignment="1">
      <alignment horizontal="left"/>
    </xf>
    <xf numFmtId="0" fontId="0" fillId="2" borderId="34" xfId="0" applyFill="1" applyBorder="1" applyAlignment="1">
      <alignment horizontal="center"/>
    </xf>
    <xf numFmtId="0" fontId="0" fillId="2" borderId="35" xfId="0" applyFill="1" applyBorder="1" applyAlignment="1">
      <alignment horizontal="center"/>
    </xf>
    <xf numFmtId="0" fontId="0" fillId="2" borderId="36" xfId="0" applyFill="1" applyBorder="1" applyAlignment="1">
      <alignment horizontal="center"/>
    </xf>
    <xf numFmtId="0" fontId="0" fillId="4" borderId="34" xfId="0" applyFill="1" applyBorder="1" applyAlignment="1">
      <alignment horizontal="center"/>
    </xf>
    <xf numFmtId="0" fontId="0" fillId="4" borderId="35" xfId="0" applyFill="1" applyBorder="1" applyAlignment="1">
      <alignment horizontal="center"/>
    </xf>
    <xf numFmtId="0" fontId="0" fillId="4" borderId="36" xfId="0" applyFill="1" applyBorder="1" applyAlignment="1">
      <alignment horizontal="center"/>
    </xf>
    <xf numFmtId="0" fontId="0" fillId="4" borderId="11" xfId="0" applyFill="1" applyBorder="1" applyAlignment="1">
      <alignment horizontal="center"/>
    </xf>
    <xf numFmtId="0" fontId="0" fillId="4" borderId="5" xfId="0" applyFill="1" applyBorder="1" applyAlignment="1">
      <alignment horizontal="center"/>
    </xf>
    <xf numFmtId="0" fontId="0" fillId="4" borderId="8" xfId="0" applyFill="1" applyBorder="1" applyAlignment="1">
      <alignment horizontal="center"/>
    </xf>
    <xf numFmtId="0" fontId="0" fillId="3" borderId="34" xfId="0" applyFill="1" applyBorder="1" applyAlignment="1">
      <alignment horizontal="center"/>
    </xf>
    <xf numFmtId="0" fontId="0" fillId="3" borderId="35" xfId="0" applyFill="1" applyBorder="1" applyAlignment="1">
      <alignment horizontal="center"/>
    </xf>
    <xf numFmtId="0" fontId="0" fillId="3" borderId="36" xfId="0" applyFill="1" applyBorder="1" applyAlignment="1">
      <alignment horizontal="center"/>
    </xf>
    <xf numFmtId="0" fontId="3" fillId="0" borderId="0" xfId="0" applyFont="1" applyAlignment="1">
      <alignment horizontal="center"/>
    </xf>
    <xf numFmtId="0" fontId="0" fillId="3" borderId="24" xfId="0" applyFill="1" applyBorder="1" applyAlignment="1">
      <alignment horizontal="center"/>
    </xf>
    <xf numFmtId="0" fontId="0" fillId="3" borderId="25" xfId="0" applyFill="1" applyBorder="1" applyAlignment="1">
      <alignment horizontal="center"/>
    </xf>
    <xf numFmtId="0" fontId="0" fillId="0" borderId="31" xfId="0" applyBorder="1"/>
    <xf numFmtId="0" fontId="0" fillId="3" borderId="48" xfId="0" applyFill="1" applyBorder="1" applyAlignment="1">
      <alignment horizontal="center"/>
    </xf>
    <xf numFmtId="0" fontId="0" fillId="3" borderId="49" xfId="0" applyFill="1" applyBorder="1" applyAlignment="1">
      <alignment horizontal="center"/>
    </xf>
    <xf numFmtId="0" fontId="0" fillId="3" borderId="50" xfId="0" applyFill="1" applyBorder="1" applyAlignment="1">
      <alignment horizontal="center"/>
    </xf>
    <xf numFmtId="0" fontId="0" fillId="3" borderId="51" xfId="0" applyFill="1" applyBorder="1" applyAlignment="1">
      <alignment horizontal="center"/>
    </xf>
    <xf numFmtId="0" fontId="0" fillId="3" borderId="52" xfId="0" applyFill="1" applyBorder="1" applyAlignment="1">
      <alignment horizontal="center"/>
    </xf>
    <xf numFmtId="0" fontId="0" fillId="3" borderId="53" xfId="0" applyFill="1" applyBorder="1" applyAlignment="1">
      <alignment horizontal="center"/>
    </xf>
    <xf numFmtId="0" fontId="0" fillId="3" borderId="54" xfId="0" applyFill="1" applyBorder="1" applyAlignment="1">
      <alignment horizontal="center"/>
    </xf>
    <xf numFmtId="0" fontId="0" fillId="3" borderId="55" xfId="0" applyFill="1" applyBorder="1" applyAlignment="1">
      <alignment horizontal="center"/>
    </xf>
    <xf numFmtId="0" fontId="0" fillId="3" borderId="56" xfId="0" applyFill="1" applyBorder="1" applyAlignment="1">
      <alignment horizontal="center"/>
    </xf>
    <xf numFmtId="0" fontId="0" fillId="3" borderId="47" xfId="0" applyFill="1" applyBorder="1" applyAlignment="1">
      <alignment horizontal="right"/>
    </xf>
    <xf numFmtId="0" fontId="0" fillId="3" borderId="45" xfId="0" applyFill="1" applyBorder="1"/>
    <xf numFmtId="0" fontId="0" fillId="3" borderId="46" xfId="0" applyFill="1" applyBorder="1"/>
    <xf numFmtId="0" fontId="0" fillId="2" borderId="48" xfId="0" applyFill="1" applyBorder="1" applyAlignment="1">
      <alignment horizontal="center"/>
    </xf>
    <xf numFmtId="0" fontId="0" fillId="2" borderId="49" xfId="0" applyFill="1" applyBorder="1" applyAlignment="1">
      <alignment horizontal="center"/>
    </xf>
    <xf numFmtId="0" fontId="0" fillId="2" borderId="50" xfId="0" applyFill="1" applyBorder="1" applyAlignment="1">
      <alignment horizontal="center"/>
    </xf>
    <xf numFmtId="0" fontId="0" fillId="2" borderId="51" xfId="0" applyFill="1" applyBorder="1" applyAlignment="1">
      <alignment horizontal="center"/>
    </xf>
    <xf numFmtId="0" fontId="0" fillId="2" borderId="52" xfId="0" applyFill="1" applyBorder="1" applyAlignment="1">
      <alignment horizontal="center"/>
    </xf>
    <xf numFmtId="0" fontId="0" fillId="2" borderId="53" xfId="0" applyFill="1" applyBorder="1" applyAlignment="1">
      <alignment horizontal="center"/>
    </xf>
    <xf numFmtId="0" fontId="0" fillId="2" borderId="54" xfId="0" applyFill="1" applyBorder="1" applyAlignment="1">
      <alignment horizontal="center"/>
    </xf>
    <xf numFmtId="0" fontId="0" fillId="2" borderId="55" xfId="0" applyFill="1" applyBorder="1" applyAlignment="1">
      <alignment horizontal="center"/>
    </xf>
    <xf numFmtId="0" fontId="0" fillId="2" borderId="56" xfId="0" applyFill="1" applyBorder="1" applyAlignment="1">
      <alignment horizontal="center"/>
    </xf>
    <xf numFmtId="0" fontId="0" fillId="2" borderId="11" xfId="0" applyFill="1" applyBorder="1"/>
    <xf numFmtId="0" fontId="0" fillId="2" borderId="24" xfId="0" applyFill="1" applyBorder="1" applyAlignment="1">
      <alignment horizontal="center"/>
    </xf>
    <xf numFmtId="0" fontId="0" fillId="2" borderId="25" xfId="0" applyFill="1" applyBorder="1" applyAlignment="1">
      <alignment horizontal="center"/>
    </xf>
    <xf numFmtId="0" fontId="0" fillId="2" borderId="47" xfId="0" applyFill="1" applyBorder="1" applyAlignment="1">
      <alignment horizontal="right"/>
    </xf>
    <xf numFmtId="0" fontId="0" fillId="2" borderId="45" xfId="0" applyFill="1" applyBorder="1"/>
    <xf numFmtId="0" fontId="0" fillId="2" borderId="46" xfId="0" applyFill="1" applyBorder="1"/>
    <xf numFmtId="0" fontId="0" fillId="4" borderId="48" xfId="0" applyFill="1" applyBorder="1" applyAlignment="1">
      <alignment horizontal="center"/>
    </xf>
    <xf numFmtId="0" fontId="0" fillId="4" borderId="57" xfId="0" applyFill="1" applyBorder="1" applyAlignment="1">
      <alignment horizontal="center"/>
    </xf>
    <xf numFmtId="0" fontId="0" fillId="4" borderId="49" xfId="0" applyFill="1" applyBorder="1" applyAlignment="1">
      <alignment horizontal="center"/>
    </xf>
    <xf numFmtId="0" fontId="0" fillId="4" borderId="50" xfId="0" applyFill="1" applyBorder="1" applyAlignment="1">
      <alignment horizontal="center"/>
    </xf>
    <xf numFmtId="0" fontId="0" fillId="4" borderId="51" xfId="0" applyFill="1" applyBorder="1" applyAlignment="1">
      <alignment horizontal="center"/>
    </xf>
    <xf numFmtId="0" fontId="0" fillId="4" borderId="58" xfId="0" applyFill="1" applyBorder="1" applyAlignment="1">
      <alignment horizontal="center"/>
    </xf>
    <xf numFmtId="0" fontId="0" fillId="4" borderId="52" xfId="0" applyFill="1" applyBorder="1" applyAlignment="1">
      <alignment horizontal="center"/>
    </xf>
    <xf numFmtId="0" fontId="0" fillId="4" borderId="53" xfId="0" applyFill="1" applyBorder="1" applyAlignment="1">
      <alignment horizontal="center"/>
    </xf>
    <xf numFmtId="0" fontId="0" fillId="4" borderId="54" xfId="0" applyFill="1" applyBorder="1" applyAlignment="1">
      <alignment horizontal="center"/>
    </xf>
    <xf numFmtId="0" fontId="0" fillId="4" borderId="59" xfId="0" applyFill="1" applyBorder="1" applyAlignment="1">
      <alignment horizontal="center"/>
    </xf>
    <xf numFmtId="0" fontId="0" fillId="4" borderId="55" xfId="0" applyFill="1" applyBorder="1" applyAlignment="1">
      <alignment horizontal="center"/>
    </xf>
    <xf numFmtId="0" fontId="0" fillId="4" borderId="56" xfId="0" applyFill="1" applyBorder="1" applyAlignment="1">
      <alignment horizontal="center"/>
    </xf>
    <xf numFmtId="0" fontId="0" fillId="4" borderId="47" xfId="0" applyFill="1" applyBorder="1" applyAlignment="1">
      <alignment horizontal="right"/>
    </xf>
    <xf numFmtId="0" fontId="0" fillId="4" borderId="45" xfId="0" applyFill="1" applyBorder="1"/>
    <xf numFmtId="0" fontId="0" fillId="4" borderId="46" xfId="0" applyFill="1" applyBorder="1"/>
    <xf numFmtId="0" fontId="0" fillId="5" borderId="48" xfId="0" applyFill="1" applyBorder="1" applyAlignment="1">
      <alignment horizontal="center"/>
    </xf>
    <xf numFmtId="0" fontId="0" fillId="5" borderId="49" xfId="0" applyFill="1" applyBorder="1" applyAlignment="1">
      <alignment horizontal="center"/>
    </xf>
    <xf numFmtId="0" fontId="0" fillId="5" borderId="50" xfId="0" applyFill="1" applyBorder="1" applyAlignment="1">
      <alignment horizontal="center"/>
    </xf>
    <xf numFmtId="0" fontId="0" fillId="5" borderId="51" xfId="0" applyFill="1" applyBorder="1" applyAlignment="1">
      <alignment horizontal="center"/>
    </xf>
    <xf numFmtId="0" fontId="0" fillId="5" borderId="52" xfId="0" applyFill="1" applyBorder="1" applyAlignment="1">
      <alignment horizontal="center"/>
    </xf>
    <xf numFmtId="0" fontId="0" fillId="5" borderId="53" xfId="0" applyFill="1" applyBorder="1" applyAlignment="1">
      <alignment horizontal="center"/>
    </xf>
    <xf numFmtId="0" fontId="0" fillId="5" borderId="54" xfId="0" applyFill="1" applyBorder="1" applyAlignment="1">
      <alignment horizontal="center"/>
    </xf>
    <xf numFmtId="0" fontId="0" fillId="5" borderId="55" xfId="0" applyFill="1" applyBorder="1" applyAlignment="1">
      <alignment horizontal="center"/>
    </xf>
    <xf numFmtId="0" fontId="0" fillId="5" borderId="56" xfId="0" applyFill="1" applyBorder="1" applyAlignment="1">
      <alignment horizontal="center"/>
    </xf>
    <xf numFmtId="0" fontId="0" fillId="5" borderId="2" xfId="0" applyFill="1" applyBorder="1"/>
    <xf numFmtId="0" fontId="0" fillId="5" borderId="24" xfId="0" applyFill="1" applyBorder="1" applyAlignment="1">
      <alignment horizontal="center"/>
    </xf>
    <xf numFmtId="0" fontId="0" fillId="5" borderId="25" xfId="0" applyFill="1" applyBorder="1" applyAlignment="1">
      <alignment horizontal="center"/>
    </xf>
    <xf numFmtId="0" fontId="0" fillId="5" borderId="47" xfId="0" applyFill="1" applyBorder="1" applyAlignment="1">
      <alignment horizontal="right"/>
    </xf>
    <xf numFmtId="0" fontId="0" fillId="5" borderId="45" xfId="0" applyFill="1" applyBorder="1"/>
    <xf numFmtId="0" fontId="0" fillId="5" borderId="46" xfId="0" applyFill="1" applyBorder="1"/>
    <xf numFmtId="0" fontId="0" fillId="0" borderId="65" xfId="0" applyBorder="1"/>
    <xf numFmtId="0" fontId="0" fillId="0" borderId="70" xfId="0" applyBorder="1"/>
    <xf numFmtId="0" fontId="0" fillId="4" borderId="64" xfId="0" applyFill="1" applyBorder="1"/>
    <xf numFmtId="0" fontId="0" fillId="4" borderId="65" xfId="0" applyFill="1" applyBorder="1"/>
    <xf numFmtId="0" fontId="0" fillId="4" borderId="66" xfId="0" applyFill="1" applyBorder="1"/>
    <xf numFmtId="0" fontId="0" fillId="4" borderId="67" xfId="0" applyFill="1" applyBorder="1"/>
    <xf numFmtId="0" fontId="0" fillId="4" borderId="0" xfId="0" applyFill="1"/>
    <xf numFmtId="0" fontId="0" fillId="4" borderId="68" xfId="0" applyFill="1" applyBorder="1"/>
    <xf numFmtId="0" fontId="0" fillId="4" borderId="69" xfId="0" applyFill="1" applyBorder="1"/>
    <xf numFmtId="0" fontId="0" fillId="4" borderId="70" xfId="0" applyFill="1" applyBorder="1"/>
    <xf numFmtId="0" fontId="0" fillId="4" borderId="71" xfId="0" applyFill="1" applyBorder="1"/>
    <xf numFmtId="0" fontId="0" fillId="5" borderId="67" xfId="0" applyFill="1" applyBorder="1" applyAlignment="1">
      <alignment horizontal="center"/>
    </xf>
    <xf numFmtId="0" fontId="0" fillId="5" borderId="0" xfId="0" applyFill="1" applyAlignment="1">
      <alignment horizontal="center"/>
    </xf>
    <xf numFmtId="0" fontId="0" fillId="5" borderId="68" xfId="0" applyFill="1" applyBorder="1" applyAlignment="1">
      <alignment horizontal="center"/>
    </xf>
    <xf numFmtId="0" fontId="0" fillId="5" borderId="69" xfId="0" applyFill="1" applyBorder="1" applyAlignment="1">
      <alignment horizontal="center"/>
    </xf>
    <xf numFmtId="0" fontId="0" fillId="5" borderId="70" xfId="0" applyFill="1" applyBorder="1" applyAlignment="1">
      <alignment horizontal="center"/>
    </xf>
    <xf numFmtId="0" fontId="0" fillId="5" borderId="71" xfId="0" applyFill="1" applyBorder="1" applyAlignment="1">
      <alignment horizontal="center"/>
    </xf>
    <xf numFmtId="0" fontId="0" fillId="5" borderId="75" xfId="0" applyFill="1" applyBorder="1" applyAlignment="1">
      <alignment horizontal="center"/>
    </xf>
    <xf numFmtId="0" fontId="0" fillId="5" borderId="76" xfId="0" applyFill="1" applyBorder="1" applyAlignment="1">
      <alignment horizontal="center"/>
    </xf>
    <xf numFmtId="0" fontId="0" fillId="5" borderId="77" xfId="0" applyFill="1" applyBorder="1" applyAlignment="1">
      <alignment horizontal="center"/>
    </xf>
    <xf numFmtId="0" fontId="0" fillId="5" borderId="78" xfId="0" applyFill="1" applyBorder="1" applyAlignment="1">
      <alignment horizontal="center"/>
    </xf>
    <xf numFmtId="0" fontId="0" fillId="5" borderId="80" xfId="0" applyFill="1" applyBorder="1" applyAlignment="1">
      <alignment horizontal="center"/>
    </xf>
    <xf numFmtId="0" fontId="0" fillId="5" borderId="81" xfId="0" applyFill="1" applyBorder="1" applyAlignment="1">
      <alignment horizontal="center"/>
    </xf>
    <xf numFmtId="0" fontId="0" fillId="5" borderId="82" xfId="0" applyFill="1" applyBorder="1" applyAlignment="1">
      <alignment horizontal="center"/>
    </xf>
    <xf numFmtId="0" fontId="0" fillId="0" borderId="83" xfId="0" applyBorder="1"/>
    <xf numFmtId="0" fontId="0" fillId="4" borderId="78" xfId="0" applyFill="1" applyBorder="1" applyAlignment="1">
      <alignment horizontal="center"/>
    </xf>
    <xf numFmtId="0" fontId="0" fillId="4" borderId="80" xfId="0" applyFill="1" applyBorder="1" applyAlignment="1">
      <alignment horizontal="center"/>
    </xf>
    <xf numFmtId="0" fontId="1" fillId="4" borderId="75" xfId="0" applyFont="1" applyFill="1" applyBorder="1"/>
    <xf numFmtId="0" fontId="0" fillId="5" borderId="63" xfId="0" applyFill="1" applyBorder="1"/>
    <xf numFmtId="0" fontId="0" fillId="4" borderId="94" xfId="0" applyFill="1" applyBorder="1" applyAlignment="1">
      <alignment horizontal="center"/>
    </xf>
    <xf numFmtId="0" fontId="0" fillId="4" borderId="93" xfId="0" applyFill="1" applyBorder="1" applyAlignment="1">
      <alignment horizontal="center"/>
    </xf>
    <xf numFmtId="0" fontId="0" fillId="5" borderId="93" xfId="0" applyFill="1" applyBorder="1"/>
    <xf numFmtId="0" fontId="0" fillId="5" borderId="94" xfId="0" applyFill="1" applyBorder="1"/>
    <xf numFmtId="0" fontId="0" fillId="5" borderId="95" xfId="0" applyFill="1" applyBorder="1"/>
    <xf numFmtId="0" fontId="0" fillId="2" borderId="75" xfId="0" applyFill="1" applyBorder="1" applyAlignment="1">
      <alignment horizontal="center"/>
    </xf>
    <xf numFmtId="0" fontId="0" fillId="2" borderId="76" xfId="0" applyFill="1" applyBorder="1" applyAlignment="1">
      <alignment horizontal="center"/>
    </xf>
    <xf numFmtId="0" fontId="0" fillId="2" borderId="77" xfId="0" applyFill="1" applyBorder="1" applyAlignment="1">
      <alignment horizontal="center"/>
    </xf>
    <xf numFmtId="0" fontId="0" fillId="2" borderId="80" xfId="0" applyFill="1" applyBorder="1" applyAlignment="1">
      <alignment horizontal="center"/>
    </xf>
    <xf numFmtId="0" fontId="0" fillId="2" borderId="81" xfId="0" applyFill="1" applyBorder="1" applyAlignment="1">
      <alignment horizontal="center"/>
    </xf>
    <xf numFmtId="0" fontId="0" fillId="2" borderId="82" xfId="0" applyFill="1" applyBorder="1" applyAlignment="1">
      <alignment horizontal="center"/>
    </xf>
    <xf numFmtId="0" fontId="0" fillId="2" borderId="78" xfId="0" applyFill="1" applyBorder="1" applyAlignment="1">
      <alignment horizontal="center"/>
    </xf>
    <xf numFmtId="0" fontId="0" fillId="3" borderId="75" xfId="0" applyFill="1" applyBorder="1" applyAlignment="1">
      <alignment horizontal="center"/>
    </xf>
    <xf numFmtId="0" fontId="0" fillId="3" borderId="76" xfId="0" applyFill="1" applyBorder="1" applyAlignment="1">
      <alignment horizontal="center"/>
    </xf>
    <xf numFmtId="0" fontId="0" fillId="3" borderId="77" xfId="0" applyFill="1" applyBorder="1" applyAlignment="1">
      <alignment horizontal="center"/>
    </xf>
    <xf numFmtId="0" fontId="0" fillId="3" borderId="80" xfId="0" applyFill="1" applyBorder="1" applyAlignment="1">
      <alignment horizontal="center"/>
    </xf>
    <xf numFmtId="0" fontId="0" fillId="3" borderId="81" xfId="0" applyFill="1" applyBorder="1" applyAlignment="1">
      <alignment horizontal="center"/>
    </xf>
    <xf numFmtId="0" fontId="0" fillId="3" borderId="82" xfId="0" applyFill="1" applyBorder="1" applyAlignment="1">
      <alignment horizontal="center"/>
    </xf>
    <xf numFmtId="0" fontId="0" fillId="3" borderId="78" xfId="0" applyFill="1" applyBorder="1" applyAlignment="1">
      <alignment horizontal="center"/>
    </xf>
    <xf numFmtId="0" fontId="0" fillId="4" borderId="75" xfId="0" applyFill="1" applyBorder="1" applyAlignment="1">
      <alignment horizontal="center"/>
    </xf>
    <xf numFmtId="0" fontId="0" fillId="4" borderId="76" xfId="0" applyFill="1" applyBorder="1" applyAlignment="1">
      <alignment horizontal="center"/>
    </xf>
    <xf numFmtId="0" fontId="0" fillId="4" borderId="77" xfId="0" applyFill="1" applyBorder="1" applyAlignment="1">
      <alignment horizontal="center"/>
    </xf>
    <xf numFmtId="0" fontId="0" fillId="4" borderId="81" xfId="0" applyFill="1" applyBorder="1" applyAlignment="1">
      <alignment horizontal="center"/>
    </xf>
    <xf numFmtId="0" fontId="0" fillId="4" borderId="82" xfId="0" applyFill="1" applyBorder="1" applyAlignment="1">
      <alignment horizontal="center"/>
    </xf>
    <xf numFmtId="0" fontId="0" fillId="2" borderId="1" xfId="0" applyFill="1" applyBorder="1" applyAlignment="1">
      <alignment horizontal="center"/>
    </xf>
    <xf numFmtId="0" fontId="0" fillId="3" borderId="1" xfId="0" applyFill="1" applyBorder="1" applyAlignment="1">
      <alignment horizontal="center"/>
    </xf>
    <xf numFmtId="0" fontId="0" fillId="2" borderId="17" xfId="0" applyFill="1" applyBorder="1"/>
    <xf numFmtId="0" fontId="0" fillId="3" borderId="17" xfId="0" applyFill="1" applyBorder="1"/>
    <xf numFmtId="0" fontId="0" fillId="2" borderId="18" xfId="0" applyFill="1" applyBorder="1"/>
    <xf numFmtId="0" fontId="0" fillId="3" borderId="18" xfId="0" applyFill="1" applyBorder="1"/>
    <xf numFmtId="0" fontId="0" fillId="2" borderId="19" xfId="0" applyFill="1" applyBorder="1"/>
    <xf numFmtId="0" fontId="0" fillId="3" borderId="19" xfId="0" applyFill="1" applyBorder="1"/>
    <xf numFmtId="0" fontId="0" fillId="2" borderId="14" xfId="0" applyFill="1" applyBorder="1" applyAlignment="1">
      <alignment horizontal="center"/>
    </xf>
    <xf numFmtId="0" fontId="0" fillId="2" borderId="15" xfId="0" applyFill="1" applyBorder="1" applyAlignment="1">
      <alignment horizontal="center"/>
    </xf>
    <xf numFmtId="0" fontId="0" fillId="2" borderId="16" xfId="0" applyFill="1" applyBorder="1" applyAlignment="1">
      <alignment horizontal="center"/>
    </xf>
    <xf numFmtId="0" fontId="0" fillId="3" borderId="14" xfId="0" applyFill="1" applyBorder="1" applyAlignment="1">
      <alignment horizontal="center"/>
    </xf>
    <xf numFmtId="0" fontId="0" fillId="3" borderId="15" xfId="0" applyFill="1" applyBorder="1" applyAlignment="1">
      <alignment horizontal="center"/>
    </xf>
    <xf numFmtId="0" fontId="0" fillId="3" borderId="16" xfId="0" applyFill="1" applyBorder="1" applyAlignment="1">
      <alignment horizontal="center"/>
    </xf>
    <xf numFmtId="0" fontId="0" fillId="2" borderId="12" xfId="0" applyFill="1" applyBorder="1" applyAlignment="1">
      <alignment horizontal="center"/>
    </xf>
    <xf numFmtId="0" fontId="0" fillId="2" borderId="13" xfId="0" applyFill="1" applyBorder="1" applyAlignment="1">
      <alignment horizontal="center"/>
    </xf>
    <xf numFmtId="0" fontId="0" fillId="3" borderId="12" xfId="0" applyFill="1" applyBorder="1" applyAlignment="1">
      <alignment horizontal="center"/>
    </xf>
    <xf numFmtId="0" fontId="0" fillId="3" borderId="13" xfId="0" applyFill="1" applyBorder="1" applyAlignment="1">
      <alignment horizontal="center"/>
    </xf>
    <xf numFmtId="0" fontId="0" fillId="8" borderId="64" xfId="0" applyFill="1" applyBorder="1" applyProtection="1">
      <protection locked="0"/>
    </xf>
    <xf numFmtId="0" fontId="0" fillId="8" borderId="65" xfId="0" applyFill="1" applyBorder="1" applyProtection="1">
      <protection locked="0"/>
    </xf>
    <xf numFmtId="0" fontId="0" fillId="8" borderId="66" xfId="0" applyFill="1" applyBorder="1" applyProtection="1">
      <protection locked="0"/>
    </xf>
    <xf numFmtId="0" fontId="0" fillId="8" borderId="67" xfId="0" applyFill="1" applyBorder="1" applyProtection="1">
      <protection locked="0"/>
    </xf>
    <xf numFmtId="0" fontId="0" fillId="8" borderId="0" xfId="0" applyFill="1" applyProtection="1">
      <protection locked="0"/>
    </xf>
    <xf numFmtId="0" fontId="0" fillId="8" borderId="68" xfId="0" applyFill="1" applyBorder="1" applyProtection="1">
      <protection locked="0"/>
    </xf>
    <xf numFmtId="0" fontId="0" fillId="8" borderId="69" xfId="0" applyFill="1" applyBorder="1" applyProtection="1">
      <protection locked="0"/>
    </xf>
    <xf numFmtId="0" fontId="0" fillId="8" borderId="70" xfId="0" applyFill="1" applyBorder="1" applyProtection="1">
      <protection locked="0"/>
    </xf>
    <xf numFmtId="0" fontId="0" fillId="8" borderId="71" xfId="0" applyFill="1" applyBorder="1" applyProtection="1">
      <protection locked="0"/>
    </xf>
    <xf numFmtId="0" fontId="0" fillId="0" borderId="6" xfId="0" applyBorder="1" applyAlignment="1" applyProtection="1">
      <alignment horizontal="center"/>
      <protection locked="0"/>
    </xf>
    <xf numFmtId="0" fontId="0" fillId="0" borderId="79" xfId="0" applyBorder="1" applyAlignment="1" applyProtection="1">
      <alignment horizontal="center"/>
      <protection locked="0"/>
    </xf>
    <xf numFmtId="0" fontId="0" fillId="0" borderId="81" xfId="0" applyBorder="1" applyAlignment="1" applyProtection="1">
      <alignment horizontal="center"/>
      <protection locked="0"/>
    </xf>
    <xf numFmtId="0" fontId="0" fillId="0" borderId="82" xfId="0" applyBorder="1" applyAlignment="1" applyProtection="1">
      <alignment horizontal="center"/>
      <protection locked="0"/>
    </xf>
    <xf numFmtId="0" fontId="0" fillId="0" borderId="6" xfId="0" applyBorder="1" applyProtection="1">
      <protection locked="0"/>
    </xf>
    <xf numFmtId="0" fontId="0" fillId="0" borderId="7" xfId="0" applyBorder="1" applyProtection="1">
      <protection locked="0"/>
    </xf>
    <xf numFmtId="0" fontId="0" fillId="0" borderId="9" xfId="0" applyBorder="1" applyProtection="1">
      <protection locked="0"/>
    </xf>
    <xf numFmtId="0" fontId="0" fillId="0" borderId="10" xfId="0" applyBorder="1" applyProtection="1">
      <protection locked="0"/>
    </xf>
    <xf numFmtId="0" fontId="0" fillId="0" borderId="9" xfId="0" applyBorder="1" applyAlignment="1" applyProtection="1">
      <alignment horizontal="center"/>
      <protection locked="0"/>
    </xf>
    <xf numFmtId="0" fontId="0" fillId="0" borderId="7" xfId="0" applyBorder="1" applyAlignment="1" applyProtection="1">
      <alignment horizontal="center"/>
      <protection locked="0"/>
    </xf>
    <xf numFmtId="0" fontId="0" fillId="0" borderId="10" xfId="0" applyBorder="1" applyAlignment="1" applyProtection="1">
      <alignment horizontal="center"/>
      <protection locked="0"/>
    </xf>
    <xf numFmtId="0" fontId="0" fillId="0" borderId="12" xfId="0" applyBorder="1" applyProtection="1">
      <protection locked="0"/>
    </xf>
    <xf numFmtId="0" fontId="0" fillId="0" borderId="13" xfId="0" applyBorder="1" applyProtection="1">
      <protection locked="0"/>
    </xf>
    <xf numFmtId="0" fontId="0" fillId="8" borderId="41" xfId="0" applyFill="1" applyBorder="1" applyAlignment="1" applyProtection="1">
      <alignment horizontal="center"/>
      <protection locked="0"/>
    </xf>
    <xf numFmtId="0" fontId="0" fillId="8" borderId="12" xfId="0" applyFill="1" applyBorder="1" applyAlignment="1" applyProtection="1">
      <alignment horizontal="center"/>
      <protection locked="0"/>
    </xf>
    <xf numFmtId="0" fontId="0" fillId="8" borderId="13" xfId="0" applyFill="1" applyBorder="1" applyAlignment="1" applyProtection="1">
      <alignment horizontal="center"/>
      <protection locked="0"/>
    </xf>
    <xf numFmtId="0" fontId="0" fillId="8" borderId="42" xfId="0" applyFill="1" applyBorder="1" applyAlignment="1" applyProtection="1">
      <alignment horizontal="center"/>
      <protection locked="0"/>
    </xf>
    <xf numFmtId="0" fontId="0" fillId="8" borderId="6" xfId="0" applyFill="1" applyBorder="1" applyAlignment="1" applyProtection="1">
      <alignment horizontal="center"/>
      <protection locked="0"/>
    </xf>
    <xf numFmtId="0" fontId="0" fillId="8" borderId="7" xfId="0" applyFill="1" applyBorder="1" applyAlignment="1" applyProtection="1">
      <alignment horizontal="center"/>
      <protection locked="0"/>
    </xf>
    <xf numFmtId="0" fontId="0" fillId="8" borderId="43" xfId="0" applyFill="1" applyBorder="1" applyAlignment="1" applyProtection="1">
      <alignment horizontal="center"/>
      <protection locked="0"/>
    </xf>
    <xf numFmtId="0" fontId="0" fillId="8" borderId="9" xfId="0" applyFill="1" applyBorder="1" applyAlignment="1" applyProtection="1">
      <alignment horizontal="center"/>
      <protection locked="0"/>
    </xf>
    <xf numFmtId="0" fontId="0" fillId="8" borderId="10" xfId="0" applyFill="1" applyBorder="1" applyAlignment="1" applyProtection="1">
      <alignment horizontal="center"/>
      <protection locked="0"/>
    </xf>
    <xf numFmtId="0" fontId="0" fillId="8" borderId="93" xfId="0" applyFill="1" applyBorder="1" applyProtection="1">
      <protection locked="0"/>
    </xf>
    <xf numFmtId="0" fontId="0" fillId="8" borderId="94" xfId="0" applyFill="1" applyBorder="1" applyProtection="1">
      <protection locked="0"/>
    </xf>
    <xf numFmtId="0" fontId="0" fillId="8" borderId="95" xfId="0" applyFill="1" applyBorder="1" applyProtection="1">
      <protection locked="0"/>
    </xf>
    <xf numFmtId="0" fontId="0" fillId="0" borderId="12" xfId="0" applyBorder="1" applyAlignment="1" applyProtection="1">
      <alignment horizontal="center"/>
      <protection locked="0"/>
    </xf>
    <xf numFmtId="0" fontId="0" fillId="0" borderId="13" xfId="0" applyBorder="1" applyAlignment="1" applyProtection="1">
      <alignment horizontal="center"/>
      <protection locked="0"/>
    </xf>
    <xf numFmtId="0" fontId="0" fillId="0" borderId="47" xfId="0" applyBorder="1" applyAlignment="1" applyProtection="1">
      <alignment horizontal="center"/>
      <protection locked="0"/>
    </xf>
    <xf numFmtId="0" fontId="0" fillId="0" borderId="45" xfId="0" applyBorder="1" applyAlignment="1" applyProtection="1">
      <alignment horizontal="center"/>
      <protection locked="0"/>
    </xf>
    <xf numFmtId="0" fontId="0" fillId="0" borderId="46" xfId="0" applyBorder="1" applyAlignment="1" applyProtection="1">
      <alignment horizontal="center"/>
      <protection locked="0"/>
    </xf>
    <xf numFmtId="0" fontId="0" fillId="0" borderId="45" xfId="0" applyBorder="1" applyProtection="1">
      <protection locked="0"/>
    </xf>
    <xf numFmtId="0" fontId="0" fillId="0" borderId="46" xfId="0" applyBorder="1" applyProtection="1">
      <protection locked="0"/>
    </xf>
    <xf numFmtId="0" fontId="0" fillId="0" borderId="6" xfId="0" applyBorder="1" applyAlignment="1">
      <alignment horizontal="center"/>
    </xf>
    <xf numFmtId="0" fontId="0" fillId="0" borderId="9" xfId="0" applyBorder="1" applyAlignment="1">
      <alignment horizontal="center"/>
    </xf>
    <xf numFmtId="0" fontId="0" fillId="6" borderId="10" xfId="0" applyFill="1" applyBorder="1" applyAlignment="1">
      <alignment horizontal="center"/>
    </xf>
    <xf numFmtId="0" fontId="0" fillId="0" borderId="47" xfId="0" applyBorder="1" applyAlignment="1">
      <alignment horizontal="center"/>
    </xf>
    <xf numFmtId="0" fontId="0" fillId="0" borderId="45" xfId="0" applyBorder="1" applyAlignment="1">
      <alignment horizontal="center"/>
    </xf>
    <xf numFmtId="0" fontId="0" fillId="7" borderId="6" xfId="0" applyFill="1" applyBorder="1" applyAlignment="1">
      <alignment horizontal="center"/>
    </xf>
    <xf numFmtId="0" fontId="0" fillId="7" borderId="9" xfId="0" applyFill="1" applyBorder="1" applyAlignment="1">
      <alignment horizontal="center"/>
    </xf>
    <xf numFmtId="0" fontId="0" fillId="0" borderId="0" xfId="0" applyProtection="1">
      <protection locked="0"/>
    </xf>
    <xf numFmtId="0" fontId="0" fillId="0" borderId="3" xfId="0" applyBorder="1" applyAlignment="1" applyProtection="1">
      <alignment horizontal="center"/>
      <protection locked="0"/>
    </xf>
    <xf numFmtId="0" fontId="0" fillId="0" borderId="4" xfId="0" applyBorder="1" applyAlignment="1" applyProtection="1">
      <alignment horizontal="center"/>
      <protection locked="0"/>
    </xf>
    <xf numFmtId="0" fontId="0" fillId="0" borderId="12" xfId="0" applyBorder="1" applyAlignment="1">
      <alignment horizontal="center"/>
    </xf>
    <xf numFmtId="0" fontId="0" fillId="0" borderId="76" xfId="0" applyBorder="1" applyAlignment="1" applyProtection="1">
      <alignment horizontal="center"/>
      <protection locked="0"/>
    </xf>
    <xf numFmtId="0" fontId="0" fillId="0" borderId="77" xfId="0" applyBorder="1" applyAlignment="1" applyProtection="1">
      <alignment horizontal="center"/>
      <protection locked="0"/>
    </xf>
    <xf numFmtId="0" fontId="0" fillId="0" borderId="74" xfId="0" applyBorder="1" applyProtection="1">
      <protection locked="0"/>
    </xf>
    <xf numFmtId="0" fontId="0" fillId="0" borderId="44" xfId="0" applyBorder="1"/>
    <xf numFmtId="0" fontId="0" fillId="0" borderId="45" xfId="0" applyBorder="1"/>
    <xf numFmtId="0" fontId="0" fillId="0" borderId="46" xfId="0" applyBorder="1"/>
    <xf numFmtId="0" fontId="0" fillId="3" borderId="1" xfId="0" applyFill="1" applyBorder="1"/>
    <xf numFmtId="0" fontId="4" fillId="3" borderId="1" xfId="0" applyFont="1" applyFill="1" applyBorder="1" applyAlignment="1">
      <alignment horizontal="center" vertical="top"/>
    </xf>
    <xf numFmtId="0" fontId="0" fillId="3" borderId="44" xfId="0" applyFill="1" applyBorder="1"/>
    <xf numFmtId="0" fontId="4" fillId="2" borderId="1" xfId="0" applyFont="1" applyFill="1" applyBorder="1" applyAlignment="1">
      <alignment horizontal="center" vertical="top"/>
    </xf>
    <xf numFmtId="0" fontId="0" fillId="2" borderId="44" xfId="0" applyFill="1" applyBorder="1"/>
    <xf numFmtId="0" fontId="0" fillId="8" borderId="52" xfId="0" applyFill="1" applyBorder="1" applyAlignment="1" applyProtection="1">
      <alignment horizontal="center"/>
      <protection locked="0"/>
    </xf>
    <xf numFmtId="20" fontId="0" fillId="0" borderId="13" xfId="0" applyNumberFormat="1" applyBorder="1" applyAlignment="1" applyProtection="1">
      <alignment horizontal="center"/>
      <protection locked="0"/>
    </xf>
    <xf numFmtId="0" fontId="0" fillId="4" borderId="27" xfId="0" applyFill="1" applyBorder="1" applyAlignment="1">
      <alignment horizontal="center"/>
    </xf>
    <xf numFmtId="0" fontId="0" fillId="4" borderId="28" xfId="0" applyFill="1" applyBorder="1" applyAlignment="1">
      <alignment horizontal="center"/>
    </xf>
    <xf numFmtId="0" fontId="0" fillId="4" borderId="29" xfId="0" applyFill="1" applyBorder="1" applyAlignment="1">
      <alignment horizontal="center"/>
    </xf>
    <xf numFmtId="0" fontId="0" fillId="4" borderId="32" xfId="0" applyFill="1" applyBorder="1" applyAlignment="1">
      <alignment horizontal="center"/>
    </xf>
    <xf numFmtId="0" fontId="0" fillId="4" borderId="26" xfId="0" applyFill="1" applyBorder="1" applyAlignment="1">
      <alignment horizontal="center"/>
    </xf>
    <xf numFmtId="0" fontId="0" fillId="4" borderId="33" xfId="0" applyFill="1" applyBorder="1" applyAlignment="1">
      <alignment horizontal="center"/>
    </xf>
    <xf numFmtId="0" fontId="0" fillId="5" borderId="20" xfId="0" applyFill="1" applyBorder="1" applyAlignment="1">
      <alignment horizontal="center"/>
    </xf>
    <xf numFmtId="0" fontId="0" fillId="5" borderId="22" xfId="0" applyFill="1" applyBorder="1" applyAlignment="1">
      <alignment horizontal="center"/>
    </xf>
    <xf numFmtId="0" fontId="0" fillId="4" borderId="37" xfId="0" applyFill="1" applyBorder="1" applyAlignment="1">
      <alignment horizontal="center"/>
    </xf>
    <xf numFmtId="0" fontId="0" fillId="4" borderId="38" xfId="0" applyFill="1" applyBorder="1" applyAlignment="1">
      <alignment horizontal="center"/>
    </xf>
    <xf numFmtId="0" fontId="0" fillId="4" borderId="21" xfId="0" applyFill="1" applyBorder="1" applyAlignment="1">
      <alignment horizontal="center"/>
    </xf>
    <xf numFmtId="0" fontId="0" fillId="4" borderId="22" xfId="0" applyFill="1" applyBorder="1" applyAlignment="1">
      <alignment horizontal="center"/>
    </xf>
    <xf numFmtId="0" fontId="0" fillId="5" borderId="1" xfId="0" applyFill="1" applyBorder="1" applyAlignment="1">
      <alignment horizontal="center"/>
    </xf>
    <xf numFmtId="0" fontId="0" fillId="2" borderId="27" xfId="0" applyFill="1" applyBorder="1" applyAlignment="1">
      <alignment horizontal="center"/>
    </xf>
    <xf numFmtId="0" fontId="0" fillId="2" borderId="28" xfId="0" applyFill="1" applyBorder="1" applyAlignment="1">
      <alignment horizontal="center"/>
    </xf>
    <xf numFmtId="0" fontId="0" fillId="2" borderId="29" xfId="0" applyFill="1" applyBorder="1" applyAlignment="1">
      <alignment horizontal="center"/>
    </xf>
    <xf numFmtId="0" fontId="0" fillId="2" borderId="32" xfId="0" applyFill="1" applyBorder="1" applyAlignment="1">
      <alignment horizontal="center"/>
    </xf>
    <xf numFmtId="0" fontId="0" fillId="2" borderId="26" xfId="0" applyFill="1" applyBorder="1" applyAlignment="1">
      <alignment horizontal="center"/>
    </xf>
    <xf numFmtId="0" fontId="0" fillId="2" borderId="33" xfId="0" applyFill="1" applyBorder="1" applyAlignment="1">
      <alignment horizontal="center"/>
    </xf>
    <xf numFmtId="0" fontId="0" fillId="3" borderId="32" xfId="0" applyFill="1" applyBorder="1" applyAlignment="1">
      <alignment horizontal="center"/>
    </xf>
    <xf numFmtId="0" fontId="0" fillId="3" borderId="26" xfId="0" applyFill="1" applyBorder="1" applyAlignment="1">
      <alignment horizontal="center"/>
    </xf>
    <xf numFmtId="0" fontId="0" fillId="3" borderId="33" xfId="0" applyFill="1" applyBorder="1" applyAlignment="1">
      <alignment horizontal="center"/>
    </xf>
    <xf numFmtId="0" fontId="0" fillId="8" borderId="96" xfId="0" applyFill="1" applyBorder="1" applyAlignment="1" applyProtection="1">
      <alignment horizontal="left"/>
      <protection locked="0"/>
    </xf>
    <xf numFmtId="0" fontId="0" fillId="8" borderId="85" xfId="0" applyFill="1" applyBorder="1" applyAlignment="1" applyProtection="1">
      <alignment horizontal="left"/>
      <protection locked="0"/>
    </xf>
    <xf numFmtId="0" fontId="0" fillId="8" borderId="86" xfId="0" applyFill="1" applyBorder="1" applyAlignment="1" applyProtection="1">
      <alignment horizontal="left"/>
      <protection locked="0"/>
    </xf>
    <xf numFmtId="0" fontId="0" fillId="4" borderId="97" xfId="0" applyFill="1" applyBorder="1" applyAlignment="1">
      <alignment horizontal="left"/>
    </xf>
    <xf numFmtId="0" fontId="0" fillId="4" borderId="88" xfId="0" applyFill="1" applyBorder="1" applyAlignment="1">
      <alignment horizontal="left"/>
    </xf>
    <xf numFmtId="0" fontId="0" fillId="4" borderId="89" xfId="0" applyFill="1" applyBorder="1" applyAlignment="1">
      <alignment horizontal="left"/>
    </xf>
    <xf numFmtId="0" fontId="0" fillId="4" borderId="96" xfId="0" applyFill="1" applyBorder="1" applyAlignment="1">
      <alignment horizontal="left"/>
    </xf>
    <xf numFmtId="0" fontId="0" fillId="4" borderId="85" xfId="0" applyFill="1" applyBorder="1" applyAlignment="1">
      <alignment horizontal="left"/>
    </xf>
    <xf numFmtId="0" fontId="0" fillId="4" borderId="86" xfId="0" applyFill="1" applyBorder="1" applyAlignment="1">
      <alignment horizontal="left"/>
    </xf>
    <xf numFmtId="0" fontId="0" fillId="3" borderId="27" xfId="0" applyFill="1" applyBorder="1" applyAlignment="1">
      <alignment horizontal="center"/>
    </xf>
    <xf numFmtId="0" fontId="0" fillId="3" borderId="28" xfId="0" applyFill="1" applyBorder="1" applyAlignment="1">
      <alignment horizontal="center"/>
    </xf>
    <xf numFmtId="0" fontId="0" fillId="3" borderId="29" xfId="0" applyFill="1" applyBorder="1" applyAlignment="1">
      <alignment horizontal="center"/>
    </xf>
    <xf numFmtId="0" fontId="0" fillId="5" borderId="60" xfId="0" applyFill="1" applyBorder="1" applyAlignment="1">
      <alignment horizontal="center"/>
    </xf>
    <xf numFmtId="0" fontId="0" fillId="5" borderId="61" xfId="0" applyFill="1" applyBorder="1" applyAlignment="1">
      <alignment horizontal="center"/>
    </xf>
    <xf numFmtId="0" fontId="0" fillId="5" borderId="62" xfId="0" applyFill="1" applyBorder="1" applyAlignment="1">
      <alignment horizontal="center"/>
    </xf>
    <xf numFmtId="0" fontId="0" fillId="0" borderId="27" xfId="0" applyBorder="1" applyAlignment="1">
      <alignment horizontal="center"/>
    </xf>
    <xf numFmtId="0" fontId="0" fillId="0" borderId="28" xfId="0" applyBorder="1" applyAlignment="1">
      <alignment horizontal="center"/>
    </xf>
    <xf numFmtId="0" fontId="0" fillId="0" borderId="29" xfId="0" applyBorder="1" applyAlignment="1">
      <alignment horizontal="center"/>
    </xf>
    <xf numFmtId="0" fontId="0" fillId="0" borderId="32" xfId="0" applyBorder="1" applyAlignment="1">
      <alignment horizontal="center"/>
    </xf>
    <xf numFmtId="0" fontId="0" fillId="0" borderId="26" xfId="0" applyBorder="1" applyAlignment="1">
      <alignment horizontal="center"/>
    </xf>
    <xf numFmtId="0" fontId="0" fillId="0" borderId="33" xfId="0" applyBorder="1" applyAlignment="1">
      <alignment horizontal="center"/>
    </xf>
    <xf numFmtId="0" fontId="0" fillId="5" borderId="72" xfId="0" applyFill="1" applyBorder="1" applyAlignment="1">
      <alignment horizontal="center"/>
    </xf>
    <xf numFmtId="0" fontId="0" fillId="5" borderId="73" xfId="0" applyFill="1" applyBorder="1" applyAlignment="1">
      <alignment horizontal="center"/>
    </xf>
    <xf numFmtId="0" fontId="0" fillId="5" borderId="74" xfId="0" applyFill="1" applyBorder="1" applyAlignment="1">
      <alignment horizontal="center"/>
    </xf>
    <xf numFmtId="0" fontId="0" fillId="0" borderId="72" xfId="0" applyBorder="1" applyAlignment="1">
      <alignment horizontal="center"/>
    </xf>
    <xf numFmtId="0" fontId="0" fillId="0" borderId="73" xfId="0" applyBorder="1" applyAlignment="1">
      <alignment horizontal="center"/>
    </xf>
    <xf numFmtId="0" fontId="0" fillId="0" borderId="74" xfId="0" applyBorder="1" applyAlignment="1">
      <alignment horizontal="center"/>
    </xf>
    <xf numFmtId="0" fontId="0" fillId="4" borderId="87" xfId="0" applyFill="1" applyBorder="1" applyAlignment="1">
      <alignment horizontal="left"/>
    </xf>
    <xf numFmtId="0" fontId="0" fillId="0" borderId="84" xfId="0" applyBorder="1" applyAlignment="1" applyProtection="1">
      <alignment horizontal="left"/>
      <protection locked="0"/>
    </xf>
    <xf numFmtId="0" fontId="0" fillId="0" borderId="85" xfId="0" applyBorder="1" applyAlignment="1" applyProtection="1">
      <alignment horizontal="left"/>
      <protection locked="0"/>
    </xf>
    <xf numFmtId="0" fontId="0" fillId="0" borderId="86" xfId="0" applyBorder="1" applyAlignment="1" applyProtection="1">
      <alignment horizontal="left"/>
      <protection locked="0"/>
    </xf>
    <xf numFmtId="0" fontId="0" fillId="4" borderId="84" xfId="0" applyFill="1" applyBorder="1" applyAlignment="1">
      <alignment horizontal="left"/>
    </xf>
    <xf numFmtId="0" fontId="0" fillId="0" borderId="90" xfId="0" applyBorder="1" applyAlignment="1" applyProtection="1">
      <alignment horizontal="left"/>
      <protection locked="0"/>
    </xf>
    <xf numFmtId="0" fontId="0" fillId="0" borderId="91" xfId="0" applyBorder="1" applyAlignment="1" applyProtection="1">
      <alignment horizontal="left"/>
      <protection locked="0"/>
    </xf>
    <xf numFmtId="0" fontId="0" fillId="0" borderId="92" xfId="0" applyBorder="1" applyAlignment="1" applyProtection="1">
      <alignment horizontal="left"/>
      <protection locked="0"/>
    </xf>
    <xf numFmtId="0" fontId="0" fillId="2" borderId="1" xfId="0" applyFill="1" applyBorder="1" applyAlignment="1">
      <alignment horizontal="center"/>
    </xf>
    <xf numFmtId="0" fontId="0" fillId="3" borderId="1" xfId="0" applyFill="1" applyBorder="1" applyAlignment="1">
      <alignment horizontal="center"/>
    </xf>
    <xf numFmtId="0" fontId="0" fillId="2" borderId="20" xfId="0" applyFill="1" applyBorder="1" applyAlignment="1">
      <alignment horizontal="center"/>
    </xf>
    <xf numFmtId="0" fontId="0" fillId="2" borderId="21" xfId="0" applyFill="1" applyBorder="1" applyAlignment="1">
      <alignment horizontal="center"/>
    </xf>
    <xf numFmtId="0" fontId="0" fillId="2" borderId="22" xfId="0" applyFill="1" applyBorder="1" applyAlignment="1">
      <alignment horizontal="center"/>
    </xf>
    <xf numFmtId="0" fontId="0" fillId="3" borderId="21" xfId="0" applyFill="1" applyBorder="1" applyAlignment="1">
      <alignment horizontal="center"/>
    </xf>
    <xf numFmtId="0" fontId="0" fillId="3" borderId="22" xfId="0" applyFill="1" applyBorder="1" applyAlignment="1">
      <alignment horizontal="center"/>
    </xf>
    <xf numFmtId="0" fontId="0" fillId="3" borderId="20" xfId="0" applyFill="1" applyBorder="1" applyAlignment="1">
      <alignment horizontal="center"/>
    </xf>
    <xf numFmtId="0" fontId="0" fillId="3" borderId="24" xfId="0" applyFill="1" applyBorder="1" applyAlignment="1">
      <alignment horizontal="center"/>
    </xf>
    <xf numFmtId="0" fontId="0" fillId="3" borderId="25" xfId="0" applyFill="1" applyBorder="1" applyAlignment="1">
      <alignment horizontal="center"/>
    </xf>
    <xf numFmtId="0" fontId="0" fillId="3" borderId="30" xfId="0" applyFill="1" applyBorder="1" applyAlignment="1">
      <alignment horizontal="center"/>
    </xf>
    <xf numFmtId="0" fontId="0" fillId="3" borderId="0" xfId="0" applyFill="1" applyAlignment="1">
      <alignment horizontal="center"/>
    </xf>
    <xf numFmtId="0" fontId="0" fillId="3" borderId="31" xfId="0" applyFill="1" applyBorder="1" applyAlignment="1">
      <alignment horizontal="center"/>
    </xf>
    <xf numFmtId="0" fontId="0" fillId="4" borderId="87" xfId="0" applyFill="1" applyBorder="1"/>
    <xf numFmtId="0" fontId="0" fillId="4" borderId="88" xfId="0" applyFill="1" applyBorder="1"/>
    <xf numFmtId="0" fontId="0" fillId="4" borderId="89" xfId="0" applyFill="1" applyBorder="1"/>
    <xf numFmtId="0" fontId="0" fillId="4" borderId="84" xfId="0" applyFill="1" applyBorder="1"/>
    <xf numFmtId="0" fontId="0" fillId="4" borderId="85" xfId="0" applyFill="1" applyBorder="1"/>
    <xf numFmtId="0" fontId="0" fillId="4" borderId="86" xfId="0" applyFill="1" applyBorder="1"/>
    <xf numFmtId="0" fontId="0" fillId="4" borderId="72" xfId="0" applyFill="1" applyBorder="1" applyAlignment="1">
      <alignment horizontal="center"/>
    </xf>
    <xf numFmtId="0" fontId="0" fillId="4" borderId="73" xfId="0" applyFill="1" applyBorder="1" applyAlignment="1">
      <alignment horizontal="center"/>
    </xf>
    <xf numFmtId="0" fontId="0" fillId="4" borderId="74" xfId="0" applyFill="1" applyBorder="1" applyAlignment="1">
      <alignment horizontal="center"/>
    </xf>
    <xf numFmtId="0" fontId="0" fillId="8" borderId="90" xfId="0" applyFill="1" applyBorder="1" applyProtection="1">
      <protection locked="0"/>
    </xf>
    <xf numFmtId="0" fontId="0" fillId="8" borderId="91" xfId="0" applyFill="1" applyBorder="1" applyProtection="1">
      <protection locked="0"/>
    </xf>
    <xf numFmtId="0" fontId="0" fillId="8" borderId="92" xfId="0" applyFill="1" applyBorder="1" applyProtection="1">
      <protection locked="0"/>
    </xf>
    <xf numFmtId="0" fontId="0" fillId="8" borderId="84" xfId="0" applyFill="1" applyBorder="1" applyProtection="1">
      <protection locked="0"/>
    </xf>
    <xf numFmtId="0" fontId="0" fillId="8" borderId="85" xfId="0" applyFill="1" applyBorder="1" applyProtection="1">
      <protection locked="0"/>
    </xf>
    <xf numFmtId="0" fontId="0" fillId="8" borderId="86" xfId="0" applyFill="1" applyBorder="1" applyProtection="1">
      <protection locked="0"/>
    </xf>
    <xf numFmtId="0" fontId="0" fillId="0" borderId="84" xfId="0" applyBorder="1" applyProtection="1">
      <protection locked="0"/>
    </xf>
    <xf numFmtId="0" fontId="0" fillId="0" borderId="85" xfId="0" applyBorder="1" applyProtection="1">
      <protection locked="0"/>
    </xf>
    <xf numFmtId="0" fontId="0" fillId="0" borderId="86" xfId="0" applyBorder="1" applyProtection="1">
      <protection locked="0"/>
    </xf>
    <xf numFmtId="0" fontId="0" fillId="8" borderId="98" xfId="0" applyFill="1" applyBorder="1"/>
    <xf numFmtId="0" fontId="0" fillId="0" borderId="98" xfId="0" applyBorder="1"/>
    <xf numFmtId="0" fontId="0" fillId="0" borderId="99" xfId="0" applyBorder="1"/>
    <xf numFmtId="0" fontId="7"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13.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500" b="1" i="0" u="none" strike="noStrike" kern="1200" cap="all" spc="100" normalizeH="0" baseline="0">
              <a:solidFill>
                <a:schemeClr val="lt1"/>
              </a:solidFill>
              <a:latin typeface="+mn-lt"/>
              <a:ea typeface="+mn-ea"/>
              <a:cs typeface="+mn-cs"/>
            </a:defRPr>
          </a:pPr>
          <a:endParaRPr lang="en-US"/>
        </a:p>
      </c:txPr>
    </c:title>
    <c:autoTitleDeleted val="0"/>
    <c:plotArea>
      <c:layout/>
      <c:scatterChart>
        <c:scatterStyle val="smoothMarker"/>
        <c:varyColors val="0"/>
        <c:ser>
          <c:idx val="0"/>
          <c:order val="0"/>
          <c:tx>
            <c:strRef>
              <c:f>Friction!$P$5</c:f>
              <c:strCache>
                <c:ptCount val="1"/>
                <c:pt idx="0">
                  <c:v>Static Metal </c:v>
                </c:pt>
              </c:strCache>
            </c:strRef>
          </c:tx>
          <c:spPr>
            <a:ln w="28575" cap="rnd">
              <a:solidFill>
                <a:schemeClr val="lt1">
                  <a:alpha val="50000"/>
                </a:schemeClr>
              </a:solidFill>
              <a:round/>
            </a:ln>
            <a:effectLst>
              <a:outerShdw dist="25400" dir="2700000" algn="tl" rotWithShape="0">
                <a:schemeClr val="accent1"/>
              </a:outerShdw>
            </a:effectLst>
          </c:spPr>
          <c:marker>
            <c:symbol val="circle"/>
            <c:size val="6"/>
            <c:spPr>
              <a:solidFill>
                <a:schemeClr val="accent1"/>
              </a:solidFill>
              <a:ln w="22225">
                <a:solidFill>
                  <a:schemeClr val="lt1"/>
                </a:solidFill>
                <a:round/>
              </a:ln>
              <a:effectLst/>
            </c:spPr>
          </c:marker>
          <c:xVal>
            <c:numRef>
              <c:f>Friction!$R$8:$R$12</c:f>
              <c:numCache>
                <c:formatCode>General</c:formatCode>
                <c:ptCount val="5"/>
                <c:pt idx="0">
                  <c:v>2.8743300000000001</c:v>
                </c:pt>
                <c:pt idx="1">
                  <c:v>3.8259000000000003</c:v>
                </c:pt>
                <c:pt idx="2">
                  <c:v>4.6106999999999996</c:v>
                </c:pt>
                <c:pt idx="3">
                  <c:v>5.5916999999999994</c:v>
                </c:pt>
                <c:pt idx="4">
                  <c:v>6.3765000000000009</c:v>
                </c:pt>
              </c:numCache>
            </c:numRef>
          </c:xVal>
          <c:yVal>
            <c:numRef>
              <c:f>Friction!$T$8:$T$12</c:f>
              <c:numCache>
                <c:formatCode>General</c:formatCode>
                <c:ptCount val="5"/>
                <c:pt idx="0">
                  <c:v>0.32373000000000002</c:v>
                </c:pt>
                <c:pt idx="1">
                  <c:v>0.49050000000000005</c:v>
                </c:pt>
                <c:pt idx="2">
                  <c:v>0.49050000000000005</c:v>
                </c:pt>
                <c:pt idx="3">
                  <c:v>0.68670000000000009</c:v>
                </c:pt>
                <c:pt idx="4">
                  <c:v>0.68670000000000009</c:v>
                </c:pt>
              </c:numCache>
            </c:numRef>
          </c:yVal>
          <c:smooth val="1"/>
          <c:extLst>
            <c:ext xmlns:c16="http://schemas.microsoft.com/office/drawing/2014/chart" uri="{C3380CC4-5D6E-409C-BE32-E72D297353CC}">
              <c16:uniqueId val="{00000000-2B4C-D141-84DD-24FFEC9DE9A2}"/>
            </c:ext>
          </c:extLst>
        </c:ser>
        <c:dLbls>
          <c:showLegendKey val="0"/>
          <c:showVal val="0"/>
          <c:showCatName val="0"/>
          <c:showSerName val="0"/>
          <c:showPercent val="0"/>
          <c:showBubbleSize val="0"/>
        </c:dLbls>
        <c:axId val="1633112448"/>
        <c:axId val="1633114240"/>
      </c:scatterChart>
      <c:valAx>
        <c:axId val="1633112448"/>
        <c:scaling>
          <c:orientation val="minMax"/>
        </c:scaling>
        <c:delete val="0"/>
        <c:axPos val="b"/>
        <c:majorGridlines>
          <c:spPr>
            <a:ln w="9525" cap="flat" cmpd="sng" algn="ctr">
              <a:solidFill>
                <a:schemeClr val="lt1">
                  <a:alpha val="25000"/>
                </a:schemeClr>
              </a:solidFill>
              <a:round/>
            </a:ln>
            <a:effectLst/>
          </c:spPr>
        </c:majorGridlines>
        <c:numFmt formatCode="General" sourceLinked="1"/>
        <c:majorTickMark val="none"/>
        <c:minorTickMark val="none"/>
        <c:tickLblPos val="nextTo"/>
        <c:spPr>
          <a:noFill/>
          <a:ln w="12700" cap="flat" cmpd="sng" algn="ctr">
            <a:solidFill>
              <a:schemeClr val="lt1">
                <a:alpha val="25000"/>
              </a:schemeClr>
            </a:solidFill>
            <a:round/>
          </a:ln>
          <a:effectLst/>
        </c:spPr>
        <c:txPr>
          <a:bodyPr rot="-60000000" spcFirstLastPara="1" vertOverflow="ellipsis" vert="horz" wrap="square" anchor="ctr" anchorCtr="1"/>
          <a:lstStyle/>
          <a:p>
            <a:pPr>
              <a:defRPr sz="900" b="0" i="0" u="none" strike="noStrike" kern="1200" spc="100" baseline="0">
                <a:solidFill>
                  <a:schemeClr val="lt1"/>
                </a:solidFill>
                <a:latin typeface="+mn-lt"/>
                <a:ea typeface="+mn-ea"/>
                <a:cs typeface="+mn-cs"/>
              </a:defRPr>
            </a:pPr>
            <a:endParaRPr lang="en-US"/>
          </a:p>
        </c:txPr>
        <c:crossAx val="1633114240"/>
        <c:crosses val="autoZero"/>
        <c:crossBetween val="midCat"/>
      </c:valAx>
      <c:valAx>
        <c:axId val="1633114240"/>
        <c:scaling>
          <c:orientation val="minMax"/>
        </c:scaling>
        <c:delete val="0"/>
        <c:axPos val="l"/>
        <c:majorGridlines>
          <c:spPr>
            <a:ln w="9525" cap="flat" cmpd="sng" algn="ctr">
              <a:solidFill>
                <a:schemeClr val="lt1">
                  <a:alpha val="2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solidFill>
                <a:latin typeface="+mn-lt"/>
                <a:ea typeface="+mn-ea"/>
                <a:cs typeface="+mn-cs"/>
              </a:defRPr>
            </a:pPr>
            <a:endParaRPr lang="en-US"/>
          </a:p>
        </c:txPr>
        <c:crossAx val="1633112448"/>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accent1"/>
    </a:solidFill>
    <a:ln w="9525" cap="flat" cmpd="sng" algn="ctr">
      <a:solidFill>
        <a:schemeClr val="accent1"/>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500" b="1" i="0" u="none" strike="noStrike" kern="1200" cap="all" spc="100" normalizeH="0" baseline="0">
              <a:solidFill>
                <a:schemeClr val="lt1"/>
              </a:solidFill>
              <a:latin typeface="+mn-lt"/>
              <a:ea typeface="+mn-ea"/>
              <a:cs typeface="+mn-cs"/>
            </a:defRPr>
          </a:pPr>
          <a:endParaRPr lang="en-US"/>
        </a:p>
      </c:txPr>
    </c:title>
    <c:autoTitleDeleted val="0"/>
    <c:plotArea>
      <c:layout/>
      <c:scatterChart>
        <c:scatterStyle val="smoothMarker"/>
        <c:varyColors val="0"/>
        <c:ser>
          <c:idx val="0"/>
          <c:order val="0"/>
          <c:tx>
            <c:strRef>
              <c:f>Friction!$P$14</c:f>
              <c:strCache>
                <c:ptCount val="1"/>
                <c:pt idx="0">
                  <c:v>Static Wood</c:v>
                </c:pt>
              </c:strCache>
            </c:strRef>
          </c:tx>
          <c:spPr>
            <a:ln w="28575" cap="rnd">
              <a:solidFill>
                <a:schemeClr val="lt1">
                  <a:alpha val="50000"/>
                </a:schemeClr>
              </a:solidFill>
              <a:round/>
            </a:ln>
            <a:effectLst>
              <a:outerShdw dist="25400" dir="2700000" algn="tl" rotWithShape="0">
                <a:schemeClr val="accent1"/>
              </a:outerShdw>
            </a:effectLst>
          </c:spPr>
          <c:marker>
            <c:symbol val="circle"/>
            <c:size val="6"/>
            <c:spPr>
              <a:solidFill>
                <a:schemeClr val="accent1"/>
              </a:solidFill>
              <a:ln w="22225">
                <a:solidFill>
                  <a:schemeClr val="lt1"/>
                </a:solidFill>
                <a:round/>
              </a:ln>
              <a:effectLst/>
            </c:spPr>
          </c:marker>
          <c:xVal>
            <c:numRef>
              <c:f>Friction!$R$17:$R$21</c:f>
              <c:numCache>
                <c:formatCode>General</c:formatCode>
                <c:ptCount val="5"/>
                <c:pt idx="0">
                  <c:v>2.1778200000000001</c:v>
                </c:pt>
                <c:pt idx="1">
                  <c:v>3.1784400000000002</c:v>
                </c:pt>
                <c:pt idx="2">
                  <c:v>4.1986800000000004</c:v>
                </c:pt>
                <c:pt idx="3">
                  <c:v>5.0815800000000007</c:v>
                </c:pt>
                <c:pt idx="4">
                  <c:v>6.0822000000000003</c:v>
                </c:pt>
              </c:numCache>
            </c:numRef>
          </c:xVal>
          <c:yVal>
            <c:numRef>
              <c:f>Friction!$T$17:$T$21</c:f>
              <c:numCache>
                <c:formatCode>General</c:formatCode>
                <c:ptCount val="5"/>
                <c:pt idx="0">
                  <c:v>0.60821999999999998</c:v>
                </c:pt>
                <c:pt idx="1">
                  <c:v>0.82404000000000011</c:v>
                </c:pt>
                <c:pt idx="2">
                  <c:v>1.05948</c:v>
                </c:pt>
                <c:pt idx="3">
                  <c:v>1.1575800000000001</c:v>
                </c:pt>
                <c:pt idx="4">
                  <c:v>1.3734000000000002</c:v>
                </c:pt>
              </c:numCache>
            </c:numRef>
          </c:yVal>
          <c:smooth val="1"/>
          <c:extLst>
            <c:ext xmlns:c16="http://schemas.microsoft.com/office/drawing/2014/chart" uri="{C3380CC4-5D6E-409C-BE32-E72D297353CC}">
              <c16:uniqueId val="{00000000-2AAF-0C46-8222-99670973A563}"/>
            </c:ext>
          </c:extLst>
        </c:ser>
        <c:dLbls>
          <c:showLegendKey val="0"/>
          <c:showVal val="0"/>
          <c:showCatName val="0"/>
          <c:showSerName val="0"/>
          <c:showPercent val="0"/>
          <c:showBubbleSize val="0"/>
        </c:dLbls>
        <c:axId val="1760861632"/>
        <c:axId val="1632581632"/>
      </c:scatterChart>
      <c:valAx>
        <c:axId val="1760861632"/>
        <c:scaling>
          <c:orientation val="minMax"/>
        </c:scaling>
        <c:delete val="0"/>
        <c:axPos val="b"/>
        <c:majorGridlines>
          <c:spPr>
            <a:ln w="9525" cap="flat" cmpd="sng" algn="ctr">
              <a:solidFill>
                <a:schemeClr val="lt1">
                  <a:alpha val="25000"/>
                </a:schemeClr>
              </a:solidFill>
              <a:round/>
            </a:ln>
            <a:effectLst/>
          </c:spPr>
        </c:majorGridlines>
        <c:numFmt formatCode="General" sourceLinked="1"/>
        <c:majorTickMark val="none"/>
        <c:minorTickMark val="none"/>
        <c:tickLblPos val="nextTo"/>
        <c:spPr>
          <a:noFill/>
          <a:ln w="12700" cap="flat" cmpd="sng" algn="ctr">
            <a:solidFill>
              <a:schemeClr val="lt1">
                <a:alpha val="25000"/>
              </a:schemeClr>
            </a:solidFill>
            <a:round/>
          </a:ln>
          <a:effectLst/>
        </c:spPr>
        <c:txPr>
          <a:bodyPr rot="-60000000" spcFirstLastPara="1" vertOverflow="ellipsis" vert="horz" wrap="square" anchor="ctr" anchorCtr="1"/>
          <a:lstStyle/>
          <a:p>
            <a:pPr>
              <a:defRPr sz="900" b="0" i="0" u="none" strike="noStrike" kern="1200" spc="100" baseline="0">
                <a:solidFill>
                  <a:schemeClr val="lt1"/>
                </a:solidFill>
                <a:latin typeface="+mn-lt"/>
                <a:ea typeface="+mn-ea"/>
                <a:cs typeface="+mn-cs"/>
              </a:defRPr>
            </a:pPr>
            <a:endParaRPr lang="en-US"/>
          </a:p>
        </c:txPr>
        <c:crossAx val="1632581632"/>
        <c:crosses val="autoZero"/>
        <c:crossBetween val="midCat"/>
      </c:valAx>
      <c:valAx>
        <c:axId val="1632581632"/>
        <c:scaling>
          <c:orientation val="minMax"/>
        </c:scaling>
        <c:delete val="0"/>
        <c:axPos val="l"/>
        <c:majorGridlines>
          <c:spPr>
            <a:ln w="9525" cap="flat" cmpd="sng" algn="ctr">
              <a:solidFill>
                <a:schemeClr val="lt1">
                  <a:alpha val="2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solidFill>
                <a:latin typeface="+mn-lt"/>
                <a:ea typeface="+mn-ea"/>
                <a:cs typeface="+mn-cs"/>
              </a:defRPr>
            </a:pPr>
            <a:endParaRPr lang="en-US"/>
          </a:p>
        </c:txPr>
        <c:crossAx val="1760861632"/>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accent1"/>
    </a:solidFill>
    <a:ln w="9525" cap="flat" cmpd="sng" algn="ctr">
      <a:solidFill>
        <a:schemeClr val="accent1"/>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500" b="1" i="0" u="none" strike="noStrike" kern="1200" cap="all" spc="100" normalizeH="0" baseline="0">
              <a:solidFill>
                <a:schemeClr val="lt1"/>
              </a:solidFill>
              <a:latin typeface="+mn-lt"/>
              <a:ea typeface="+mn-ea"/>
              <a:cs typeface="+mn-cs"/>
            </a:defRPr>
          </a:pPr>
          <a:endParaRPr lang="en-US"/>
        </a:p>
      </c:txPr>
    </c:title>
    <c:autoTitleDeleted val="0"/>
    <c:plotArea>
      <c:layout/>
      <c:scatterChart>
        <c:scatterStyle val="smoothMarker"/>
        <c:varyColors val="0"/>
        <c:ser>
          <c:idx val="0"/>
          <c:order val="0"/>
          <c:tx>
            <c:strRef>
              <c:f>Friction!$P$23</c:f>
              <c:strCache>
                <c:ptCount val="1"/>
                <c:pt idx="0">
                  <c:v>Static Plastic</c:v>
                </c:pt>
              </c:strCache>
            </c:strRef>
          </c:tx>
          <c:spPr>
            <a:ln w="28575" cap="rnd">
              <a:solidFill>
                <a:schemeClr val="lt1">
                  <a:alpha val="50000"/>
                </a:schemeClr>
              </a:solidFill>
              <a:round/>
            </a:ln>
            <a:effectLst>
              <a:outerShdw dist="25400" dir="2700000" algn="tl" rotWithShape="0">
                <a:schemeClr val="accent1"/>
              </a:outerShdw>
            </a:effectLst>
          </c:spPr>
          <c:marker>
            <c:symbol val="circle"/>
            <c:size val="6"/>
            <c:spPr>
              <a:solidFill>
                <a:schemeClr val="accent1"/>
              </a:solidFill>
              <a:ln w="22225">
                <a:solidFill>
                  <a:schemeClr val="lt1"/>
                </a:solidFill>
                <a:round/>
              </a:ln>
              <a:effectLst/>
            </c:spPr>
          </c:marker>
          <c:xVal>
            <c:numRef>
              <c:f>Friction!$R$26:$R$30</c:f>
              <c:numCache>
                <c:formatCode>General</c:formatCode>
                <c:ptCount val="5"/>
                <c:pt idx="0">
                  <c:v>1.4322600000000001</c:v>
                </c:pt>
                <c:pt idx="1">
                  <c:v>2.21706</c:v>
                </c:pt>
                <c:pt idx="2">
                  <c:v>3.0018600000000002</c:v>
                </c:pt>
                <c:pt idx="3">
                  <c:v>3.7866600000000004</c:v>
                </c:pt>
                <c:pt idx="4">
                  <c:v>4.5714600000000001</c:v>
                </c:pt>
              </c:numCache>
            </c:numRef>
          </c:xVal>
          <c:yVal>
            <c:numRef>
              <c:f>Friction!$T$26:$T$30</c:f>
              <c:numCache>
                <c:formatCode>General</c:formatCode>
                <c:ptCount val="5"/>
                <c:pt idx="0">
                  <c:v>0.39240000000000003</c:v>
                </c:pt>
                <c:pt idx="1">
                  <c:v>0.68670000000000009</c:v>
                </c:pt>
                <c:pt idx="2">
                  <c:v>0.98100000000000009</c:v>
                </c:pt>
                <c:pt idx="3">
                  <c:v>1.1772</c:v>
                </c:pt>
                <c:pt idx="4">
                  <c:v>1.7658</c:v>
                </c:pt>
              </c:numCache>
            </c:numRef>
          </c:yVal>
          <c:smooth val="1"/>
          <c:extLst>
            <c:ext xmlns:c16="http://schemas.microsoft.com/office/drawing/2014/chart" uri="{C3380CC4-5D6E-409C-BE32-E72D297353CC}">
              <c16:uniqueId val="{00000001-F2F3-1D47-86E6-A98A1A4FB86D}"/>
            </c:ext>
          </c:extLst>
        </c:ser>
        <c:dLbls>
          <c:showLegendKey val="0"/>
          <c:showVal val="0"/>
          <c:showCatName val="0"/>
          <c:showSerName val="0"/>
          <c:showPercent val="0"/>
          <c:showBubbleSize val="0"/>
        </c:dLbls>
        <c:axId val="1716268864"/>
        <c:axId val="1628505856"/>
      </c:scatterChart>
      <c:valAx>
        <c:axId val="1716268864"/>
        <c:scaling>
          <c:orientation val="minMax"/>
        </c:scaling>
        <c:delete val="0"/>
        <c:axPos val="b"/>
        <c:majorGridlines>
          <c:spPr>
            <a:ln w="9525" cap="flat" cmpd="sng" algn="ctr">
              <a:solidFill>
                <a:schemeClr val="lt1">
                  <a:alpha val="25000"/>
                </a:schemeClr>
              </a:solidFill>
              <a:round/>
            </a:ln>
            <a:effectLst/>
          </c:spPr>
        </c:majorGridlines>
        <c:numFmt formatCode="General" sourceLinked="1"/>
        <c:majorTickMark val="none"/>
        <c:minorTickMark val="none"/>
        <c:tickLblPos val="nextTo"/>
        <c:spPr>
          <a:noFill/>
          <a:ln w="12700" cap="flat" cmpd="sng" algn="ctr">
            <a:solidFill>
              <a:schemeClr val="lt1">
                <a:alpha val="25000"/>
              </a:schemeClr>
            </a:solidFill>
            <a:round/>
          </a:ln>
          <a:effectLst/>
        </c:spPr>
        <c:txPr>
          <a:bodyPr rot="-60000000" spcFirstLastPara="1" vertOverflow="ellipsis" vert="horz" wrap="square" anchor="ctr" anchorCtr="1"/>
          <a:lstStyle/>
          <a:p>
            <a:pPr>
              <a:defRPr sz="900" b="0" i="0" u="none" strike="noStrike" kern="1200" spc="100" baseline="0">
                <a:solidFill>
                  <a:schemeClr val="lt1"/>
                </a:solidFill>
                <a:latin typeface="+mn-lt"/>
                <a:ea typeface="+mn-ea"/>
                <a:cs typeface="+mn-cs"/>
              </a:defRPr>
            </a:pPr>
            <a:endParaRPr lang="en-US"/>
          </a:p>
        </c:txPr>
        <c:crossAx val="1628505856"/>
        <c:crosses val="autoZero"/>
        <c:crossBetween val="midCat"/>
      </c:valAx>
      <c:valAx>
        <c:axId val="1628505856"/>
        <c:scaling>
          <c:orientation val="minMax"/>
        </c:scaling>
        <c:delete val="0"/>
        <c:axPos val="l"/>
        <c:majorGridlines>
          <c:spPr>
            <a:ln w="9525" cap="flat" cmpd="sng" algn="ctr">
              <a:solidFill>
                <a:schemeClr val="lt1">
                  <a:alpha val="2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solidFill>
                <a:latin typeface="+mn-lt"/>
                <a:ea typeface="+mn-ea"/>
                <a:cs typeface="+mn-cs"/>
              </a:defRPr>
            </a:pPr>
            <a:endParaRPr lang="en-US"/>
          </a:p>
        </c:txPr>
        <c:crossAx val="1716268864"/>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accent1"/>
    </a:solidFill>
    <a:ln w="9525" cap="flat" cmpd="sng" algn="ctr">
      <a:solidFill>
        <a:schemeClr val="accent1"/>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500" b="1" i="0" u="none" strike="noStrike" kern="1200" cap="all" spc="100" normalizeH="0" baseline="0">
              <a:solidFill>
                <a:schemeClr val="lt1"/>
              </a:solidFill>
              <a:latin typeface="+mn-lt"/>
              <a:ea typeface="+mn-ea"/>
              <a:cs typeface="+mn-cs"/>
            </a:defRPr>
          </a:pPr>
          <a:endParaRPr lang="en-US"/>
        </a:p>
      </c:txPr>
    </c:title>
    <c:autoTitleDeleted val="0"/>
    <c:plotArea>
      <c:layout/>
      <c:scatterChart>
        <c:scatterStyle val="smoothMarker"/>
        <c:varyColors val="0"/>
        <c:ser>
          <c:idx val="0"/>
          <c:order val="0"/>
          <c:tx>
            <c:v>The wedge-Load vs effort</c:v>
          </c:tx>
          <c:spPr>
            <a:ln w="28575" cap="rnd">
              <a:solidFill>
                <a:schemeClr val="lt1">
                  <a:alpha val="50000"/>
                </a:schemeClr>
              </a:solidFill>
              <a:round/>
            </a:ln>
            <a:effectLst>
              <a:outerShdw dist="25400" dir="2700000" algn="tl" rotWithShape="0">
                <a:schemeClr val="accent1"/>
              </a:outerShdw>
            </a:effectLst>
          </c:spPr>
          <c:marker>
            <c:symbol val="circle"/>
            <c:size val="6"/>
            <c:spPr>
              <a:solidFill>
                <a:schemeClr val="accent1"/>
              </a:solidFill>
              <a:ln w="22225">
                <a:solidFill>
                  <a:schemeClr val="lt1"/>
                </a:solidFill>
                <a:round/>
              </a:ln>
              <a:effectLst/>
            </c:spPr>
          </c:marker>
          <c:xVal>
            <c:numRef>
              <c:f>'Rotational Friction'!$A$7:$A$16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Friction'!$B$7:$B$16</c:f>
              <c:numCache>
                <c:formatCode>General</c:formatCode>
                <c:ptCount val="10"/>
                <c:pt idx="0">
                  <c:v>40</c:v>
                </c:pt>
                <c:pt idx="1">
                  <c:v>90</c:v>
                </c:pt>
                <c:pt idx="2">
                  <c:v>100</c:v>
                </c:pt>
                <c:pt idx="3">
                  <c:v>130</c:v>
                </c:pt>
                <c:pt idx="4">
                  <c:v>140</c:v>
                </c:pt>
                <c:pt idx="5">
                  <c:v>170</c:v>
                </c:pt>
                <c:pt idx="6">
                  <c:v>190</c:v>
                </c:pt>
                <c:pt idx="7">
                  <c:v>210</c:v>
                </c:pt>
                <c:pt idx="8">
                  <c:v>240</c:v>
                </c:pt>
                <c:pt idx="9">
                  <c:v>280</c:v>
                </c:pt>
              </c:numCache>
            </c:numRef>
          </c:yVal>
          <c:smooth val="1"/>
          <c:extLst>
            <c:ext xmlns:c16="http://schemas.microsoft.com/office/drawing/2014/chart" uri="{C3380CC4-5D6E-409C-BE32-E72D297353CC}">
              <c16:uniqueId val="{00000000-715B-4944-95F8-EA1E4B43CF13}"/>
            </c:ext>
          </c:extLst>
        </c:ser>
        <c:dLbls>
          <c:showLegendKey val="0"/>
          <c:showVal val="0"/>
          <c:showCatName val="0"/>
          <c:showSerName val="0"/>
          <c:showPercent val="0"/>
          <c:showBubbleSize val="0"/>
        </c:dLbls>
        <c:axId val="2123667136"/>
        <c:axId val="2123663104"/>
      </c:scatterChart>
      <c:valAx>
        <c:axId val="2123667136"/>
        <c:scaling>
          <c:orientation val="minMax"/>
        </c:scaling>
        <c:delete val="0"/>
        <c:axPos val="b"/>
        <c:majorGridlines>
          <c:spPr>
            <a:ln w="9525" cap="flat" cmpd="sng" algn="ctr">
              <a:solidFill>
                <a:schemeClr val="lt1">
                  <a:alpha val="25000"/>
                </a:schemeClr>
              </a:solidFill>
              <a:round/>
            </a:ln>
            <a:effectLst/>
          </c:spPr>
        </c:majorGridlines>
        <c:numFmt formatCode="General" sourceLinked="1"/>
        <c:majorTickMark val="none"/>
        <c:minorTickMark val="none"/>
        <c:tickLblPos val="nextTo"/>
        <c:spPr>
          <a:noFill/>
          <a:ln w="12700" cap="flat" cmpd="sng" algn="ctr">
            <a:solidFill>
              <a:schemeClr val="lt1">
                <a:alpha val="25000"/>
              </a:schemeClr>
            </a:solidFill>
            <a:round/>
          </a:ln>
          <a:effectLst/>
        </c:spPr>
        <c:txPr>
          <a:bodyPr rot="-60000000" spcFirstLastPara="1" vertOverflow="ellipsis" vert="horz" wrap="square" anchor="ctr" anchorCtr="1"/>
          <a:lstStyle/>
          <a:p>
            <a:pPr>
              <a:defRPr sz="900" b="0" i="0" u="none" strike="noStrike" kern="1200" spc="100" baseline="0">
                <a:solidFill>
                  <a:schemeClr val="lt1"/>
                </a:solidFill>
                <a:latin typeface="+mn-lt"/>
                <a:ea typeface="+mn-ea"/>
                <a:cs typeface="+mn-cs"/>
              </a:defRPr>
            </a:pPr>
            <a:endParaRPr lang="en-US"/>
          </a:p>
        </c:txPr>
        <c:crossAx val="2123663104"/>
        <c:crosses val="autoZero"/>
        <c:crossBetween val="midCat"/>
      </c:valAx>
      <c:valAx>
        <c:axId val="2123663104"/>
        <c:scaling>
          <c:orientation val="minMax"/>
        </c:scaling>
        <c:delete val="0"/>
        <c:axPos val="l"/>
        <c:majorGridlines>
          <c:spPr>
            <a:ln w="9525" cap="flat" cmpd="sng" algn="ctr">
              <a:solidFill>
                <a:schemeClr val="lt1">
                  <a:alpha val="2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solidFill>
                <a:latin typeface="+mn-lt"/>
                <a:ea typeface="+mn-ea"/>
                <a:cs typeface="+mn-cs"/>
              </a:defRPr>
            </a:pPr>
            <a:endParaRPr lang="en-US"/>
          </a:p>
        </c:txPr>
        <c:crossAx val="2123667136"/>
        <c:crosses val="autoZero"/>
        <c:crossBetween val="midCat"/>
      </c:valAx>
      <c:spPr>
        <a:noFill/>
        <a:ln>
          <a:noFill/>
        </a:ln>
        <a:effectLst/>
      </c:spPr>
    </c:plotArea>
    <c:plotVisOnly val="1"/>
    <c:dispBlanksAs val="gap"/>
    <c:showDLblsOverMax val="0"/>
  </c:chart>
  <c:spPr>
    <a:solidFill>
      <a:schemeClr val="accent1"/>
    </a:solidFill>
    <a:ln w="9525" cap="flat" cmpd="sng" algn="ctr">
      <a:solidFill>
        <a:schemeClr val="accent1"/>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500" b="1" i="0" u="none" strike="noStrike" kern="1200" cap="all" spc="100" normalizeH="0" baseline="0">
                <a:solidFill>
                  <a:schemeClr val="lt1"/>
                </a:solidFill>
                <a:latin typeface="+mn-lt"/>
                <a:ea typeface="+mn-ea"/>
                <a:cs typeface="+mn-cs"/>
              </a:defRPr>
            </a:pPr>
            <a:r>
              <a:rPr lang="en-US"/>
              <a:t>the wedge-Efficicncy vs load</a:t>
            </a:r>
          </a:p>
        </c:rich>
      </c:tx>
      <c:overlay val="0"/>
      <c:spPr>
        <a:noFill/>
        <a:ln>
          <a:noFill/>
        </a:ln>
        <a:effectLst/>
      </c:spPr>
      <c:txPr>
        <a:bodyPr rot="0" spcFirstLastPara="1" vertOverflow="ellipsis" vert="horz" wrap="square" anchor="ctr" anchorCtr="1"/>
        <a:lstStyle/>
        <a:p>
          <a:pPr>
            <a:defRPr sz="1500" b="1" i="0" u="none" strike="noStrike" kern="1200" cap="all" spc="100" normalizeH="0" baseline="0">
              <a:solidFill>
                <a:schemeClr val="lt1"/>
              </a:solidFill>
              <a:latin typeface="+mn-lt"/>
              <a:ea typeface="+mn-ea"/>
              <a:cs typeface="+mn-cs"/>
            </a:defRPr>
          </a:pPr>
          <a:endParaRPr lang="en-US"/>
        </a:p>
      </c:txPr>
    </c:title>
    <c:autoTitleDeleted val="0"/>
    <c:plotArea>
      <c:layout/>
      <c:scatterChart>
        <c:scatterStyle val="smoothMarker"/>
        <c:varyColors val="0"/>
        <c:ser>
          <c:idx val="0"/>
          <c:order val="0"/>
          <c:tx>
            <c:v>the wedge</c:v>
          </c:tx>
          <c:spPr>
            <a:ln w="28575" cap="rnd">
              <a:solidFill>
                <a:schemeClr val="lt1">
                  <a:alpha val="50000"/>
                </a:schemeClr>
              </a:solidFill>
              <a:round/>
            </a:ln>
            <a:effectLst>
              <a:outerShdw dist="25400" dir="2700000" algn="tl" rotWithShape="0">
                <a:schemeClr val="accent1"/>
              </a:outerShdw>
            </a:effectLst>
          </c:spPr>
          <c:marker>
            <c:symbol val="circle"/>
            <c:size val="6"/>
            <c:spPr>
              <a:solidFill>
                <a:schemeClr val="accent1"/>
              </a:solidFill>
              <a:ln w="22225">
                <a:solidFill>
                  <a:schemeClr val="lt1"/>
                </a:solidFill>
                <a:round/>
              </a:ln>
              <a:effectLst/>
            </c:spPr>
          </c:marker>
          <c:xVal>
            <c:numRef>
              <c:f>'Rotational Friction'!$A$7:$A$16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Friction'!$D$7:$D$16</c:f>
              <c:numCache>
                <c:formatCode>General</c:formatCode>
                <c:ptCount val="10"/>
                <c:pt idx="0">
                  <c:v>125</c:v>
                </c:pt>
                <c:pt idx="1">
                  <c:v>111.11111111111111</c:v>
                </c:pt>
                <c:pt idx="2">
                  <c:v>150</c:v>
                </c:pt>
                <c:pt idx="3">
                  <c:v>153.84615384615387</c:v>
                </c:pt>
                <c:pt idx="4">
                  <c:v>178.57142857142858</c:v>
                </c:pt>
                <c:pt idx="5">
                  <c:v>176.47058823529412</c:v>
                </c:pt>
                <c:pt idx="6">
                  <c:v>184.21052631578948</c:v>
                </c:pt>
                <c:pt idx="7">
                  <c:v>190.47619047619045</c:v>
                </c:pt>
                <c:pt idx="8">
                  <c:v>187.5</c:v>
                </c:pt>
                <c:pt idx="9">
                  <c:v>178.57142857142858</c:v>
                </c:pt>
              </c:numCache>
            </c:numRef>
          </c:yVal>
          <c:smooth val="1"/>
          <c:extLst>
            <c:ext xmlns:c16="http://schemas.microsoft.com/office/drawing/2014/chart" uri="{C3380CC4-5D6E-409C-BE32-E72D297353CC}">
              <c16:uniqueId val="{00000000-4959-CD45-BF32-0F9B8AD538C8}"/>
            </c:ext>
          </c:extLst>
        </c:ser>
        <c:dLbls>
          <c:showLegendKey val="0"/>
          <c:showVal val="0"/>
          <c:showCatName val="0"/>
          <c:showSerName val="0"/>
          <c:showPercent val="0"/>
          <c:showBubbleSize val="0"/>
        </c:dLbls>
        <c:axId val="1953381696"/>
        <c:axId val="1952709056"/>
      </c:scatterChart>
      <c:valAx>
        <c:axId val="1953381696"/>
        <c:scaling>
          <c:orientation val="minMax"/>
        </c:scaling>
        <c:delete val="0"/>
        <c:axPos val="b"/>
        <c:majorGridlines>
          <c:spPr>
            <a:ln w="9525" cap="flat" cmpd="sng" algn="ctr">
              <a:solidFill>
                <a:schemeClr val="lt1">
                  <a:alpha val="25000"/>
                </a:schemeClr>
              </a:solidFill>
              <a:round/>
            </a:ln>
            <a:effectLst/>
          </c:spPr>
        </c:majorGridlines>
        <c:numFmt formatCode="General" sourceLinked="1"/>
        <c:majorTickMark val="none"/>
        <c:minorTickMark val="none"/>
        <c:tickLblPos val="nextTo"/>
        <c:spPr>
          <a:noFill/>
          <a:ln w="12700" cap="flat" cmpd="sng" algn="ctr">
            <a:solidFill>
              <a:schemeClr val="lt1">
                <a:alpha val="25000"/>
              </a:schemeClr>
            </a:solidFill>
            <a:round/>
          </a:ln>
          <a:effectLst/>
        </c:spPr>
        <c:txPr>
          <a:bodyPr rot="-60000000" spcFirstLastPara="1" vertOverflow="ellipsis" vert="horz" wrap="square" anchor="ctr" anchorCtr="1"/>
          <a:lstStyle/>
          <a:p>
            <a:pPr>
              <a:defRPr sz="900" b="0" i="0" u="none" strike="noStrike" kern="1200" spc="100" baseline="0">
                <a:solidFill>
                  <a:schemeClr val="lt1"/>
                </a:solidFill>
                <a:latin typeface="+mn-lt"/>
                <a:ea typeface="+mn-ea"/>
                <a:cs typeface="+mn-cs"/>
              </a:defRPr>
            </a:pPr>
            <a:endParaRPr lang="en-US"/>
          </a:p>
        </c:txPr>
        <c:crossAx val="1952709056"/>
        <c:crosses val="autoZero"/>
        <c:crossBetween val="midCat"/>
      </c:valAx>
      <c:valAx>
        <c:axId val="1952709056"/>
        <c:scaling>
          <c:orientation val="minMax"/>
        </c:scaling>
        <c:delete val="0"/>
        <c:axPos val="l"/>
        <c:majorGridlines>
          <c:spPr>
            <a:ln w="9525" cap="flat" cmpd="sng" algn="ctr">
              <a:solidFill>
                <a:schemeClr val="lt1">
                  <a:alpha val="2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solidFill>
                <a:latin typeface="+mn-lt"/>
                <a:ea typeface="+mn-ea"/>
                <a:cs typeface="+mn-cs"/>
              </a:defRPr>
            </a:pPr>
            <a:endParaRPr lang="en-US"/>
          </a:p>
        </c:txPr>
        <c:crossAx val="1953381696"/>
        <c:crosses val="autoZero"/>
        <c:crossBetween val="midCat"/>
      </c:valAx>
      <c:spPr>
        <a:noFill/>
        <a:ln>
          <a:noFill/>
        </a:ln>
        <a:effectLst/>
      </c:spPr>
    </c:plotArea>
    <c:plotVisOnly val="1"/>
    <c:dispBlanksAs val="gap"/>
    <c:showDLblsOverMax val="0"/>
  </c:chart>
  <c:spPr>
    <a:solidFill>
      <a:schemeClr val="accent1"/>
    </a:solidFill>
    <a:ln w="9525" cap="flat" cmpd="sng" algn="ctr">
      <a:solidFill>
        <a:schemeClr val="accent1"/>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500" b="1" i="0" u="none" strike="noStrike" kern="1200" cap="all" spc="100" normalizeH="0" baseline="0">
                <a:solidFill>
                  <a:schemeClr val="lt1"/>
                </a:solidFill>
                <a:latin typeface="+mn-lt"/>
                <a:ea typeface="+mn-ea"/>
                <a:cs typeface="+mn-cs"/>
              </a:defRPr>
            </a:pPr>
            <a:r>
              <a:rPr lang="en-US"/>
              <a:t>The wedge-load Vs effort</a:t>
            </a:r>
          </a:p>
        </c:rich>
      </c:tx>
      <c:overlay val="0"/>
      <c:spPr>
        <a:noFill/>
        <a:ln>
          <a:noFill/>
        </a:ln>
        <a:effectLst/>
      </c:spPr>
      <c:txPr>
        <a:bodyPr rot="0" spcFirstLastPara="1" vertOverflow="ellipsis" vert="horz" wrap="square" anchor="ctr" anchorCtr="1"/>
        <a:lstStyle/>
        <a:p>
          <a:pPr>
            <a:defRPr sz="1500" b="1" i="0" u="none" strike="noStrike" kern="1200" cap="all" spc="100" normalizeH="0" baseline="0">
              <a:solidFill>
                <a:schemeClr val="lt1"/>
              </a:solidFill>
              <a:latin typeface="+mn-lt"/>
              <a:ea typeface="+mn-ea"/>
              <a:cs typeface="+mn-cs"/>
            </a:defRPr>
          </a:pPr>
          <a:endParaRPr lang="en-US"/>
        </a:p>
      </c:txPr>
    </c:title>
    <c:autoTitleDeleted val="0"/>
    <c:plotArea>
      <c:layout/>
      <c:scatterChart>
        <c:scatterStyle val="smoothMarker"/>
        <c:varyColors val="0"/>
        <c:ser>
          <c:idx val="0"/>
          <c:order val="0"/>
          <c:tx>
            <c:v>The wedge</c:v>
          </c:tx>
          <c:spPr>
            <a:ln w="28575" cap="rnd">
              <a:solidFill>
                <a:schemeClr val="lt1">
                  <a:alpha val="50000"/>
                </a:schemeClr>
              </a:solidFill>
              <a:round/>
            </a:ln>
            <a:effectLst>
              <a:outerShdw dist="25400" dir="2700000" algn="tl" rotWithShape="0">
                <a:schemeClr val="accent1"/>
              </a:outerShdw>
            </a:effectLst>
          </c:spPr>
          <c:marker>
            <c:symbol val="circle"/>
            <c:size val="6"/>
            <c:spPr>
              <a:solidFill>
                <a:schemeClr val="accent1"/>
              </a:solidFill>
              <a:ln w="22225">
                <a:solidFill>
                  <a:schemeClr val="lt1"/>
                </a:solidFill>
                <a:round/>
              </a:ln>
              <a:effectLst/>
            </c:spPr>
          </c:marker>
          <c:xVal>
            <c:numRef>
              <c:f>'Rotational Friction'!$F$7:$F$16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Friction'!$G$7:$G$16</c:f>
              <c:numCache>
                <c:formatCode>General</c:formatCode>
                <c:ptCount val="10"/>
                <c:pt idx="0">
                  <c:v>30</c:v>
                </c:pt>
                <c:pt idx="1">
                  <c:v>40</c:v>
                </c:pt>
                <c:pt idx="2">
                  <c:v>48</c:v>
                </c:pt>
                <c:pt idx="3">
                  <c:v>62</c:v>
                </c:pt>
                <c:pt idx="4">
                  <c:v>80</c:v>
                </c:pt>
                <c:pt idx="5">
                  <c:v>90</c:v>
                </c:pt>
                <c:pt idx="6">
                  <c:v>110</c:v>
                </c:pt>
                <c:pt idx="7">
                  <c:v>120</c:v>
                </c:pt>
                <c:pt idx="8">
                  <c:v>130</c:v>
                </c:pt>
                <c:pt idx="9">
                  <c:v>150</c:v>
                </c:pt>
              </c:numCache>
            </c:numRef>
          </c:yVal>
          <c:smooth val="1"/>
          <c:extLst>
            <c:ext xmlns:c16="http://schemas.microsoft.com/office/drawing/2014/chart" uri="{C3380CC4-5D6E-409C-BE32-E72D297353CC}">
              <c16:uniqueId val="{00000000-9FA7-2B47-B74C-C0AF0D504DC8}"/>
            </c:ext>
          </c:extLst>
        </c:ser>
        <c:dLbls>
          <c:showLegendKey val="0"/>
          <c:showVal val="0"/>
          <c:showCatName val="0"/>
          <c:showSerName val="0"/>
          <c:showPercent val="0"/>
          <c:showBubbleSize val="0"/>
        </c:dLbls>
        <c:axId val="1927745024"/>
        <c:axId val="1927746816"/>
      </c:scatterChart>
      <c:valAx>
        <c:axId val="1927745024"/>
        <c:scaling>
          <c:orientation val="minMax"/>
        </c:scaling>
        <c:delete val="0"/>
        <c:axPos val="b"/>
        <c:majorGridlines>
          <c:spPr>
            <a:ln w="9525" cap="flat" cmpd="sng" algn="ctr">
              <a:solidFill>
                <a:schemeClr val="lt1">
                  <a:alpha val="25000"/>
                </a:schemeClr>
              </a:solidFill>
              <a:round/>
            </a:ln>
            <a:effectLst/>
          </c:spPr>
        </c:majorGridlines>
        <c:numFmt formatCode="General" sourceLinked="1"/>
        <c:majorTickMark val="none"/>
        <c:minorTickMark val="none"/>
        <c:tickLblPos val="nextTo"/>
        <c:spPr>
          <a:noFill/>
          <a:ln w="12700" cap="flat" cmpd="sng" algn="ctr">
            <a:solidFill>
              <a:schemeClr val="lt1">
                <a:alpha val="25000"/>
              </a:schemeClr>
            </a:solidFill>
            <a:round/>
          </a:ln>
          <a:effectLst/>
        </c:spPr>
        <c:txPr>
          <a:bodyPr rot="-60000000" spcFirstLastPara="1" vertOverflow="ellipsis" vert="horz" wrap="square" anchor="ctr" anchorCtr="1"/>
          <a:lstStyle/>
          <a:p>
            <a:pPr>
              <a:defRPr sz="900" b="0" i="0" u="none" strike="noStrike" kern="1200" spc="100" baseline="0">
                <a:solidFill>
                  <a:schemeClr val="lt1"/>
                </a:solidFill>
                <a:latin typeface="+mn-lt"/>
                <a:ea typeface="+mn-ea"/>
                <a:cs typeface="+mn-cs"/>
              </a:defRPr>
            </a:pPr>
            <a:endParaRPr lang="en-US"/>
          </a:p>
        </c:txPr>
        <c:crossAx val="1927746816"/>
        <c:crosses val="autoZero"/>
        <c:crossBetween val="midCat"/>
      </c:valAx>
      <c:valAx>
        <c:axId val="1927746816"/>
        <c:scaling>
          <c:orientation val="minMax"/>
        </c:scaling>
        <c:delete val="0"/>
        <c:axPos val="l"/>
        <c:majorGridlines>
          <c:spPr>
            <a:ln w="9525" cap="flat" cmpd="sng" algn="ctr">
              <a:solidFill>
                <a:schemeClr val="lt1">
                  <a:alpha val="2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solidFill>
                <a:latin typeface="+mn-lt"/>
                <a:ea typeface="+mn-ea"/>
                <a:cs typeface="+mn-cs"/>
              </a:defRPr>
            </a:pPr>
            <a:endParaRPr lang="en-US"/>
          </a:p>
        </c:txPr>
        <c:crossAx val="1927745024"/>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accent1"/>
    </a:solidFill>
    <a:ln w="9525" cap="flat" cmpd="sng" algn="ctr">
      <a:solidFill>
        <a:schemeClr val="accent1"/>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500" b="1" i="0" u="none" strike="noStrike" kern="1200" cap="all" spc="100" normalizeH="0" baseline="0">
              <a:solidFill>
                <a:schemeClr val="lt1"/>
              </a:solidFill>
              <a:latin typeface="+mn-lt"/>
              <a:ea typeface="+mn-ea"/>
              <a:cs typeface="+mn-cs"/>
            </a:defRPr>
          </a:pPr>
          <a:endParaRPr lang="en-US"/>
        </a:p>
      </c:txPr>
    </c:title>
    <c:autoTitleDeleted val="0"/>
    <c:plotArea>
      <c:layout/>
      <c:scatterChart>
        <c:scatterStyle val="smoothMarker"/>
        <c:varyColors val="0"/>
        <c:ser>
          <c:idx val="0"/>
          <c:order val="0"/>
          <c:tx>
            <c:v>THE WEDGE-EFFICIENCY VS LAOD</c:v>
          </c:tx>
          <c:spPr>
            <a:ln w="28575" cap="rnd">
              <a:solidFill>
                <a:schemeClr val="lt1">
                  <a:alpha val="50000"/>
                </a:schemeClr>
              </a:solidFill>
              <a:round/>
            </a:ln>
            <a:effectLst>
              <a:outerShdw dist="25400" dir="2700000" algn="tl" rotWithShape="0">
                <a:schemeClr val="accent1"/>
              </a:outerShdw>
            </a:effectLst>
          </c:spPr>
          <c:marker>
            <c:symbol val="circle"/>
            <c:size val="6"/>
            <c:spPr>
              <a:solidFill>
                <a:schemeClr val="accent1"/>
              </a:solidFill>
              <a:ln w="22225">
                <a:solidFill>
                  <a:schemeClr val="lt1"/>
                </a:solidFill>
                <a:round/>
              </a:ln>
              <a:effectLst/>
            </c:spPr>
          </c:marker>
          <c:xVal>
            <c:numRef>
              <c:f>'Rotational Friction'!$F$7:$F$16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Friction'!$I$7:$I$16</c:f>
              <c:numCache>
                <c:formatCode>General</c:formatCode>
                <c:ptCount val="10"/>
                <c:pt idx="0">
                  <c:v>166.66666666666669</c:v>
                </c:pt>
                <c:pt idx="1">
                  <c:v>250</c:v>
                </c:pt>
                <c:pt idx="2">
                  <c:v>312.5</c:v>
                </c:pt>
                <c:pt idx="3">
                  <c:v>322.58064516129031</c:v>
                </c:pt>
                <c:pt idx="4">
                  <c:v>312.5</c:v>
                </c:pt>
                <c:pt idx="5">
                  <c:v>333.33333333333337</c:v>
                </c:pt>
                <c:pt idx="6">
                  <c:v>318.18181818181819</c:v>
                </c:pt>
                <c:pt idx="7">
                  <c:v>333.33333333333337</c:v>
                </c:pt>
                <c:pt idx="8">
                  <c:v>346.15384615384619</c:v>
                </c:pt>
                <c:pt idx="9">
                  <c:v>333.33333333333337</c:v>
                </c:pt>
              </c:numCache>
            </c:numRef>
          </c:yVal>
          <c:smooth val="1"/>
          <c:extLst>
            <c:ext xmlns:c16="http://schemas.microsoft.com/office/drawing/2014/chart" uri="{C3380CC4-5D6E-409C-BE32-E72D297353CC}">
              <c16:uniqueId val="{00000028-207A-F947-BB66-4F8C3079B47B}"/>
            </c:ext>
          </c:extLst>
        </c:ser>
        <c:dLbls>
          <c:showLegendKey val="0"/>
          <c:showVal val="0"/>
          <c:showCatName val="0"/>
          <c:showSerName val="0"/>
          <c:showPercent val="0"/>
          <c:showBubbleSize val="0"/>
        </c:dLbls>
        <c:axId val="1924944256"/>
        <c:axId val="1924946048"/>
      </c:scatterChart>
      <c:valAx>
        <c:axId val="1924944256"/>
        <c:scaling>
          <c:orientation val="minMax"/>
        </c:scaling>
        <c:delete val="0"/>
        <c:axPos val="b"/>
        <c:majorGridlines>
          <c:spPr>
            <a:ln w="9525" cap="flat" cmpd="sng" algn="ctr">
              <a:solidFill>
                <a:schemeClr val="lt1">
                  <a:alpha val="25000"/>
                </a:schemeClr>
              </a:solidFill>
              <a:round/>
            </a:ln>
            <a:effectLst/>
          </c:spPr>
        </c:majorGridlines>
        <c:numFmt formatCode="General" sourceLinked="1"/>
        <c:majorTickMark val="none"/>
        <c:minorTickMark val="none"/>
        <c:tickLblPos val="nextTo"/>
        <c:spPr>
          <a:noFill/>
          <a:ln w="12700" cap="flat" cmpd="sng" algn="ctr">
            <a:solidFill>
              <a:schemeClr val="lt1">
                <a:alpha val="25000"/>
              </a:schemeClr>
            </a:solidFill>
            <a:round/>
          </a:ln>
          <a:effectLst/>
        </c:spPr>
        <c:txPr>
          <a:bodyPr rot="-60000000" spcFirstLastPara="1" vertOverflow="ellipsis" vert="horz" wrap="square" anchor="ctr" anchorCtr="1"/>
          <a:lstStyle/>
          <a:p>
            <a:pPr>
              <a:defRPr sz="900" b="0" i="0" u="none" strike="noStrike" kern="1200" spc="100" baseline="0">
                <a:solidFill>
                  <a:schemeClr val="lt1"/>
                </a:solidFill>
                <a:latin typeface="+mn-lt"/>
                <a:ea typeface="+mn-ea"/>
                <a:cs typeface="+mn-cs"/>
              </a:defRPr>
            </a:pPr>
            <a:endParaRPr lang="en-US"/>
          </a:p>
        </c:txPr>
        <c:crossAx val="1924946048"/>
        <c:crosses val="autoZero"/>
        <c:crossBetween val="midCat"/>
      </c:valAx>
      <c:valAx>
        <c:axId val="1924946048"/>
        <c:scaling>
          <c:orientation val="minMax"/>
        </c:scaling>
        <c:delete val="0"/>
        <c:axPos val="l"/>
        <c:majorGridlines>
          <c:spPr>
            <a:ln w="9525" cap="flat" cmpd="sng" algn="ctr">
              <a:solidFill>
                <a:schemeClr val="lt1">
                  <a:alpha val="2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solidFill>
                <a:latin typeface="+mn-lt"/>
                <a:ea typeface="+mn-ea"/>
                <a:cs typeface="+mn-cs"/>
              </a:defRPr>
            </a:pPr>
            <a:endParaRPr lang="en-US"/>
          </a:p>
        </c:txPr>
        <c:crossAx val="1924944256"/>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accent1"/>
    </a:solidFill>
    <a:ln w="9525" cap="flat" cmpd="sng" algn="ctr">
      <a:solidFill>
        <a:schemeClr val="accent1"/>
      </a:solidFill>
      <a:round/>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500" b="1" i="0" u="none" strike="noStrike" kern="1200" cap="all" spc="100" normalizeH="0" baseline="0">
                <a:solidFill>
                  <a:schemeClr val="lt1"/>
                </a:solidFill>
                <a:latin typeface="+mn-lt"/>
                <a:ea typeface="+mn-ea"/>
                <a:cs typeface="+mn-cs"/>
              </a:defRPr>
            </a:pPr>
            <a:r>
              <a:rPr lang="en-US"/>
              <a:t>the crew jack-load</a:t>
            </a:r>
            <a:r>
              <a:rPr lang="en-US" baseline="0"/>
              <a:t> vs effort</a:t>
            </a:r>
          </a:p>
        </c:rich>
      </c:tx>
      <c:overlay val="0"/>
      <c:spPr>
        <a:noFill/>
        <a:ln>
          <a:noFill/>
        </a:ln>
        <a:effectLst/>
      </c:spPr>
      <c:txPr>
        <a:bodyPr rot="0" spcFirstLastPara="1" vertOverflow="ellipsis" vert="horz" wrap="square" anchor="ctr" anchorCtr="1"/>
        <a:lstStyle/>
        <a:p>
          <a:pPr>
            <a:defRPr sz="1500" b="1" i="0" u="none" strike="noStrike" kern="1200" cap="all" spc="100" normalizeH="0" baseline="0">
              <a:solidFill>
                <a:schemeClr val="lt1"/>
              </a:solidFill>
              <a:latin typeface="+mn-lt"/>
              <a:ea typeface="+mn-ea"/>
              <a:cs typeface="+mn-cs"/>
            </a:defRPr>
          </a:pPr>
          <a:endParaRPr lang="en-US"/>
        </a:p>
      </c:txPr>
    </c:title>
    <c:autoTitleDeleted val="0"/>
    <c:plotArea>
      <c:layout/>
      <c:scatterChart>
        <c:scatterStyle val="smoothMarker"/>
        <c:varyColors val="0"/>
        <c:ser>
          <c:idx val="0"/>
          <c:order val="0"/>
          <c:tx>
            <c:v>the wedge</c:v>
          </c:tx>
          <c:spPr>
            <a:ln w="28575" cap="rnd">
              <a:solidFill>
                <a:schemeClr val="lt1">
                  <a:alpha val="50000"/>
                </a:schemeClr>
              </a:solidFill>
              <a:round/>
            </a:ln>
            <a:effectLst>
              <a:outerShdw dist="25400" dir="2700000" algn="tl" rotWithShape="0">
                <a:schemeClr val="accent1"/>
              </a:outerShdw>
            </a:effectLst>
          </c:spPr>
          <c:marker>
            <c:symbol val="circle"/>
            <c:size val="6"/>
            <c:spPr>
              <a:solidFill>
                <a:schemeClr val="accent1"/>
              </a:solidFill>
              <a:ln w="22225">
                <a:solidFill>
                  <a:schemeClr val="lt1"/>
                </a:solidFill>
                <a:round/>
              </a:ln>
              <a:effectLst/>
            </c:spPr>
          </c:marker>
          <c:xVal>
            <c:numRef>
              <c:f>'Rotational Friction'!$K$7:$K$16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Friction'!$L$7:$L$16</c:f>
              <c:numCache>
                <c:formatCode>General</c:formatCode>
                <c:ptCount val="10"/>
                <c:pt idx="0">
                  <c:v>50</c:v>
                </c:pt>
                <c:pt idx="1">
                  <c:v>60</c:v>
                </c:pt>
                <c:pt idx="2">
                  <c:v>80</c:v>
                </c:pt>
                <c:pt idx="3">
                  <c:v>100</c:v>
                </c:pt>
                <c:pt idx="4">
                  <c:v>120</c:v>
                </c:pt>
                <c:pt idx="5">
                  <c:v>130</c:v>
                </c:pt>
                <c:pt idx="6">
                  <c:v>136</c:v>
                </c:pt>
                <c:pt idx="7">
                  <c:v>150</c:v>
                </c:pt>
                <c:pt idx="8">
                  <c:v>170</c:v>
                </c:pt>
                <c:pt idx="9">
                  <c:v>180</c:v>
                </c:pt>
              </c:numCache>
            </c:numRef>
          </c:yVal>
          <c:smooth val="1"/>
          <c:extLst>
            <c:ext xmlns:c16="http://schemas.microsoft.com/office/drawing/2014/chart" uri="{C3380CC4-5D6E-409C-BE32-E72D297353CC}">
              <c16:uniqueId val="{00000000-0B91-E24F-A51C-47EB20221F03}"/>
            </c:ext>
          </c:extLst>
        </c:ser>
        <c:dLbls>
          <c:showLegendKey val="0"/>
          <c:showVal val="0"/>
          <c:showCatName val="0"/>
          <c:showSerName val="0"/>
          <c:showPercent val="0"/>
          <c:showBubbleSize val="0"/>
        </c:dLbls>
        <c:axId val="1917228288"/>
        <c:axId val="1924127744"/>
      </c:scatterChart>
      <c:valAx>
        <c:axId val="1917228288"/>
        <c:scaling>
          <c:orientation val="minMax"/>
        </c:scaling>
        <c:delete val="0"/>
        <c:axPos val="b"/>
        <c:majorGridlines>
          <c:spPr>
            <a:ln w="9525" cap="flat" cmpd="sng" algn="ctr">
              <a:solidFill>
                <a:schemeClr val="lt1">
                  <a:alpha val="2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solidFill>
                <a:latin typeface="+mn-lt"/>
                <a:ea typeface="+mn-ea"/>
                <a:cs typeface="+mn-cs"/>
              </a:defRPr>
            </a:pPr>
            <a:endParaRPr lang="en-US"/>
          </a:p>
        </c:txPr>
        <c:crossAx val="1924127744"/>
        <c:crosses val="autoZero"/>
        <c:crossBetween val="midCat"/>
      </c:valAx>
      <c:valAx>
        <c:axId val="1924127744"/>
        <c:scaling>
          <c:orientation val="minMax"/>
        </c:scaling>
        <c:delete val="0"/>
        <c:axPos val="l"/>
        <c:majorGridlines>
          <c:spPr>
            <a:ln w="9525" cap="flat" cmpd="sng" algn="ctr">
              <a:solidFill>
                <a:schemeClr val="lt1">
                  <a:alpha val="2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solidFill>
                <a:latin typeface="+mn-lt"/>
                <a:ea typeface="+mn-ea"/>
                <a:cs typeface="+mn-cs"/>
              </a:defRPr>
            </a:pPr>
            <a:endParaRPr lang="en-US"/>
          </a:p>
        </c:txPr>
        <c:crossAx val="1917228288"/>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accent1"/>
    </a:solidFill>
    <a:ln w="9525" cap="flat" cmpd="sng" algn="ctr">
      <a:solidFill>
        <a:schemeClr val="accent1"/>
      </a:solidFill>
      <a:round/>
    </a:ln>
    <a:effectLst/>
  </c:spPr>
  <c:txPr>
    <a:bodyPr/>
    <a:lstStyle/>
    <a:p>
      <a:pPr>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500" b="1" i="0" u="none" strike="noStrike" kern="1200" cap="all" spc="100" normalizeH="0" baseline="0">
                <a:solidFill>
                  <a:schemeClr val="lt1"/>
                </a:solidFill>
                <a:latin typeface="+mn-lt"/>
                <a:ea typeface="+mn-ea"/>
                <a:cs typeface="+mn-cs"/>
              </a:defRPr>
            </a:pPr>
            <a:r>
              <a:rPr lang="en-US"/>
              <a:t>the crew jack-efficiency vs load</a:t>
            </a:r>
          </a:p>
        </c:rich>
      </c:tx>
      <c:overlay val="0"/>
      <c:spPr>
        <a:noFill/>
        <a:ln>
          <a:noFill/>
        </a:ln>
        <a:effectLst/>
      </c:spPr>
      <c:txPr>
        <a:bodyPr rot="0" spcFirstLastPara="1" vertOverflow="ellipsis" vert="horz" wrap="square" anchor="ctr" anchorCtr="1"/>
        <a:lstStyle/>
        <a:p>
          <a:pPr>
            <a:defRPr sz="1500" b="1" i="0" u="none" strike="noStrike" kern="1200" cap="all" spc="100" normalizeH="0" baseline="0">
              <a:solidFill>
                <a:schemeClr val="lt1"/>
              </a:solidFill>
              <a:latin typeface="+mn-lt"/>
              <a:ea typeface="+mn-ea"/>
              <a:cs typeface="+mn-cs"/>
            </a:defRPr>
          </a:pPr>
          <a:endParaRPr lang="en-US"/>
        </a:p>
      </c:txPr>
    </c:title>
    <c:autoTitleDeleted val="0"/>
    <c:plotArea>
      <c:layout/>
      <c:scatterChart>
        <c:scatterStyle val="smoothMarker"/>
        <c:varyColors val="0"/>
        <c:ser>
          <c:idx val="0"/>
          <c:order val="0"/>
          <c:tx>
            <c:v>the crew</c:v>
          </c:tx>
          <c:spPr>
            <a:ln w="28575" cap="rnd">
              <a:solidFill>
                <a:schemeClr val="lt1">
                  <a:alpha val="50000"/>
                </a:schemeClr>
              </a:solidFill>
              <a:round/>
            </a:ln>
            <a:effectLst>
              <a:outerShdw dist="25400" dir="2700000" algn="tl" rotWithShape="0">
                <a:schemeClr val="accent1"/>
              </a:outerShdw>
            </a:effectLst>
          </c:spPr>
          <c:marker>
            <c:symbol val="circle"/>
            <c:size val="6"/>
            <c:spPr>
              <a:solidFill>
                <a:schemeClr val="accent1"/>
              </a:solidFill>
              <a:ln w="22225">
                <a:solidFill>
                  <a:schemeClr val="lt1"/>
                </a:solidFill>
                <a:round/>
              </a:ln>
              <a:effectLst/>
            </c:spPr>
          </c:marker>
          <c:xVal>
            <c:numRef>
              <c:f>'Rotational Friction'!$K$7:$K$16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Friction'!$N$7:$N$16</c:f>
              <c:numCache>
                <c:formatCode>General</c:formatCode>
                <c:ptCount val="10"/>
                <c:pt idx="0">
                  <c:v>100</c:v>
                </c:pt>
                <c:pt idx="1">
                  <c:v>166.66666666666669</c:v>
                </c:pt>
                <c:pt idx="2">
                  <c:v>187.5</c:v>
                </c:pt>
                <c:pt idx="3">
                  <c:v>200</c:v>
                </c:pt>
                <c:pt idx="4">
                  <c:v>208.33333333333334</c:v>
                </c:pt>
                <c:pt idx="5">
                  <c:v>230.76923076923075</c:v>
                </c:pt>
                <c:pt idx="6">
                  <c:v>257.35294117647061</c:v>
                </c:pt>
                <c:pt idx="7">
                  <c:v>266.66666666666663</c:v>
                </c:pt>
                <c:pt idx="8">
                  <c:v>264.70588235294116</c:v>
                </c:pt>
                <c:pt idx="9">
                  <c:v>277.77777777777777</c:v>
                </c:pt>
              </c:numCache>
            </c:numRef>
          </c:yVal>
          <c:smooth val="1"/>
          <c:extLst>
            <c:ext xmlns:c16="http://schemas.microsoft.com/office/drawing/2014/chart" uri="{C3380CC4-5D6E-409C-BE32-E72D297353CC}">
              <c16:uniqueId val="{00000000-F2A9-8145-BF5C-F40A65B547B3}"/>
            </c:ext>
          </c:extLst>
        </c:ser>
        <c:dLbls>
          <c:showLegendKey val="0"/>
          <c:showVal val="0"/>
          <c:showCatName val="0"/>
          <c:showSerName val="0"/>
          <c:showPercent val="0"/>
          <c:showBubbleSize val="0"/>
        </c:dLbls>
        <c:axId val="1909360384"/>
        <c:axId val="1917877568"/>
      </c:scatterChart>
      <c:valAx>
        <c:axId val="1909360384"/>
        <c:scaling>
          <c:orientation val="minMax"/>
        </c:scaling>
        <c:delete val="0"/>
        <c:axPos val="b"/>
        <c:majorGridlines>
          <c:spPr>
            <a:ln w="9525" cap="flat" cmpd="sng" algn="ctr">
              <a:solidFill>
                <a:schemeClr val="lt1">
                  <a:alpha val="25000"/>
                </a:schemeClr>
              </a:solidFill>
              <a:round/>
            </a:ln>
            <a:effectLst/>
          </c:spPr>
        </c:majorGridlines>
        <c:numFmt formatCode="General" sourceLinked="1"/>
        <c:majorTickMark val="none"/>
        <c:minorTickMark val="none"/>
        <c:tickLblPos val="nextTo"/>
        <c:spPr>
          <a:noFill/>
          <a:ln w="12700" cap="flat" cmpd="sng" algn="ctr">
            <a:solidFill>
              <a:schemeClr val="lt1">
                <a:alpha val="25000"/>
              </a:schemeClr>
            </a:solidFill>
            <a:round/>
          </a:ln>
          <a:effectLst/>
        </c:spPr>
        <c:txPr>
          <a:bodyPr rot="-60000000" spcFirstLastPara="1" vertOverflow="ellipsis" vert="horz" wrap="square" anchor="ctr" anchorCtr="1"/>
          <a:lstStyle/>
          <a:p>
            <a:pPr>
              <a:defRPr sz="900" b="0" i="0" u="none" strike="noStrike" kern="1200" spc="100" baseline="0">
                <a:solidFill>
                  <a:schemeClr val="lt1"/>
                </a:solidFill>
                <a:latin typeface="+mn-lt"/>
                <a:ea typeface="+mn-ea"/>
                <a:cs typeface="+mn-cs"/>
              </a:defRPr>
            </a:pPr>
            <a:endParaRPr lang="en-US"/>
          </a:p>
        </c:txPr>
        <c:crossAx val="1917877568"/>
        <c:crosses val="autoZero"/>
        <c:crossBetween val="midCat"/>
      </c:valAx>
      <c:valAx>
        <c:axId val="1917877568"/>
        <c:scaling>
          <c:orientation val="minMax"/>
        </c:scaling>
        <c:delete val="0"/>
        <c:axPos val="l"/>
        <c:majorGridlines>
          <c:spPr>
            <a:ln w="9525" cap="flat" cmpd="sng" algn="ctr">
              <a:solidFill>
                <a:schemeClr val="lt1">
                  <a:alpha val="2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solidFill>
                <a:latin typeface="+mn-lt"/>
                <a:ea typeface="+mn-ea"/>
                <a:cs typeface="+mn-cs"/>
              </a:defRPr>
            </a:pPr>
            <a:endParaRPr lang="en-US"/>
          </a:p>
        </c:txPr>
        <c:crossAx val="1909360384"/>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accent1"/>
    </a:solidFill>
    <a:ln w="9525" cap="flat" cmpd="sng" algn="ctr">
      <a:solidFill>
        <a:schemeClr val="accent1"/>
      </a:solidFill>
      <a:round/>
    </a:ln>
    <a:effectLst/>
  </c:spPr>
  <c:txPr>
    <a:bodyPr/>
    <a:lstStyle/>
    <a:p>
      <a:pPr>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600" b="1" i="0" u="none" strike="noStrike" kern="1200" baseline="0">
                <a:solidFill>
                  <a:schemeClr val="tx1">
                    <a:lumMod val="65000"/>
                    <a:lumOff val="35000"/>
                  </a:schemeClr>
                </a:solidFill>
                <a:latin typeface="+mn-lt"/>
                <a:ea typeface="+mn-ea"/>
                <a:cs typeface="+mn-cs"/>
              </a:defRPr>
            </a:pPr>
            <a:r>
              <a:rPr lang="en-GB"/>
              <a:t>Bearings- Load vs effort</a:t>
            </a:r>
          </a:p>
        </c:rich>
      </c:tx>
      <c:overlay val="0"/>
      <c:spPr>
        <a:noFill/>
        <a:ln>
          <a:noFill/>
        </a:ln>
        <a:effectLst/>
      </c:spPr>
      <c:txPr>
        <a:bodyPr rot="0" spcFirstLastPara="1" vertOverflow="ellipsis" vert="horz" wrap="square" anchor="ctr" anchorCtr="1"/>
        <a:lstStyle/>
        <a:p>
          <a:pPr>
            <a:defRPr sz="1600" b="1" i="0" u="none" strike="noStrike" kern="120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6.4340314809351998E-2"/>
          <c:y val="0.13147124122619525"/>
          <c:w val="0.91099109729439443"/>
          <c:h val="0.78054883682446874"/>
        </c:manualLayout>
      </c:layout>
      <c:scatterChart>
        <c:scatterStyle val="smoothMarker"/>
        <c:varyColors val="0"/>
        <c:ser>
          <c:idx val="0"/>
          <c:order val="0"/>
          <c:spPr>
            <a:ln w="9525" cap="rnd">
              <a:solidFill>
                <a:schemeClr val="accent1"/>
              </a:solidFill>
              <a:round/>
            </a:ln>
            <a:effectLst>
              <a:outerShdw blurRad="57150" dist="19050" dir="5400000" algn="ctr" rotWithShape="0">
                <a:srgbClr val="000000">
                  <a:alpha val="63000"/>
                </a:srgbClr>
              </a:outerShdw>
            </a:effectLst>
          </c:spPr>
          <c:marker>
            <c:symbol val="circle"/>
            <c:size val="6"/>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w="9525" cap="rnd">
                <a:solidFill>
                  <a:schemeClr val="accent1"/>
                </a:solidFill>
                <a:round/>
              </a:ln>
              <a:effectLst>
                <a:outerShdw blurRad="57150" dist="19050" dir="5400000" algn="ctr" rotWithShape="0">
                  <a:srgbClr val="000000">
                    <a:alpha val="63000"/>
                  </a:srgbClr>
                </a:outerShdw>
              </a:effectLst>
            </c:spPr>
          </c:marker>
          <c:xVal>
            <c:numRef>
              <c:f>'Rotational Friction'!$P$8:$P$17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Friction'!$Q$8:$Q$17</c:f>
              <c:numCache>
                <c:formatCode>General</c:formatCode>
                <c:ptCount val="10"/>
                <c:pt idx="0">
                  <c:v>63</c:v>
                </c:pt>
                <c:pt idx="1">
                  <c:v>120</c:v>
                </c:pt>
                <c:pt idx="2">
                  <c:v>178</c:v>
                </c:pt>
                <c:pt idx="3">
                  <c:v>232</c:v>
                </c:pt>
                <c:pt idx="4">
                  <c:v>290</c:v>
                </c:pt>
                <c:pt idx="5">
                  <c:v>343</c:v>
                </c:pt>
                <c:pt idx="6">
                  <c:v>400</c:v>
                </c:pt>
                <c:pt idx="7">
                  <c:v>460</c:v>
                </c:pt>
                <c:pt idx="8">
                  <c:v>520</c:v>
                </c:pt>
                <c:pt idx="9">
                  <c:v>575</c:v>
                </c:pt>
              </c:numCache>
            </c:numRef>
          </c:yVal>
          <c:smooth val="1"/>
          <c:extLst>
            <c:ext xmlns:c16="http://schemas.microsoft.com/office/drawing/2014/chart" uri="{C3380CC4-5D6E-409C-BE32-E72D297353CC}">
              <c16:uniqueId val="{00000000-9A5E-D04D-81B2-F62E9DC7A014}"/>
            </c:ext>
          </c:extLst>
        </c:ser>
        <c:ser>
          <c:idx val="1"/>
          <c:order val="1"/>
          <c:spPr>
            <a:ln w="9525" cap="rnd">
              <a:solidFill>
                <a:schemeClr val="accent2"/>
              </a:solidFill>
              <a:round/>
            </a:ln>
            <a:effectLst>
              <a:outerShdw blurRad="57150" dist="19050" dir="5400000" algn="ctr" rotWithShape="0">
                <a:srgbClr val="000000">
                  <a:alpha val="63000"/>
                </a:srgbClr>
              </a:outerShdw>
            </a:effectLst>
          </c:spPr>
          <c:marker>
            <c:symbol val="circle"/>
            <c:size val="6"/>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w="9525" cap="rnd">
                <a:solidFill>
                  <a:schemeClr val="accent2"/>
                </a:solidFill>
                <a:round/>
              </a:ln>
              <a:effectLst>
                <a:outerShdw blurRad="57150" dist="19050" dir="5400000" algn="ctr" rotWithShape="0">
                  <a:srgbClr val="000000">
                    <a:alpha val="63000"/>
                  </a:srgbClr>
                </a:outerShdw>
              </a:effectLst>
            </c:spPr>
          </c:marker>
          <c:xVal>
            <c:numRef>
              <c:f>'Rotational Friction'!$P$8:$P$17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Friction'!$U$8:$U$17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yVal>
          <c:smooth val="1"/>
          <c:extLst>
            <c:ext xmlns:c16="http://schemas.microsoft.com/office/drawing/2014/chart" uri="{C3380CC4-5D6E-409C-BE32-E72D297353CC}">
              <c16:uniqueId val="{00000001-9A5E-D04D-81B2-F62E9DC7A014}"/>
            </c:ext>
          </c:extLst>
        </c:ser>
        <c:ser>
          <c:idx val="2"/>
          <c:order val="2"/>
          <c:spPr>
            <a:ln w="9525" cap="rnd">
              <a:solidFill>
                <a:schemeClr val="accent3"/>
              </a:solidFill>
              <a:round/>
            </a:ln>
            <a:effectLst>
              <a:outerShdw blurRad="57150" dist="19050" dir="5400000" algn="ctr" rotWithShape="0">
                <a:srgbClr val="000000">
                  <a:alpha val="63000"/>
                </a:srgbClr>
              </a:outerShdw>
            </a:effectLst>
          </c:spPr>
          <c:marker>
            <c:symbol val="circle"/>
            <c:size val="6"/>
            <c:spPr>
              <a:gradFill rotWithShape="1">
                <a:gsLst>
                  <a:gs pos="0">
                    <a:schemeClr val="accent3">
                      <a:satMod val="103000"/>
                      <a:lumMod val="102000"/>
                      <a:tint val="94000"/>
                    </a:schemeClr>
                  </a:gs>
                  <a:gs pos="50000">
                    <a:schemeClr val="accent3">
                      <a:satMod val="110000"/>
                      <a:lumMod val="100000"/>
                      <a:shade val="100000"/>
                    </a:schemeClr>
                  </a:gs>
                  <a:gs pos="100000">
                    <a:schemeClr val="accent3">
                      <a:lumMod val="99000"/>
                      <a:satMod val="120000"/>
                      <a:shade val="78000"/>
                    </a:schemeClr>
                  </a:gs>
                </a:gsLst>
                <a:lin ang="5400000" scaled="0"/>
              </a:gradFill>
              <a:ln w="9525" cap="rnd">
                <a:solidFill>
                  <a:schemeClr val="accent3"/>
                </a:solidFill>
                <a:round/>
              </a:ln>
              <a:effectLst>
                <a:outerShdw blurRad="57150" dist="19050" dir="5400000" algn="ctr" rotWithShape="0">
                  <a:srgbClr val="000000">
                    <a:alpha val="63000"/>
                  </a:srgbClr>
                </a:outerShdw>
              </a:effectLst>
            </c:spPr>
          </c:marker>
          <c:xVal>
            <c:numRef>
              <c:f>'Rotational Friction'!$P$8:$P$17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Friction'!$V$8:$V$17</c:f>
              <c:numCache>
                <c:formatCode>General</c:formatCode>
                <c:ptCount val="10"/>
                <c:pt idx="0">
                  <c:v>70</c:v>
                </c:pt>
                <c:pt idx="1">
                  <c:v>120</c:v>
                </c:pt>
                <c:pt idx="2">
                  <c:v>170</c:v>
                </c:pt>
                <c:pt idx="3">
                  <c:v>230</c:v>
                </c:pt>
                <c:pt idx="4">
                  <c:v>290</c:v>
                </c:pt>
                <c:pt idx="5">
                  <c:v>340</c:v>
                </c:pt>
                <c:pt idx="6">
                  <c:v>400</c:v>
                </c:pt>
                <c:pt idx="7">
                  <c:v>450</c:v>
                </c:pt>
                <c:pt idx="8">
                  <c:v>510</c:v>
                </c:pt>
                <c:pt idx="9">
                  <c:v>547</c:v>
                </c:pt>
              </c:numCache>
            </c:numRef>
          </c:yVal>
          <c:smooth val="1"/>
          <c:extLst>
            <c:ext xmlns:c16="http://schemas.microsoft.com/office/drawing/2014/chart" uri="{C3380CC4-5D6E-409C-BE32-E72D297353CC}">
              <c16:uniqueId val="{00000002-9A5E-D04D-81B2-F62E9DC7A014}"/>
            </c:ext>
          </c:extLst>
        </c:ser>
        <c:ser>
          <c:idx val="3"/>
          <c:order val="3"/>
          <c:spPr>
            <a:ln w="9525" cap="rnd">
              <a:solidFill>
                <a:schemeClr val="accent4"/>
              </a:solidFill>
              <a:round/>
            </a:ln>
            <a:effectLst>
              <a:outerShdw blurRad="57150" dist="19050" dir="5400000" algn="ctr" rotWithShape="0">
                <a:srgbClr val="000000">
                  <a:alpha val="63000"/>
                </a:srgbClr>
              </a:outerShdw>
            </a:effectLst>
          </c:spPr>
          <c:marker>
            <c:symbol val="circle"/>
            <c:size val="6"/>
            <c:spPr>
              <a:gradFill rotWithShape="1">
                <a:gsLst>
                  <a:gs pos="0">
                    <a:schemeClr val="accent4">
                      <a:satMod val="103000"/>
                      <a:lumMod val="102000"/>
                      <a:tint val="94000"/>
                    </a:schemeClr>
                  </a:gs>
                  <a:gs pos="50000">
                    <a:schemeClr val="accent4">
                      <a:satMod val="110000"/>
                      <a:lumMod val="100000"/>
                      <a:shade val="100000"/>
                    </a:schemeClr>
                  </a:gs>
                  <a:gs pos="100000">
                    <a:schemeClr val="accent4">
                      <a:lumMod val="99000"/>
                      <a:satMod val="120000"/>
                      <a:shade val="78000"/>
                    </a:schemeClr>
                  </a:gs>
                </a:gsLst>
                <a:lin ang="5400000" scaled="0"/>
              </a:gradFill>
              <a:ln w="9525" cap="rnd">
                <a:solidFill>
                  <a:schemeClr val="accent4"/>
                </a:solidFill>
                <a:round/>
              </a:ln>
              <a:effectLst>
                <a:outerShdw blurRad="57150" dist="19050" dir="5400000" algn="ctr" rotWithShape="0">
                  <a:srgbClr val="000000">
                    <a:alpha val="63000"/>
                  </a:srgbClr>
                </a:outerShdw>
              </a:effectLst>
            </c:spPr>
          </c:marker>
          <c:xVal>
            <c:numRef>
              <c:f>'Rotational Friction'!$P$8:$P$17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Friction'!$Z$8:$Z$17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yVal>
          <c:smooth val="1"/>
          <c:extLst>
            <c:ext xmlns:c16="http://schemas.microsoft.com/office/drawing/2014/chart" uri="{C3380CC4-5D6E-409C-BE32-E72D297353CC}">
              <c16:uniqueId val="{00000003-9A5E-D04D-81B2-F62E9DC7A014}"/>
            </c:ext>
          </c:extLst>
        </c:ser>
        <c:ser>
          <c:idx val="4"/>
          <c:order val="4"/>
          <c:spPr>
            <a:ln w="9525" cap="rnd">
              <a:solidFill>
                <a:schemeClr val="accent5"/>
              </a:solidFill>
              <a:round/>
            </a:ln>
            <a:effectLst>
              <a:outerShdw blurRad="57150" dist="19050" dir="5400000" algn="ctr" rotWithShape="0">
                <a:srgbClr val="000000">
                  <a:alpha val="63000"/>
                </a:srgbClr>
              </a:outerShdw>
            </a:effectLst>
          </c:spPr>
          <c:marker>
            <c:symbol val="circle"/>
            <c:size val="6"/>
            <c:spPr>
              <a:gradFill rotWithShape="1">
                <a:gsLst>
                  <a:gs pos="0">
                    <a:schemeClr val="accent5">
                      <a:satMod val="103000"/>
                      <a:lumMod val="102000"/>
                      <a:tint val="94000"/>
                    </a:schemeClr>
                  </a:gs>
                  <a:gs pos="50000">
                    <a:schemeClr val="accent5">
                      <a:satMod val="110000"/>
                      <a:lumMod val="100000"/>
                      <a:shade val="100000"/>
                    </a:schemeClr>
                  </a:gs>
                  <a:gs pos="100000">
                    <a:schemeClr val="accent5">
                      <a:lumMod val="99000"/>
                      <a:satMod val="120000"/>
                      <a:shade val="78000"/>
                    </a:schemeClr>
                  </a:gs>
                </a:gsLst>
                <a:lin ang="5400000" scaled="0"/>
              </a:gradFill>
              <a:ln w="9525" cap="rnd">
                <a:solidFill>
                  <a:schemeClr val="accent5"/>
                </a:solidFill>
                <a:round/>
              </a:ln>
              <a:effectLst>
                <a:outerShdw blurRad="57150" dist="19050" dir="5400000" algn="ctr" rotWithShape="0">
                  <a:srgbClr val="000000">
                    <a:alpha val="63000"/>
                  </a:srgbClr>
                </a:outerShdw>
              </a:effectLst>
            </c:spPr>
          </c:marker>
          <c:xVal>
            <c:numRef>
              <c:f>'Rotational Friction'!$P$8:$P$17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Friction'!$AA$8:$AA$17</c:f>
              <c:numCache>
                <c:formatCode>General</c:formatCode>
                <c:ptCount val="10"/>
                <c:pt idx="0">
                  <c:v>90</c:v>
                </c:pt>
                <c:pt idx="1">
                  <c:v>130</c:v>
                </c:pt>
                <c:pt idx="2">
                  <c:v>190</c:v>
                </c:pt>
                <c:pt idx="3">
                  <c:v>230</c:v>
                </c:pt>
                <c:pt idx="4">
                  <c:v>300</c:v>
                </c:pt>
                <c:pt idx="5">
                  <c:v>350</c:v>
                </c:pt>
                <c:pt idx="6">
                  <c:v>400</c:v>
                </c:pt>
                <c:pt idx="7">
                  <c:v>450</c:v>
                </c:pt>
                <c:pt idx="8">
                  <c:v>500</c:v>
                </c:pt>
                <c:pt idx="9">
                  <c:v>550</c:v>
                </c:pt>
              </c:numCache>
            </c:numRef>
          </c:yVal>
          <c:smooth val="1"/>
          <c:extLst>
            <c:ext xmlns:c16="http://schemas.microsoft.com/office/drawing/2014/chart" uri="{C3380CC4-5D6E-409C-BE32-E72D297353CC}">
              <c16:uniqueId val="{00000004-9A5E-D04D-81B2-F62E9DC7A014}"/>
            </c:ext>
          </c:extLst>
        </c:ser>
        <c:ser>
          <c:idx val="5"/>
          <c:order val="5"/>
          <c:spPr>
            <a:ln w="9525" cap="rnd">
              <a:solidFill>
                <a:schemeClr val="accent6"/>
              </a:solidFill>
              <a:round/>
            </a:ln>
            <a:effectLst>
              <a:outerShdw blurRad="57150" dist="19050" dir="5400000" algn="ctr" rotWithShape="0">
                <a:srgbClr val="000000">
                  <a:alpha val="63000"/>
                </a:srgbClr>
              </a:outerShdw>
            </a:effectLst>
          </c:spPr>
          <c:marker>
            <c:symbol val="circle"/>
            <c:size val="6"/>
            <c:spPr>
              <a:gradFill rotWithShape="1">
                <a:gsLst>
                  <a:gs pos="0">
                    <a:schemeClr val="accent6">
                      <a:satMod val="103000"/>
                      <a:lumMod val="102000"/>
                      <a:tint val="94000"/>
                    </a:schemeClr>
                  </a:gs>
                  <a:gs pos="50000">
                    <a:schemeClr val="accent6">
                      <a:satMod val="110000"/>
                      <a:lumMod val="100000"/>
                      <a:shade val="100000"/>
                    </a:schemeClr>
                  </a:gs>
                  <a:gs pos="100000">
                    <a:schemeClr val="accent6">
                      <a:lumMod val="99000"/>
                      <a:satMod val="120000"/>
                      <a:shade val="78000"/>
                    </a:schemeClr>
                  </a:gs>
                </a:gsLst>
                <a:lin ang="5400000" scaled="0"/>
              </a:gradFill>
              <a:ln w="9525" cap="rnd">
                <a:solidFill>
                  <a:schemeClr val="accent6"/>
                </a:solidFill>
                <a:round/>
              </a:ln>
              <a:effectLst>
                <a:outerShdw blurRad="57150" dist="19050" dir="5400000" algn="ctr" rotWithShape="0">
                  <a:srgbClr val="000000">
                    <a:alpha val="63000"/>
                  </a:srgbClr>
                </a:outerShdw>
              </a:effectLst>
            </c:spPr>
          </c:marker>
          <c:xVal>
            <c:numRef>
              <c:f>'Rotational Friction'!$P$8:$P$17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Friction'!$AE$8:$AE$17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yVal>
          <c:smooth val="1"/>
          <c:extLst>
            <c:ext xmlns:c16="http://schemas.microsoft.com/office/drawing/2014/chart" uri="{C3380CC4-5D6E-409C-BE32-E72D297353CC}">
              <c16:uniqueId val="{00000005-9A5E-D04D-81B2-F62E9DC7A014}"/>
            </c:ext>
          </c:extLst>
        </c:ser>
        <c:ser>
          <c:idx val="6"/>
          <c:order val="6"/>
          <c:spPr>
            <a:ln w="9525" cap="rnd">
              <a:solidFill>
                <a:schemeClr val="accent1">
                  <a:lumMod val="60000"/>
                </a:schemeClr>
              </a:solidFill>
              <a:round/>
            </a:ln>
            <a:effectLst>
              <a:outerShdw blurRad="57150" dist="19050" dir="5400000" algn="ctr" rotWithShape="0">
                <a:srgbClr val="000000">
                  <a:alpha val="63000"/>
                </a:srgbClr>
              </a:outerShdw>
            </a:effectLst>
          </c:spPr>
          <c:marker>
            <c:symbol val="circle"/>
            <c:size val="6"/>
            <c:spPr>
              <a:gradFill rotWithShape="1">
                <a:gsLst>
                  <a:gs pos="0">
                    <a:schemeClr val="accent1">
                      <a:lumMod val="60000"/>
                      <a:satMod val="103000"/>
                      <a:lumMod val="102000"/>
                      <a:tint val="94000"/>
                    </a:schemeClr>
                  </a:gs>
                  <a:gs pos="50000">
                    <a:schemeClr val="accent1">
                      <a:lumMod val="60000"/>
                      <a:satMod val="110000"/>
                      <a:lumMod val="100000"/>
                      <a:shade val="100000"/>
                    </a:schemeClr>
                  </a:gs>
                  <a:gs pos="100000">
                    <a:schemeClr val="accent1">
                      <a:lumMod val="60000"/>
                      <a:lumMod val="99000"/>
                      <a:satMod val="120000"/>
                      <a:shade val="78000"/>
                    </a:schemeClr>
                  </a:gs>
                </a:gsLst>
                <a:lin ang="5400000" scaled="0"/>
              </a:gradFill>
              <a:ln w="9525" cap="rnd">
                <a:solidFill>
                  <a:schemeClr val="accent1">
                    <a:lumMod val="60000"/>
                  </a:schemeClr>
                </a:solidFill>
                <a:round/>
              </a:ln>
              <a:effectLst>
                <a:outerShdw blurRad="57150" dist="19050" dir="5400000" algn="ctr" rotWithShape="0">
                  <a:srgbClr val="000000">
                    <a:alpha val="63000"/>
                  </a:srgbClr>
                </a:outerShdw>
              </a:effectLst>
            </c:spPr>
          </c:marker>
          <c:xVal>
            <c:numRef>
              <c:f>'Rotational Friction'!$P$8:$P$17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Friction'!$AF$8:$AF$17</c:f>
              <c:numCache>
                <c:formatCode>General</c:formatCode>
                <c:ptCount val="10"/>
                <c:pt idx="0">
                  <c:v>50</c:v>
                </c:pt>
                <c:pt idx="1">
                  <c:v>100</c:v>
                </c:pt>
                <c:pt idx="2">
                  <c:v>150</c:v>
                </c:pt>
                <c:pt idx="3">
                  <c:v>210</c:v>
                </c:pt>
                <c:pt idx="4">
                  <c:v>270</c:v>
                </c:pt>
                <c:pt idx="5">
                  <c:v>230</c:v>
                </c:pt>
                <c:pt idx="6">
                  <c:v>320</c:v>
                </c:pt>
                <c:pt idx="7">
                  <c:v>430</c:v>
                </c:pt>
                <c:pt idx="8">
                  <c:v>470</c:v>
                </c:pt>
                <c:pt idx="9">
                  <c:v>510</c:v>
                </c:pt>
              </c:numCache>
            </c:numRef>
          </c:yVal>
          <c:smooth val="1"/>
          <c:extLst>
            <c:ext xmlns:c16="http://schemas.microsoft.com/office/drawing/2014/chart" uri="{C3380CC4-5D6E-409C-BE32-E72D297353CC}">
              <c16:uniqueId val="{00000006-9A5E-D04D-81B2-F62E9DC7A014}"/>
            </c:ext>
          </c:extLst>
        </c:ser>
        <c:dLbls>
          <c:showLegendKey val="0"/>
          <c:showVal val="0"/>
          <c:showCatName val="0"/>
          <c:showSerName val="0"/>
          <c:showPercent val="0"/>
          <c:showBubbleSize val="0"/>
        </c:dLbls>
        <c:axId val="1893471040"/>
        <c:axId val="1894955904"/>
      </c:scatterChart>
      <c:valAx>
        <c:axId val="1893471040"/>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12700"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94955904"/>
        <c:crosses val="autoZero"/>
        <c:crossBetween val="midCat"/>
      </c:valAx>
      <c:valAx>
        <c:axId val="189495590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93471040"/>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600" b="1" i="0" u="none" strike="noStrike" kern="120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strRef>
              <c:f>'Rotational Friction'!$P$5:$S$5</c:f>
              <c:strCache>
                <c:ptCount val="1"/>
                <c:pt idx="0">
                  <c:v>Ball Bearing</c:v>
                </c:pt>
              </c:strCache>
            </c:strRef>
          </c:tx>
          <c:spPr>
            <a:ln w="9525" cap="rnd">
              <a:solidFill>
                <a:schemeClr val="accent1"/>
              </a:solidFill>
              <a:round/>
            </a:ln>
            <a:effectLst>
              <a:outerShdw blurRad="57150" dist="19050" dir="5400000" algn="ctr" rotWithShape="0">
                <a:srgbClr val="000000">
                  <a:alpha val="63000"/>
                </a:srgbClr>
              </a:outerShdw>
            </a:effectLst>
          </c:spPr>
          <c:marker>
            <c:symbol val="circle"/>
            <c:size val="6"/>
            <c:spPr>
              <a:gradFill rotWithShape="1">
                <a:gsLst>
                  <a:gs pos="0">
                    <a:schemeClr val="accent1">
                      <a:satMod val="103000"/>
                      <a:lumMod val="102000"/>
                      <a:tint val="94000"/>
                    </a:schemeClr>
                  </a:gs>
                  <a:gs pos="50000">
                    <a:schemeClr val="accent1">
                      <a:satMod val="110000"/>
                      <a:lumMod val="100000"/>
                      <a:shade val="100000"/>
                    </a:schemeClr>
                  </a:gs>
                  <a:gs pos="100000">
                    <a:schemeClr val="accent1">
                      <a:lumMod val="99000"/>
                      <a:satMod val="120000"/>
                      <a:shade val="78000"/>
                    </a:schemeClr>
                  </a:gs>
                </a:gsLst>
                <a:lin ang="5400000" scaled="0"/>
              </a:gradFill>
              <a:ln w="9525" cap="rnd">
                <a:solidFill>
                  <a:schemeClr val="accent1"/>
                </a:solidFill>
                <a:round/>
              </a:ln>
              <a:effectLst>
                <a:outerShdw blurRad="57150" dist="19050" dir="5400000" algn="ctr" rotWithShape="0">
                  <a:srgbClr val="000000">
                    <a:alpha val="63000"/>
                  </a:srgbClr>
                </a:outerShdw>
              </a:effectLst>
            </c:spPr>
          </c:marker>
          <c:xVal>
            <c:numRef>
              <c:f>'Rotational Friction'!$P$8:$P$17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Friction'!$S$8:$S$17</c:f>
              <c:numCache>
                <c:formatCode>General</c:formatCode>
                <c:ptCount val="10"/>
                <c:pt idx="0">
                  <c:v>79.365079365079367</c:v>
                </c:pt>
                <c:pt idx="1">
                  <c:v>83.333333333333343</c:v>
                </c:pt>
                <c:pt idx="2">
                  <c:v>84.269662921348313</c:v>
                </c:pt>
                <c:pt idx="3">
                  <c:v>86.206896551724128</c:v>
                </c:pt>
                <c:pt idx="4">
                  <c:v>86.206896551724128</c:v>
                </c:pt>
                <c:pt idx="5">
                  <c:v>87.463556851311949</c:v>
                </c:pt>
                <c:pt idx="6">
                  <c:v>87.5</c:v>
                </c:pt>
                <c:pt idx="7">
                  <c:v>86.956521739130437</c:v>
                </c:pt>
                <c:pt idx="8">
                  <c:v>86.538461538461547</c:v>
                </c:pt>
                <c:pt idx="9">
                  <c:v>86.956521739130437</c:v>
                </c:pt>
              </c:numCache>
            </c:numRef>
          </c:yVal>
          <c:smooth val="1"/>
          <c:extLst>
            <c:ext xmlns:c16="http://schemas.microsoft.com/office/drawing/2014/chart" uri="{C3380CC4-5D6E-409C-BE32-E72D297353CC}">
              <c16:uniqueId val="{00000001-E78B-4A4D-98D8-DC24741CFD43}"/>
            </c:ext>
          </c:extLst>
        </c:ser>
        <c:ser>
          <c:idx val="1"/>
          <c:order val="1"/>
          <c:tx>
            <c:strRef>
              <c:f>'Rotational Friction'!$U$5:$X$5</c:f>
              <c:strCache>
                <c:ptCount val="1"/>
                <c:pt idx="0">
                  <c:v>Oil Sintered Bearing</c:v>
                </c:pt>
              </c:strCache>
            </c:strRef>
          </c:tx>
          <c:spPr>
            <a:ln w="9525" cap="rnd">
              <a:solidFill>
                <a:schemeClr val="accent2"/>
              </a:solidFill>
              <a:round/>
            </a:ln>
            <a:effectLst>
              <a:outerShdw blurRad="57150" dist="19050" dir="5400000" algn="ctr" rotWithShape="0">
                <a:srgbClr val="000000">
                  <a:alpha val="63000"/>
                </a:srgbClr>
              </a:outerShdw>
            </a:effectLst>
          </c:spPr>
          <c:marker>
            <c:symbol val="circle"/>
            <c:size val="6"/>
            <c:spPr>
              <a:gradFill rotWithShape="1">
                <a:gsLst>
                  <a:gs pos="0">
                    <a:schemeClr val="accent2">
                      <a:satMod val="103000"/>
                      <a:lumMod val="102000"/>
                      <a:tint val="94000"/>
                    </a:schemeClr>
                  </a:gs>
                  <a:gs pos="50000">
                    <a:schemeClr val="accent2">
                      <a:satMod val="110000"/>
                      <a:lumMod val="100000"/>
                      <a:shade val="100000"/>
                    </a:schemeClr>
                  </a:gs>
                  <a:gs pos="100000">
                    <a:schemeClr val="accent2">
                      <a:lumMod val="99000"/>
                      <a:satMod val="120000"/>
                      <a:shade val="78000"/>
                    </a:schemeClr>
                  </a:gs>
                </a:gsLst>
                <a:lin ang="5400000" scaled="0"/>
              </a:gradFill>
              <a:ln w="9525" cap="rnd">
                <a:solidFill>
                  <a:schemeClr val="accent2"/>
                </a:solidFill>
                <a:round/>
              </a:ln>
              <a:effectLst>
                <a:outerShdw blurRad="57150" dist="19050" dir="5400000" algn="ctr" rotWithShape="0">
                  <a:srgbClr val="000000">
                    <a:alpha val="63000"/>
                  </a:srgbClr>
                </a:outerShdw>
              </a:effectLst>
            </c:spPr>
          </c:marker>
          <c:xVal>
            <c:numRef>
              <c:f>'Rotational Friction'!$U$8:$U$17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Friction'!$X$8:$X$17</c:f>
              <c:numCache>
                <c:formatCode>General</c:formatCode>
                <c:ptCount val="10"/>
                <c:pt idx="0">
                  <c:v>71.428571428571431</c:v>
                </c:pt>
                <c:pt idx="1">
                  <c:v>83.333333333333343</c:v>
                </c:pt>
                <c:pt idx="2">
                  <c:v>88.235294117647058</c:v>
                </c:pt>
                <c:pt idx="3">
                  <c:v>86.956521739130437</c:v>
                </c:pt>
                <c:pt idx="4">
                  <c:v>86.206896551724128</c:v>
                </c:pt>
                <c:pt idx="5">
                  <c:v>88.235294117647058</c:v>
                </c:pt>
                <c:pt idx="6">
                  <c:v>87.5</c:v>
                </c:pt>
                <c:pt idx="7">
                  <c:v>88.888888888888886</c:v>
                </c:pt>
                <c:pt idx="8">
                  <c:v>88.235294117647058</c:v>
                </c:pt>
                <c:pt idx="9">
                  <c:v>91.407678244972573</c:v>
                </c:pt>
              </c:numCache>
            </c:numRef>
          </c:yVal>
          <c:smooth val="1"/>
          <c:extLst>
            <c:ext xmlns:c16="http://schemas.microsoft.com/office/drawing/2014/chart" uri="{C3380CC4-5D6E-409C-BE32-E72D297353CC}">
              <c16:uniqueId val="{00000002-E78B-4A4D-98D8-DC24741CFD43}"/>
            </c:ext>
          </c:extLst>
        </c:ser>
        <c:ser>
          <c:idx val="2"/>
          <c:order val="2"/>
          <c:tx>
            <c:strRef>
              <c:f>'Rotational Friction'!$Z$5:$AC$5</c:f>
              <c:strCache>
                <c:ptCount val="1"/>
                <c:pt idx="0">
                  <c:v>Brass Bearing</c:v>
                </c:pt>
              </c:strCache>
            </c:strRef>
          </c:tx>
          <c:spPr>
            <a:ln w="9525" cap="rnd">
              <a:solidFill>
                <a:schemeClr val="accent3"/>
              </a:solidFill>
              <a:round/>
            </a:ln>
            <a:effectLst>
              <a:outerShdw blurRad="57150" dist="19050" dir="5400000" algn="ctr" rotWithShape="0">
                <a:srgbClr val="000000">
                  <a:alpha val="63000"/>
                </a:srgbClr>
              </a:outerShdw>
            </a:effectLst>
          </c:spPr>
          <c:marker>
            <c:symbol val="circle"/>
            <c:size val="6"/>
            <c:spPr>
              <a:gradFill rotWithShape="1">
                <a:gsLst>
                  <a:gs pos="0">
                    <a:schemeClr val="accent3">
                      <a:satMod val="103000"/>
                      <a:lumMod val="102000"/>
                      <a:tint val="94000"/>
                    </a:schemeClr>
                  </a:gs>
                  <a:gs pos="50000">
                    <a:schemeClr val="accent3">
                      <a:satMod val="110000"/>
                      <a:lumMod val="100000"/>
                      <a:shade val="100000"/>
                    </a:schemeClr>
                  </a:gs>
                  <a:gs pos="100000">
                    <a:schemeClr val="accent3">
                      <a:lumMod val="99000"/>
                      <a:satMod val="120000"/>
                      <a:shade val="78000"/>
                    </a:schemeClr>
                  </a:gs>
                </a:gsLst>
                <a:lin ang="5400000" scaled="0"/>
              </a:gradFill>
              <a:ln w="9525" cap="rnd">
                <a:solidFill>
                  <a:schemeClr val="accent3"/>
                </a:solidFill>
                <a:round/>
              </a:ln>
              <a:effectLst>
                <a:outerShdw blurRad="57150" dist="19050" dir="5400000" algn="ctr" rotWithShape="0">
                  <a:srgbClr val="000000">
                    <a:alpha val="63000"/>
                  </a:srgbClr>
                </a:outerShdw>
              </a:effectLst>
            </c:spPr>
          </c:marker>
          <c:xVal>
            <c:numRef>
              <c:f>'Rotational Friction'!$Z$8:$Z$17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Friction'!$AC$8:$AC$17</c:f>
              <c:numCache>
                <c:formatCode>General</c:formatCode>
                <c:ptCount val="10"/>
                <c:pt idx="0">
                  <c:v>55.555555555555557</c:v>
                </c:pt>
                <c:pt idx="1">
                  <c:v>76.923076923076934</c:v>
                </c:pt>
                <c:pt idx="2">
                  <c:v>78.94736842105263</c:v>
                </c:pt>
                <c:pt idx="3">
                  <c:v>86.956521739130437</c:v>
                </c:pt>
                <c:pt idx="4">
                  <c:v>83.333333333333343</c:v>
                </c:pt>
                <c:pt idx="5">
                  <c:v>85.714285714285708</c:v>
                </c:pt>
                <c:pt idx="6">
                  <c:v>87.5</c:v>
                </c:pt>
                <c:pt idx="7">
                  <c:v>88.888888888888886</c:v>
                </c:pt>
                <c:pt idx="8">
                  <c:v>90</c:v>
                </c:pt>
                <c:pt idx="9">
                  <c:v>90.909090909090907</c:v>
                </c:pt>
              </c:numCache>
            </c:numRef>
          </c:yVal>
          <c:smooth val="1"/>
          <c:extLst>
            <c:ext xmlns:c16="http://schemas.microsoft.com/office/drawing/2014/chart" uri="{C3380CC4-5D6E-409C-BE32-E72D297353CC}">
              <c16:uniqueId val="{00000003-E78B-4A4D-98D8-DC24741CFD43}"/>
            </c:ext>
          </c:extLst>
        </c:ser>
        <c:ser>
          <c:idx val="3"/>
          <c:order val="3"/>
          <c:tx>
            <c:strRef>
              <c:f>'Rotational Friction'!$AE$5:$AH$5</c:f>
              <c:strCache>
                <c:ptCount val="1"/>
                <c:pt idx="0">
                  <c:v>Tufnol Bearing</c:v>
                </c:pt>
              </c:strCache>
            </c:strRef>
          </c:tx>
          <c:spPr>
            <a:ln w="9525" cap="rnd">
              <a:solidFill>
                <a:schemeClr val="accent4"/>
              </a:solidFill>
              <a:round/>
            </a:ln>
            <a:effectLst>
              <a:outerShdw blurRad="57150" dist="19050" dir="5400000" algn="ctr" rotWithShape="0">
                <a:srgbClr val="000000">
                  <a:alpha val="63000"/>
                </a:srgbClr>
              </a:outerShdw>
            </a:effectLst>
          </c:spPr>
          <c:marker>
            <c:symbol val="circle"/>
            <c:size val="6"/>
            <c:spPr>
              <a:gradFill rotWithShape="1">
                <a:gsLst>
                  <a:gs pos="0">
                    <a:schemeClr val="accent4">
                      <a:satMod val="103000"/>
                      <a:lumMod val="102000"/>
                      <a:tint val="94000"/>
                    </a:schemeClr>
                  </a:gs>
                  <a:gs pos="50000">
                    <a:schemeClr val="accent4">
                      <a:satMod val="110000"/>
                      <a:lumMod val="100000"/>
                      <a:shade val="100000"/>
                    </a:schemeClr>
                  </a:gs>
                  <a:gs pos="100000">
                    <a:schemeClr val="accent4">
                      <a:lumMod val="99000"/>
                      <a:satMod val="120000"/>
                      <a:shade val="78000"/>
                    </a:schemeClr>
                  </a:gs>
                </a:gsLst>
                <a:lin ang="5400000" scaled="0"/>
              </a:gradFill>
              <a:ln w="9525" cap="rnd">
                <a:solidFill>
                  <a:schemeClr val="accent4"/>
                </a:solidFill>
                <a:round/>
              </a:ln>
              <a:effectLst>
                <a:outerShdw blurRad="57150" dist="19050" dir="5400000" algn="ctr" rotWithShape="0">
                  <a:srgbClr val="000000">
                    <a:alpha val="63000"/>
                  </a:srgbClr>
                </a:outerShdw>
              </a:effectLst>
            </c:spPr>
          </c:marker>
          <c:xVal>
            <c:numRef>
              <c:f>'Rotational Friction'!$AE$8:$AE$17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Friction'!$AH$8:$AH$17</c:f>
              <c:numCache>
                <c:formatCode>General</c:formatCode>
                <c:ptCount val="10"/>
                <c:pt idx="0">
                  <c:v>100</c:v>
                </c:pt>
                <c:pt idx="1">
                  <c:v>100</c:v>
                </c:pt>
                <c:pt idx="2">
                  <c:v>100</c:v>
                </c:pt>
                <c:pt idx="3">
                  <c:v>95.238095238095227</c:v>
                </c:pt>
                <c:pt idx="4">
                  <c:v>92.592592592592595</c:v>
                </c:pt>
                <c:pt idx="5">
                  <c:v>130.43478260869566</c:v>
                </c:pt>
                <c:pt idx="6">
                  <c:v>109.375</c:v>
                </c:pt>
                <c:pt idx="7">
                  <c:v>93.023255813953483</c:v>
                </c:pt>
                <c:pt idx="8">
                  <c:v>95.744680851063833</c:v>
                </c:pt>
                <c:pt idx="9">
                  <c:v>98.039215686274503</c:v>
                </c:pt>
              </c:numCache>
            </c:numRef>
          </c:yVal>
          <c:smooth val="1"/>
          <c:extLst>
            <c:ext xmlns:c16="http://schemas.microsoft.com/office/drawing/2014/chart" uri="{C3380CC4-5D6E-409C-BE32-E72D297353CC}">
              <c16:uniqueId val="{00000004-E78B-4A4D-98D8-DC24741CFD43}"/>
            </c:ext>
          </c:extLst>
        </c:ser>
        <c:dLbls>
          <c:showLegendKey val="0"/>
          <c:showVal val="0"/>
          <c:showCatName val="0"/>
          <c:showSerName val="0"/>
          <c:showPercent val="0"/>
          <c:showBubbleSize val="0"/>
        </c:dLbls>
        <c:axId val="1924966464"/>
        <c:axId val="1924970944"/>
      </c:scatterChart>
      <c:valAx>
        <c:axId val="1924966464"/>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12700"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24970944"/>
        <c:crosses val="autoZero"/>
        <c:crossBetween val="midCat"/>
      </c:valAx>
      <c:valAx>
        <c:axId val="192497094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24966464"/>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500" b="1" i="0" u="none" strike="noStrike" kern="1200" cap="all" spc="100" normalizeH="0" baseline="0">
                <a:solidFill>
                  <a:schemeClr val="lt1"/>
                </a:solidFill>
                <a:latin typeface="+mn-lt"/>
                <a:ea typeface="+mn-ea"/>
                <a:cs typeface="+mn-cs"/>
              </a:defRPr>
            </a:pPr>
            <a:r>
              <a:rPr lang="en-GB"/>
              <a:t>Pendulum: Lightest</a:t>
            </a:r>
          </a:p>
          <a:p>
            <a:pPr>
              <a:defRPr/>
            </a:pPr>
            <a:r>
              <a:rPr lang="en-GB"/>
              <a:t>l against (T/2</a:t>
            </a:r>
            <a:r>
              <a:rPr lang="el-GR"/>
              <a:t>π</a:t>
            </a:r>
            <a:r>
              <a:rPr lang="en-GB"/>
              <a:t>)^2</a:t>
            </a:r>
          </a:p>
          <a:p>
            <a:pPr>
              <a:defRPr/>
            </a:pPr>
            <a:endParaRPr lang="en-GB"/>
          </a:p>
        </c:rich>
      </c:tx>
      <c:overlay val="0"/>
      <c:spPr>
        <a:noFill/>
        <a:ln>
          <a:noFill/>
        </a:ln>
        <a:effectLst/>
      </c:spPr>
      <c:txPr>
        <a:bodyPr rot="0" spcFirstLastPara="1" vertOverflow="ellipsis" vert="horz" wrap="square" anchor="ctr" anchorCtr="1"/>
        <a:lstStyle/>
        <a:p>
          <a:pPr>
            <a:defRPr sz="1500" b="1" i="0" u="none" strike="noStrike" kern="1200" cap="all" spc="100" normalizeH="0" baseline="0">
              <a:solidFill>
                <a:schemeClr val="lt1"/>
              </a:solidFill>
              <a:latin typeface="+mn-lt"/>
              <a:ea typeface="+mn-ea"/>
              <a:cs typeface="+mn-cs"/>
            </a:defRPr>
          </a:pPr>
          <a:endParaRPr lang="en-US"/>
        </a:p>
      </c:txPr>
    </c:title>
    <c:autoTitleDeleted val="0"/>
    <c:plotArea>
      <c:layout/>
      <c:scatterChart>
        <c:scatterStyle val="lineMarker"/>
        <c:varyColors val="0"/>
        <c:ser>
          <c:idx val="0"/>
          <c:order val="0"/>
          <c:spPr>
            <a:ln w="25400" cap="rnd">
              <a:noFill/>
              <a:round/>
            </a:ln>
            <a:effectLst>
              <a:outerShdw dist="25400" dir="2700000" algn="tl" rotWithShape="0">
                <a:schemeClr val="accent1"/>
              </a:outerShdw>
            </a:effectLst>
          </c:spPr>
          <c:marker>
            <c:symbol val="circle"/>
            <c:size val="6"/>
            <c:spPr>
              <a:solidFill>
                <a:schemeClr val="accent1"/>
              </a:solidFill>
              <a:ln w="22225">
                <a:solidFill>
                  <a:schemeClr val="lt1"/>
                </a:solidFill>
                <a:round/>
              </a:ln>
              <a:effectLst/>
            </c:spPr>
          </c:marker>
          <c:trendline>
            <c:spPr>
              <a:ln w="28575" cap="rnd">
                <a:solidFill>
                  <a:schemeClr val="lt1">
                    <a:alpha val="50000"/>
                  </a:schemeClr>
                </a:solidFill>
                <a:round/>
              </a:ln>
              <a:effectLst/>
            </c:spPr>
            <c:trendlineType val="linear"/>
            <c:dispRSqr val="0"/>
            <c:dispEq val="0"/>
          </c:trendline>
          <c:xVal>
            <c:numRef>
              <c:f>'Simple Harmonic Motion'!$B$5:$B$11</c:f>
              <c:numCache>
                <c:formatCode>General</c:formatCode>
                <c:ptCount val="7"/>
                <c:pt idx="0">
                  <c:v>0.5</c:v>
                </c:pt>
                <c:pt idx="1">
                  <c:v>0.45</c:v>
                </c:pt>
                <c:pt idx="2">
                  <c:v>0.4</c:v>
                </c:pt>
                <c:pt idx="3">
                  <c:v>0.35</c:v>
                </c:pt>
                <c:pt idx="4">
                  <c:v>0.3</c:v>
                </c:pt>
                <c:pt idx="5">
                  <c:v>0.25</c:v>
                </c:pt>
                <c:pt idx="6">
                  <c:v>0.2</c:v>
                </c:pt>
              </c:numCache>
            </c:numRef>
          </c:xVal>
          <c:yVal>
            <c:numRef>
              <c:f>'Simple Harmonic Motion'!$G$5:$G$11</c:f>
              <c:numCache>
                <c:formatCode>General</c:formatCode>
                <c:ptCount val="7"/>
                <c:pt idx="0">
                  <c:v>4.8818112088587462</c:v>
                </c:pt>
                <c:pt idx="1">
                  <c:v>4.3803519071262178</c:v>
                </c:pt>
                <c:pt idx="2">
                  <c:v>3.8973741305070364</c:v>
                </c:pt>
                <c:pt idx="3">
                  <c:v>3.4589410368233806</c:v>
                </c:pt>
                <c:pt idx="4">
                  <c:v>3.0214894752974133</c:v>
                </c:pt>
                <c:pt idx="5">
                  <c:v>2.4683881594084927</c:v>
                </c:pt>
                <c:pt idx="6">
                  <c:v>2.009268276204109</c:v>
                </c:pt>
              </c:numCache>
            </c:numRef>
          </c:yVal>
          <c:smooth val="0"/>
          <c:extLst>
            <c:ext xmlns:c16="http://schemas.microsoft.com/office/drawing/2014/chart" uri="{C3380CC4-5D6E-409C-BE32-E72D297353CC}">
              <c16:uniqueId val="{00000000-3649-534A-930D-5661F9DC5174}"/>
            </c:ext>
          </c:extLst>
        </c:ser>
        <c:dLbls>
          <c:showLegendKey val="0"/>
          <c:showVal val="0"/>
          <c:showCatName val="0"/>
          <c:showSerName val="0"/>
          <c:showPercent val="0"/>
          <c:showBubbleSize val="0"/>
        </c:dLbls>
        <c:axId val="1775753792"/>
        <c:axId val="1775747520"/>
      </c:scatterChart>
      <c:valAx>
        <c:axId val="1775753792"/>
        <c:scaling>
          <c:orientation val="minMax"/>
        </c:scaling>
        <c:delete val="0"/>
        <c:axPos val="b"/>
        <c:majorGridlines>
          <c:spPr>
            <a:ln w="9525" cap="flat" cmpd="sng" algn="ctr">
              <a:solidFill>
                <a:schemeClr val="lt1">
                  <a:alpha val="25000"/>
                </a:schemeClr>
              </a:solidFill>
              <a:round/>
            </a:ln>
            <a:effectLst/>
          </c:spPr>
        </c:majorGridlines>
        <c:numFmt formatCode="General" sourceLinked="1"/>
        <c:majorTickMark val="none"/>
        <c:minorTickMark val="none"/>
        <c:tickLblPos val="nextTo"/>
        <c:spPr>
          <a:noFill/>
          <a:ln w="12700" cap="flat" cmpd="sng" algn="ctr">
            <a:solidFill>
              <a:schemeClr val="lt1">
                <a:alpha val="25000"/>
              </a:schemeClr>
            </a:solidFill>
            <a:round/>
          </a:ln>
          <a:effectLst/>
        </c:spPr>
        <c:txPr>
          <a:bodyPr rot="-60000000" spcFirstLastPara="1" vertOverflow="ellipsis" vert="horz" wrap="square" anchor="ctr" anchorCtr="1"/>
          <a:lstStyle/>
          <a:p>
            <a:pPr>
              <a:defRPr sz="900" b="0" i="0" u="none" strike="noStrike" kern="1200" spc="100" baseline="0">
                <a:solidFill>
                  <a:schemeClr val="lt1"/>
                </a:solidFill>
                <a:latin typeface="+mn-lt"/>
                <a:ea typeface="+mn-ea"/>
                <a:cs typeface="+mn-cs"/>
              </a:defRPr>
            </a:pPr>
            <a:endParaRPr lang="en-US"/>
          </a:p>
        </c:txPr>
        <c:crossAx val="1775747520"/>
        <c:crosses val="autoZero"/>
        <c:crossBetween val="midCat"/>
      </c:valAx>
      <c:valAx>
        <c:axId val="1775747520"/>
        <c:scaling>
          <c:orientation val="minMax"/>
        </c:scaling>
        <c:delete val="0"/>
        <c:axPos val="l"/>
        <c:majorGridlines>
          <c:spPr>
            <a:ln w="9525" cap="flat" cmpd="sng" algn="ctr">
              <a:solidFill>
                <a:schemeClr val="lt1">
                  <a:alpha val="2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solidFill>
                <a:latin typeface="+mn-lt"/>
                <a:ea typeface="+mn-ea"/>
                <a:cs typeface="+mn-cs"/>
              </a:defRPr>
            </a:pPr>
            <a:endParaRPr lang="en-US"/>
          </a:p>
        </c:txPr>
        <c:crossAx val="1775753792"/>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accent1"/>
    </a:solidFill>
    <a:ln w="9525" cap="flat" cmpd="sng" algn="ctr">
      <a:solidFill>
        <a:schemeClr val="accent1"/>
      </a:solidFill>
      <a:round/>
    </a:ln>
    <a:effectLst/>
  </c:spPr>
  <c:txPr>
    <a:bodyPr/>
    <a:lstStyle/>
    <a:p>
      <a:pPr>
        <a:defRPr/>
      </a:pPr>
      <a:endParaRPr lang="en-US"/>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marL="0" marR="0" lvl="0" indent="0" algn="ctr" defTabSz="914400" rtl="0" eaLnBrk="1" fontAlgn="auto" latinLnBrk="0" hangingPunct="1">
              <a:lnSpc>
                <a:spcPct val="100000"/>
              </a:lnSpc>
              <a:spcBef>
                <a:spcPts val="0"/>
              </a:spcBef>
              <a:spcAft>
                <a:spcPts val="0"/>
              </a:spcAft>
              <a:buClrTx/>
              <a:buSzTx/>
              <a:buFontTx/>
              <a:buNone/>
              <a:tabLst/>
              <a:defRPr sz="1500" b="1" i="0" u="none" strike="noStrike" kern="1200" cap="all" spc="100" normalizeH="0" baseline="0">
                <a:solidFill>
                  <a:sysClr val="window" lastClr="FFFFFF"/>
                </a:solidFill>
                <a:latin typeface="+mn-lt"/>
                <a:ea typeface="+mn-ea"/>
                <a:cs typeface="+mn-cs"/>
              </a:defRPr>
            </a:pPr>
            <a:r>
              <a:rPr lang="en-GB"/>
              <a:t>Pendulum: Heaviest</a:t>
            </a:r>
          </a:p>
          <a:p>
            <a:pPr marL="0" marR="0" lvl="0" indent="0" algn="ctr" defTabSz="914400" rtl="0" eaLnBrk="1" fontAlgn="auto" latinLnBrk="0" hangingPunct="1">
              <a:lnSpc>
                <a:spcPct val="100000"/>
              </a:lnSpc>
              <a:spcBef>
                <a:spcPts val="0"/>
              </a:spcBef>
              <a:spcAft>
                <a:spcPts val="0"/>
              </a:spcAft>
              <a:buClrTx/>
              <a:buSzTx/>
              <a:buFontTx/>
              <a:buNone/>
              <a:tabLst/>
              <a:defRPr sz="1500" b="1" i="0" u="none" strike="noStrike" kern="1200" cap="all" spc="100" normalizeH="0" baseline="0">
                <a:solidFill>
                  <a:sysClr val="window" lastClr="FFFFFF"/>
                </a:solidFill>
                <a:latin typeface="+mn-lt"/>
                <a:ea typeface="+mn-ea"/>
                <a:cs typeface="+mn-cs"/>
              </a:defRPr>
            </a:pPr>
            <a:r>
              <a:rPr lang="en-GB" sz="1500" b="1" i="0" u="none" strike="noStrike" kern="1200" cap="all" spc="100" normalizeH="0" baseline="0">
                <a:solidFill>
                  <a:sysClr val="window" lastClr="FFFFFF"/>
                </a:solidFill>
              </a:rPr>
              <a:t>l against (T/2</a:t>
            </a:r>
            <a:r>
              <a:rPr lang="el-GR" sz="1500" b="1" i="0" u="none" strike="noStrike" kern="1200" cap="all" spc="100" normalizeH="0" baseline="0">
                <a:solidFill>
                  <a:sysClr val="window" lastClr="FFFFFF"/>
                </a:solidFill>
              </a:rPr>
              <a:t>π</a:t>
            </a:r>
            <a:r>
              <a:rPr lang="en-GB" sz="1500" b="1" i="0" u="none" strike="noStrike" kern="1200" cap="all" spc="100" normalizeH="0" baseline="0">
                <a:solidFill>
                  <a:sysClr val="window" lastClr="FFFFFF"/>
                </a:solidFill>
              </a:rPr>
              <a:t>)^2</a:t>
            </a:r>
          </a:p>
        </c:rich>
      </c:tx>
      <c:overlay val="0"/>
      <c:spPr>
        <a:noFill/>
        <a:ln>
          <a:noFill/>
        </a:ln>
        <a:effectLst/>
      </c:spPr>
      <c:txPr>
        <a:bodyPr rot="0" spcFirstLastPara="1" vertOverflow="ellipsis" vert="horz" wrap="square" anchor="ctr" anchorCtr="1"/>
        <a:lstStyle/>
        <a:p>
          <a:pPr marL="0" marR="0" lvl="0" indent="0" algn="ctr" defTabSz="914400" rtl="0" eaLnBrk="1" fontAlgn="auto" latinLnBrk="0" hangingPunct="1">
            <a:lnSpc>
              <a:spcPct val="100000"/>
            </a:lnSpc>
            <a:spcBef>
              <a:spcPts val="0"/>
            </a:spcBef>
            <a:spcAft>
              <a:spcPts val="0"/>
            </a:spcAft>
            <a:buClrTx/>
            <a:buSzTx/>
            <a:buFontTx/>
            <a:buNone/>
            <a:tabLst/>
            <a:defRPr sz="1500" b="1" i="0" u="none" strike="noStrike" kern="1200" cap="all" spc="100" normalizeH="0" baseline="0">
              <a:solidFill>
                <a:sysClr val="window" lastClr="FFFFFF"/>
              </a:solidFill>
              <a:latin typeface="+mn-lt"/>
              <a:ea typeface="+mn-ea"/>
              <a:cs typeface="+mn-cs"/>
            </a:defRPr>
          </a:pPr>
          <a:endParaRPr lang="en-US"/>
        </a:p>
      </c:txPr>
    </c:title>
    <c:autoTitleDeleted val="0"/>
    <c:plotArea>
      <c:layout/>
      <c:scatterChart>
        <c:scatterStyle val="lineMarker"/>
        <c:varyColors val="0"/>
        <c:ser>
          <c:idx val="0"/>
          <c:order val="0"/>
          <c:spPr>
            <a:ln w="25400" cap="rnd">
              <a:noFill/>
              <a:round/>
            </a:ln>
            <a:effectLst>
              <a:outerShdw dist="25400" dir="2700000" algn="tl" rotWithShape="0">
                <a:schemeClr val="accent1"/>
              </a:outerShdw>
            </a:effectLst>
          </c:spPr>
          <c:marker>
            <c:symbol val="circle"/>
            <c:size val="6"/>
            <c:spPr>
              <a:solidFill>
                <a:schemeClr val="accent1"/>
              </a:solidFill>
              <a:ln w="22225">
                <a:solidFill>
                  <a:schemeClr val="lt1"/>
                </a:solidFill>
                <a:round/>
              </a:ln>
              <a:effectLst/>
            </c:spPr>
          </c:marker>
          <c:trendline>
            <c:spPr>
              <a:ln w="28575" cap="rnd">
                <a:solidFill>
                  <a:schemeClr val="lt1">
                    <a:alpha val="50000"/>
                  </a:schemeClr>
                </a:solidFill>
                <a:round/>
              </a:ln>
              <a:effectLst/>
            </c:spPr>
            <c:trendlineType val="linear"/>
            <c:dispRSqr val="0"/>
            <c:dispEq val="0"/>
          </c:trendline>
          <c:xVal>
            <c:numRef>
              <c:f>'Simple Harmonic Motion'!$J$5:$J$11</c:f>
              <c:numCache>
                <c:formatCode>General</c:formatCode>
                <c:ptCount val="7"/>
                <c:pt idx="0">
                  <c:v>0.5</c:v>
                </c:pt>
                <c:pt idx="1">
                  <c:v>0.45</c:v>
                </c:pt>
                <c:pt idx="2">
                  <c:v>0.4</c:v>
                </c:pt>
                <c:pt idx="3">
                  <c:v>0.35</c:v>
                </c:pt>
                <c:pt idx="4">
                  <c:v>0.3</c:v>
                </c:pt>
                <c:pt idx="5">
                  <c:v>0.25</c:v>
                </c:pt>
                <c:pt idx="6">
                  <c:v>0.2</c:v>
                </c:pt>
              </c:numCache>
            </c:numRef>
          </c:xVal>
          <c:yVal>
            <c:numRef>
              <c:f>'Simple Harmonic Motion'!$O$5:$O$11</c:f>
              <c:numCache>
                <c:formatCode>General</c:formatCode>
                <c:ptCount val="7"/>
                <c:pt idx="0">
                  <c:v>4.962662218544116</c:v>
                </c:pt>
                <c:pt idx="1">
                  <c:v>4.2524272270735857</c:v>
                </c:pt>
                <c:pt idx="2">
                  <c:v>4.0324898043263024</c:v>
                </c:pt>
                <c:pt idx="3">
                  <c:v>3.5046650387887919</c:v>
                </c:pt>
                <c:pt idx="4">
                  <c:v>2.918624016907279</c:v>
                </c:pt>
                <c:pt idx="5">
                  <c:v>2.5811972442327233</c:v>
                </c:pt>
                <c:pt idx="6">
                  <c:v>2.0666730536742528</c:v>
                </c:pt>
              </c:numCache>
            </c:numRef>
          </c:yVal>
          <c:smooth val="0"/>
          <c:extLst>
            <c:ext xmlns:c16="http://schemas.microsoft.com/office/drawing/2014/chart" uri="{C3380CC4-5D6E-409C-BE32-E72D297353CC}">
              <c16:uniqueId val="{00000000-6A67-AA44-84F8-0E6D6BC3EA4E}"/>
            </c:ext>
          </c:extLst>
        </c:ser>
        <c:dLbls>
          <c:showLegendKey val="0"/>
          <c:showVal val="0"/>
          <c:showCatName val="0"/>
          <c:showSerName val="0"/>
          <c:showPercent val="0"/>
          <c:showBubbleSize val="0"/>
        </c:dLbls>
        <c:axId val="1767544512"/>
        <c:axId val="1767546304"/>
      </c:scatterChart>
      <c:valAx>
        <c:axId val="1767544512"/>
        <c:scaling>
          <c:orientation val="minMax"/>
        </c:scaling>
        <c:delete val="0"/>
        <c:axPos val="b"/>
        <c:majorGridlines>
          <c:spPr>
            <a:ln w="9525" cap="flat" cmpd="sng" algn="ctr">
              <a:solidFill>
                <a:schemeClr val="lt1">
                  <a:alpha val="25000"/>
                </a:schemeClr>
              </a:solidFill>
              <a:round/>
            </a:ln>
            <a:effectLst/>
          </c:spPr>
        </c:majorGridlines>
        <c:numFmt formatCode="General" sourceLinked="1"/>
        <c:majorTickMark val="none"/>
        <c:minorTickMark val="none"/>
        <c:tickLblPos val="nextTo"/>
        <c:spPr>
          <a:noFill/>
          <a:ln w="12700" cap="flat" cmpd="sng" algn="ctr">
            <a:solidFill>
              <a:schemeClr val="lt1">
                <a:alpha val="25000"/>
              </a:schemeClr>
            </a:solidFill>
            <a:round/>
          </a:ln>
          <a:effectLst/>
        </c:spPr>
        <c:txPr>
          <a:bodyPr rot="-60000000" spcFirstLastPara="1" vertOverflow="ellipsis" vert="horz" wrap="square" anchor="ctr" anchorCtr="1"/>
          <a:lstStyle/>
          <a:p>
            <a:pPr>
              <a:defRPr sz="900" b="0" i="0" u="none" strike="noStrike" kern="1200" spc="100" baseline="0">
                <a:solidFill>
                  <a:schemeClr val="lt1"/>
                </a:solidFill>
                <a:latin typeface="+mn-lt"/>
                <a:ea typeface="+mn-ea"/>
                <a:cs typeface="+mn-cs"/>
              </a:defRPr>
            </a:pPr>
            <a:endParaRPr lang="en-US"/>
          </a:p>
        </c:txPr>
        <c:crossAx val="1767546304"/>
        <c:crosses val="autoZero"/>
        <c:crossBetween val="midCat"/>
      </c:valAx>
      <c:valAx>
        <c:axId val="1767546304"/>
        <c:scaling>
          <c:orientation val="minMax"/>
        </c:scaling>
        <c:delete val="0"/>
        <c:axPos val="l"/>
        <c:majorGridlines>
          <c:spPr>
            <a:ln w="9525" cap="flat" cmpd="sng" algn="ctr">
              <a:solidFill>
                <a:schemeClr val="lt1">
                  <a:alpha val="2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lt1"/>
                </a:solidFill>
                <a:latin typeface="+mn-lt"/>
                <a:ea typeface="+mn-ea"/>
                <a:cs typeface="+mn-cs"/>
              </a:defRPr>
            </a:pPr>
            <a:endParaRPr lang="en-US"/>
          </a:p>
        </c:txPr>
        <c:crossAx val="1767544512"/>
        <c:crosses val="autoZero"/>
        <c:crossBetween val="midCat"/>
      </c:valAx>
      <c:spPr>
        <a:noFill/>
        <a:ln>
          <a:noFill/>
        </a:ln>
        <a:effectLst/>
      </c:spPr>
    </c:plotArea>
    <c:plotVisOnly val="1"/>
    <c:dispBlanksAs val="gap"/>
    <c:showDLblsOverMax val="0"/>
    <c:extLst>
      <c:ext xmlns:c16r3="http://schemas.microsoft.com/office/drawing/2017/03/chart" uri="{56B9EC1D-385E-4148-901F-78D8002777C0}">
        <c16r3:dataDisplayOptions16>
          <c16r3:dispNaAsBlank val="1"/>
        </c16r3:dataDisplayOptions16>
      </c:ext>
    </c:extLst>
  </c:chart>
  <c:spPr>
    <a:solidFill>
      <a:schemeClr val="accent1"/>
    </a:solidFill>
    <a:ln w="9525" cap="flat" cmpd="sng" algn="ctr">
      <a:solidFill>
        <a:schemeClr val="accent1"/>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7">
  <cs:axisTitle>
    <cs:lnRef idx="0"/>
    <cs:fillRef idx="0"/>
    <cs:effectRef idx="0"/>
    <cs:fontRef idx="minor">
      <a:schemeClr val="lt1"/>
    </cs:fontRef>
    <cs:defRPr sz="900" b="1" kern="1200"/>
  </cs:axisTitle>
  <cs:categoryAxis>
    <cs:lnRef idx="0">
      <cs:styleClr val="0"/>
    </cs:lnRef>
    <cs:fillRef idx="0"/>
    <cs:effectRef idx="0"/>
    <cs:fontRef idx="minor">
      <a:schemeClr val="lt1"/>
    </cs:fontRef>
    <cs:spPr>
      <a:ln w="12700" cap="flat" cmpd="sng" algn="ctr">
        <a:solidFill>
          <a:schemeClr val="lt1">
            <a:alpha val="25000"/>
          </a:schemeClr>
        </a:solidFill>
        <a:round/>
      </a:ln>
    </cs:spPr>
    <cs:defRPr sz="900" b="0" kern="1200" spc="100" baseline="0"/>
  </cs:categoryAxis>
  <cs:chartArea>
    <cs:lnRef idx="0">
      <cs:styleClr val="0"/>
    </cs:lnRef>
    <cs:fillRef idx="0">
      <cs:styleClr val="0"/>
    </cs:fillRef>
    <cs:effectRef idx="0"/>
    <cs:fontRef idx="minor">
      <a:schemeClr val="dk1"/>
    </cs:fontRef>
    <cs:spPr>
      <a:solidFill>
        <a:schemeClr val="phClr"/>
      </a:solidFill>
      <a:ln w="9525" cap="flat" cmpd="sng" algn="ctr">
        <a:solidFill>
          <a:schemeClr val="phClr"/>
        </a:solidFill>
        <a:round/>
      </a:ln>
    </cs:spPr>
    <cs:defRPr sz="1000" kern="1200"/>
  </cs:chartArea>
  <cs:dataLabel>
    <cs:lnRef idx="0"/>
    <cs:fillRef idx="0"/>
    <cs:effectRef idx="0"/>
    <cs:fontRef idx="minor">
      <a:schemeClr val="lt1"/>
    </cs:fontRef>
    <cs:defRPr sz="900" b="1" kern="1200"/>
  </cs:dataLabel>
  <cs:dataLabelCallout>
    <cs:lnRef idx="0">
      <cs:styleClr val="auto"/>
    </cs:lnRef>
    <cs:fillRef idx="0"/>
    <cs:effectRef idx="0"/>
    <cs:fontRef idx="minor">
      <cs:styleClr val="auto"/>
    </cs:fontRef>
    <cs:spPr>
      <a:solidFill>
        <a:schemeClr val="lt1"/>
      </a:solidFill>
      <a:ln>
        <a:solidFill>
          <a:schemeClr val="ph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pattFill prst="ltUpDiag">
        <a:fgClr>
          <a:schemeClr val="phClr"/>
        </a:fgClr>
        <a:bgClr>
          <a:schemeClr val="lt1"/>
        </a:bgClr>
      </a:pattFill>
    </cs:spPr>
  </cs:dataPoint>
  <cs:dataPoint3D>
    <cs:lnRef idx="0"/>
    <cs:fillRef idx="0">
      <cs:styleClr val="auto"/>
    </cs:fillRef>
    <cs:effectRef idx="0"/>
    <cs:fontRef idx="minor">
      <a:schemeClr val="dk1"/>
    </cs:fontRef>
    <cs:spPr>
      <a:pattFill prst="ltUpDiag">
        <a:fgClr>
          <a:schemeClr val="phClr"/>
        </a:fgClr>
        <a:bgClr>
          <a:schemeClr val="lt1"/>
        </a:bgClr>
      </a:pattFill>
    </cs:spPr>
  </cs:dataPoint3D>
  <cs:dataPointLine>
    <cs:lnRef idx="0">
      <cs:styleClr val="auto"/>
    </cs:lnRef>
    <cs:fillRef idx="0"/>
    <cs:effectRef idx="0">
      <cs:styleClr val="auto"/>
    </cs:effectRef>
    <cs:fontRef idx="minor">
      <a:schemeClr val="dk1"/>
    </cs:fontRef>
    <cs:spPr>
      <a:ln w="28575" cap="rnd">
        <a:solidFill>
          <a:schemeClr val="lt1">
            <a:alpha val="50000"/>
          </a:schemeClr>
        </a:solidFill>
        <a:round/>
      </a:ln>
      <a:effectLst>
        <a:outerShdw dist="25400" dir="2700000" algn="tl" rotWithShape="0">
          <a:schemeClr val="phClr"/>
        </a:outerShdw>
      </a:effectLst>
    </cs:spPr>
  </cs:dataPointLine>
  <cs:dataPointMarker>
    <cs:lnRef idx="0"/>
    <cs:fillRef idx="0">
      <cs:styleClr val="auto"/>
    </cs:fillRef>
    <cs:effectRef idx="0"/>
    <cs:fontRef idx="minor">
      <a:schemeClr val="dk1"/>
    </cs:fontRef>
    <cs:spPr>
      <a:solidFill>
        <a:schemeClr val="phClr"/>
      </a:solidFill>
      <a:ln w="22225">
        <a:solidFill>
          <a:schemeClr val="lt1"/>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styleClr val="0"/>
    </cs:lnRef>
    <cs:fillRef idx="0"/>
    <cs:effectRef idx="0"/>
    <cs:fontRef idx="minor">
      <a:schemeClr val="lt1"/>
    </cs:fontRef>
    <cs:spPr>
      <a:ln w="9525">
        <a:solidFill>
          <a:schemeClr val="phClr">
            <a:lumMod val="60000"/>
            <a:lumOff val="40000"/>
          </a:schemeClr>
        </a:solidFill>
      </a:ln>
    </cs:spPr>
    <cs:defRPr sz="900" kern="1200"/>
  </cs:dataTable>
  <cs:downBar>
    <cs:lnRef idx="0">
      <cs:styleClr val="0"/>
    </cs:lnRef>
    <cs:fillRef idx="0"/>
    <cs:effectRef idx="0"/>
    <cs:fontRef idx="minor">
      <a:schemeClr val="dk1"/>
    </cs:fontRef>
    <cs:spPr>
      <a:solidFill>
        <a:schemeClr val="dk1">
          <a:lumMod val="35000"/>
          <a:lumOff val="65000"/>
        </a:schemeClr>
      </a:solidFill>
      <a:ln w="9525">
        <a:solidFill>
          <a:schemeClr val="phClr">
            <a:lumMod val="60000"/>
            <a:lumOff val="40000"/>
          </a:schemeClr>
        </a:solidFill>
      </a:ln>
    </cs:spPr>
  </cs:downBar>
  <cs:dropLine>
    <cs:lnRef idx="0">
      <cs:styleClr val="0"/>
    </cs:lnRef>
    <cs:fillRef idx="0"/>
    <cs:effectRef idx="0"/>
    <cs:fontRef idx="minor">
      <a:schemeClr val="dk1"/>
    </cs:fontRef>
    <cs:spPr>
      <a:ln w="9525" cap="flat" cmpd="sng" algn="ctr">
        <a:gradFill>
          <a:gsLst>
            <a:gs pos="79000">
              <a:schemeClr val="phClr"/>
            </a:gs>
            <a:gs pos="0">
              <a:schemeClr val="lt1">
                <a:alpha val="60000"/>
              </a:schemeClr>
            </a:gs>
          </a:gsLst>
          <a:lin ang="5400000" scaled="0"/>
        </a:gradFill>
        <a:round/>
      </a:ln>
    </cs:spPr>
  </cs:dropLine>
  <cs:errorBar>
    <cs:lnRef idx="0">
      <cs:styleClr val="0"/>
    </cs:lnRef>
    <cs:fillRef idx="0"/>
    <cs:effectRef idx="0"/>
    <cs:fontRef idx="minor">
      <a:schemeClr val="dk1"/>
    </cs:fontRef>
    <cs:spPr>
      <a:ln w="9525">
        <a:solidFill>
          <a:schemeClr val="phClr">
            <a:lumMod val="60000"/>
            <a:lumOff val="40000"/>
          </a:schemeClr>
        </a:solidFill>
        <a:round/>
      </a:ln>
      <a:effectLst>
        <a:glow rad="25400">
          <a:schemeClr val="lt1"/>
        </a:glow>
      </a:effectLst>
    </cs:spPr>
  </cs:errorBar>
  <cs:floor>
    <cs:lnRef idx="0"/>
    <cs:fillRef idx="0"/>
    <cs:effectRef idx="0"/>
    <cs:fontRef idx="minor">
      <a:schemeClr val="dk1"/>
    </cs:fontRef>
  </cs:floor>
  <cs:gridlineMajor>
    <cs:lnRef idx="0">
      <cs:styleClr val="0"/>
    </cs:lnRef>
    <cs:fillRef idx="0"/>
    <cs:effectRef idx="0"/>
    <cs:fontRef idx="minor">
      <a:schemeClr val="dk1"/>
    </cs:fontRef>
    <cs:spPr>
      <a:ln w="9525" cap="flat" cmpd="sng" algn="ctr">
        <a:solidFill>
          <a:schemeClr val="lt1">
            <a:alpha val="25000"/>
          </a:schemeClr>
        </a:solidFill>
        <a:round/>
      </a:ln>
    </cs:spPr>
  </cs:gridlineMajor>
  <cs:gridlineMinor>
    <cs:lnRef idx="0">
      <cs:styleClr val="0"/>
    </cs:lnRef>
    <cs:fillRef idx="0"/>
    <cs:effectRef idx="0"/>
    <cs:fontRef idx="minor">
      <a:schemeClr val="dk1"/>
    </cs:fontRef>
    <cs:spPr>
      <a:ln>
        <a:solidFill>
          <a:schemeClr val="lt1">
            <a:alpha val="10000"/>
          </a:schemeClr>
        </a:solidFill>
      </a:ln>
    </cs:spPr>
  </cs:gridlineMinor>
  <cs:hiLoLine>
    <cs:lnRef idx="0">
      <cs:styleClr val="0"/>
    </cs:lnRef>
    <cs:fillRef idx="0"/>
    <cs:effectRef idx="0"/>
    <cs:fontRef idx="minor">
      <a:schemeClr val="dk1"/>
    </cs:fontRef>
    <cs:spPr>
      <a:ln w="9525">
        <a:solidFill>
          <a:schemeClr val="phClr">
            <a:lumMod val="60000"/>
            <a:lumOff val="40000"/>
          </a:schemeClr>
        </a:solidFill>
        <a:prstDash val="dash"/>
      </a:ln>
    </cs:spPr>
  </cs:hiLoLine>
  <cs:leaderLine>
    <cs:lnRef idx="0">
      <cs:styleClr val="0"/>
    </cs:lnRef>
    <cs:fillRef idx="0"/>
    <cs:effectRef idx="0"/>
    <cs:fontRef idx="minor">
      <a:schemeClr val="dk1"/>
    </cs:fontRef>
    <cs:spPr>
      <a:ln w="9525">
        <a:solidFill>
          <a:schemeClr val="phClr">
            <a:lumMod val="60000"/>
            <a:lumOff val="40000"/>
          </a:schemeClr>
        </a:solidFill>
      </a:ln>
    </cs:spPr>
  </cs:leaderLine>
  <cs:legend>
    <cs:lnRef idx="0"/>
    <cs:fillRef idx="0"/>
    <cs:effectRef idx="0"/>
    <cs:fontRef idx="minor">
      <a:schemeClr val="lt1"/>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styleClr val="0"/>
    </cs:lnRef>
    <cs:fillRef idx="0"/>
    <cs:effectRef idx="0"/>
    <cs:fontRef idx="minor">
      <a:schemeClr val="lt1"/>
    </cs:fontRef>
    <cs:spPr>
      <a:ln w="3175" cap="flat" cmpd="sng" algn="ctr">
        <a:solidFill>
          <a:schemeClr val="phClr">
            <a:lumMod val="60000"/>
            <a:lumOff val="40000"/>
          </a:schemeClr>
        </a:solidFill>
        <a:round/>
      </a:ln>
    </cs:spPr>
    <cs:defRPr sz="900" kern="1200"/>
  </cs:seriesAxis>
  <cs:seriesLine>
    <cs:lnRef idx="0">
      <cs:styleClr val="0"/>
    </cs:lnRef>
    <cs:fillRef idx="0"/>
    <cs:effectRef idx="0"/>
    <cs:fontRef idx="minor">
      <a:schemeClr val="dk1"/>
    </cs:fontRef>
    <cs:spPr>
      <a:ln w="9525">
        <a:solidFill>
          <a:schemeClr val="phClr">
            <a:lumMod val="60000"/>
            <a:lumOff val="40000"/>
            <a:tint val="50000"/>
          </a:schemeClr>
        </a:solidFill>
        <a:prstDash val="dash"/>
      </a:ln>
    </cs:spPr>
  </cs:seriesLine>
  <cs:title>
    <cs:lnRef idx="0"/>
    <cs:fillRef idx="0"/>
    <cs:effectRef idx="0"/>
    <cs:fontRef idx="minor">
      <a:schemeClr val="lt1"/>
    </cs:fontRef>
    <cs:defRPr sz="1500" b="1" kern="1200" cap="all" spc="100" normalizeH="0" baseline="0"/>
  </cs:title>
  <cs:trendline>
    <cs:lnRef idx="0"/>
    <cs:fillRef idx="0"/>
    <cs:effectRef idx="0"/>
    <cs:fontRef idx="minor">
      <a:schemeClr val="dk1"/>
    </cs:fontRef>
    <cs:spPr>
      <a:ln w="28575" cap="rnd">
        <a:solidFill>
          <a:schemeClr val="lt1">
            <a:alpha val="50000"/>
          </a:schemeClr>
        </a:solidFill>
        <a:round/>
      </a:ln>
    </cs:spPr>
  </cs:trendline>
  <cs:trendlineLabel>
    <cs:lnRef idx="0"/>
    <cs:fillRef idx="0"/>
    <cs:effectRef idx="0"/>
    <cs:fontRef idx="minor">
      <a:schemeClr val="lt1"/>
    </cs:fontRef>
    <cs:defRPr sz="900" kern="1200"/>
  </cs:trendlineLabel>
  <cs:upBar>
    <cs:lnRef idx="0">
      <cs:styleClr val="0"/>
    </cs:lnRef>
    <cs:fillRef idx="0"/>
    <cs:effectRef idx="0"/>
    <cs:fontRef idx="minor">
      <a:schemeClr val="dk1"/>
    </cs:fontRef>
    <cs:spPr>
      <a:solidFill>
        <a:schemeClr val="lt1">
          <a:lumMod val="95000"/>
        </a:schemeClr>
      </a:solidFill>
      <a:ln w="9525">
        <a:solidFill>
          <a:schemeClr val="phClr">
            <a:lumMod val="60000"/>
            <a:lumOff val="40000"/>
          </a:schemeClr>
        </a:solidFill>
      </a:ln>
    </cs:spPr>
  </cs:upBar>
  <cs:valueAxis>
    <cs:lnRef idx="0"/>
    <cs:fillRef idx="0"/>
    <cs:effectRef idx="0"/>
    <cs:fontRef idx="minor">
      <a:schemeClr val="lt1"/>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47">
  <cs:axisTitle>
    <cs:lnRef idx="0"/>
    <cs:fillRef idx="0"/>
    <cs:effectRef idx="0"/>
    <cs:fontRef idx="minor">
      <a:schemeClr val="lt1"/>
    </cs:fontRef>
    <cs:defRPr sz="900" b="1" kern="1200"/>
  </cs:axisTitle>
  <cs:categoryAxis>
    <cs:lnRef idx="0">
      <cs:styleClr val="0"/>
    </cs:lnRef>
    <cs:fillRef idx="0"/>
    <cs:effectRef idx="0"/>
    <cs:fontRef idx="minor">
      <a:schemeClr val="lt1"/>
    </cs:fontRef>
    <cs:spPr>
      <a:ln w="12700" cap="flat" cmpd="sng" algn="ctr">
        <a:solidFill>
          <a:schemeClr val="lt1">
            <a:alpha val="25000"/>
          </a:schemeClr>
        </a:solidFill>
        <a:round/>
      </a:ln>
    </cs:spPr>
    <cs:defRPr sz="900" b="0" kern="1200" spc="100" baseline="0"/>
  </cs:categoryAxis>
  <cs:chartArea>
    <cs:lnRef idx="0">
      <cs:styleClr val="0"/>
    </cs:lnRef>
    <cs:fillRef idx="0">
      <cs:styleClr val="0"/>
    </cs:fillRef>
    <cs:effectRef idx="0"/>
    <cs:fontRef idx="minor">
      <a:schemeClr val="dk1"/>
    </cs:fontRef>
    <cs:spPr>
      <a:solidFill>
        <a:schemeClr val="phClr"/>
      </a:solidFill>
      <a:ln w="9525" cap="flat" cmpd="sng" algn="ctr">
        <a:solidFill>
          <a:schemeClr val="phClr"/>
        </a:solidFill>
        <a:round/>
      </a:ln>
    </cs:spPr>
    <cs:defRPr sz="1000" kern="1200"/>
  </cs:chartArea>
  <cs:dataLabel>
    <cs:lnRef idx="0"/>
    <cs:fillRef idx="0"/>
    <cs:effectRef idx="0"/>
    <cs:fontRef idx="minor">
      <a:schemeClr val="lt1"/>
    </cs:fontRef>
    <cs:defRPr sz="900" b="1" kern="1200"/>
  </cs:dataLabel>
  <cs:dataLabelCallout>
    <cs:lnRef idx="0">
      <cs:styleClr val="auto"/>
    </cs:lnRef>
    <cs:fillRef idx="0"/>
    <cs:effectRef idx="0"/>
    <cs:fontRef idx="minor">
      <cs:styleClr val="auto"/>
    </cs:fontRef>
    <cs:spPr>
      <a:solidFill>
        <a:schemeClr val="lt1"/>
      </a:solidFill>
      <a:ln>
        <a:solidFill>
          <a:schemeClr val="ph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pattFill prst="ltUpDiag">
        <a:fgClr>
          <a:schemeClr val="phClr"/>
        </a:fgClr>
        <a:bgClr>
          <a:schemeClr val="lt1"/>
        </a:bgClr>
      </a:pattFill>
    </cs:spPr>
  </cs:dataPoint>
  <cs:dataPoint3D>
    <cs:lnRef idx="0"/>
    <cs:fillRef idx="0">
      <cs:styleClr val="auto"/>
    </cs:fillRef>
    <cs:effectRef idx="0"/>
    <cs:fontRef idx="minor">
      <a:schemeClr val="dk1"/>
    </cs:fontRef>
    <cs:spPr>
      <a:pattFill prst="ltUpDiag">
        <a:fgClr>
          <a:schemeClr val="phClr"/>
        </a:fgClr>
        <a:bgClr>
          <a:schemeClr val="lt1"/>
        </a:bgClr>
      </a:pattFill>
    </cs:spPr>
  </cs:dataPoint3D>
  <cs:dataPointLine>
    <cs:lnRef idx="0">
      <cs:styleClr val="auto"/>
    </cs:lnRef>
    <cs:fillRef idx="0"/>
    <cs:effectRef idx="0">
      <cs:styleClr val="auto"/>
    </cs:effectRef>
    <cs:fontRef idx="minor">
      <a:schemeClr val="dk1"/>
    </cs:fontRef>
    <cs:spPr>
      <a:ln w="28575" cap="rnd">
        <a:solidFill>
          <a:schemeClr val="lt1">
            <a:alpha val="50000"/>
          </a:schemeClr>
        </a:solidFill>
        <a:round/>
      </a:ln>
      <a:effectLst>
        <a:outerShdw dist="25400" dir="2700000" algn="tl" rotWithShape="0">
          <a:schemeClr val="phClr"/>
        </a:outerShdw>
      </a:effectLst>
    </cs:spPr>
  </cs:dataPointLine>
  <cs:dataPointMarker>
    <cs:lnRef idx="0"/>
    <cs:fillRef idx="0">
      <cs:styleClr val="auto"/>
    </cs:fillRef>
    <cs:effectRef idx="0"/>
    <cs:fontRef idx="minor">
      <a:schemeClr val="dk1"/>
    </cs:fontRef>
    <cs:spPr>
      <a:solidFill>
        <a:schemeClr val="phClr"/>
      </a:solidFill>
      <a:ln w="22225">
        <a:solidFill>
          <a:schemeClr val="lt1"/>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styleClr val="0"/>
    </cs:lnRef>
    <cs:fillRef idx="0"/>
    <cs:effectRef idx="0"/>
    <cs:fontRef idx="minor">
      <a:schemeClr val="lt1"/>
    </cs:fontRef>
    <cs:spPr>
      <a:ln w="9525">
        <a:solidFill>
          <a:schemeClr val="phClr">
            <a:lumMod val="60000"/>
            <a:lumOff val="40000"/>
          </a:schemeClr>
        </a:solidFill>
      </a:ln>
    </cs:spPr>
    <cs:defRPr sz="900" kern="1200"/>
  </cs:dataTable>
  <cs:downBar>
    <cs:lnRef idx="0">
      <cs:styleClr val="0"/>
    </cs:lnRef>
    <cs:fillRef idx="0"/>
    <cs:effectRef idx="0"/>
    <cs:fontRef idx="minor">
      <a:schemeClr val="dk1"/>
    </cs:fontRef>
    <cs:spPr>
      <a:solidFill>
        <a:schemeClr val="dk1">
          <a:lumMod val="35000"/>
          <a:lumOff val="65000"/>
        </a:schemeClr>
      </a:solidFill>
      <a:ln w="9525">
        <a:solidFill>
          <a:schemeClr val="phClr">
            <a:lumMod val="60000"/>
            <a:lumOff val="40000"/>
          </a:schemeClr>
        </a:solidFill>
      </a:ln>
    </cs:spPr>
  </cs:downBar>
  <cs:dropLine>
    <cs:lnRef idx="0">
      <cs:styleClr val="0"/>
    </cs:lnRef>
    <cs:fillRef idx="0"/>
    <cs:effectRef idx="0"/>
    <cs:fontRef idx="minor">
      <a:schemeClr val="dk1"/>
    </cs:fontRef>
    <cs:spPr>
      <a:ln w="9525" cap="flat" cmpd="sng" algn="ctr">
        <a:gradFill>
          <a:gsLst>
            <a:gs pos="79000">
              <a:schemeClr val="phClr"/>
            </a:gs>
            <a:gs pos="0">
              <a:schemeClr val="lt1">
                <a:alpha val="60000"/>
              </a:schemeClr>
            </a:gs>
          </a:gsLst>
          <a:lin ang="5400000" scaled="0"/>
        </a:gradFill>
        <a:round/>
      </a:ln>
    </cs:spPr>
  </cs:dropLine>
  <cs:errorBar>
    <cs:lnRef idx="0">
      <cs:styleClr val="0"/>
    </cs:lnRef>
    <cs:fillRef idx="0"/>
    <cs:effectRef idx="0"/>
    <cs:fontRef idx="minor">
      <a:schemeClr val="dk1"/>
    </cs:fontRef>
    <cs:spPr>
      <a:ln w="9525">
        <a:solidFill>
          <a:schemeClr val="phClr">
            <a:lumMod val="60000"/>
            <a:lumOff val="40000"/>
          </a:schemeClr>
        </a:solidFill>
        <a:round/>
      </a:ln>
      <a:effectLst>
        <a:glow rad="25400">
          <a:schemeClr val="lt1"/>
        </a:glow>
      </a:effectLst>
    </cs:spPr>
  </cs:errorBar>
  <cs:floor>
    <cs:lnRef idx="0"/>
    <cs:fillRef idx="0"/>
    <cs:effectRef idx="0"/>
    <cs:fontRef idx="minor">
      <a:schemeClr val="dk1"/>
    </cs:fontRef>
  </cs:floor>
  <cs:gridlineMajor>
    <cs:lnRef idx="0">
      <cs:styleClr val="0"/>
    </cs:lnRef>
    <cs:fillRef idx="0"/>
    <cs:effectRef idx="0"/>
    <cs:fontRef idx="minor">
      <a:schemeClr val="dk1"/>
    </cs:fontRef>
    <cs:spPr>
      <a:ln w="9525" cap="flat" cmpd="sng" algn="ctr">
        <a:solidFill>
          <a:schemeClr val="lt1">
            <a:alpha val="25000"/>
          </a:schemeClr>
        </a:solidFill>
        <a:round/>
      </a:ln>
    </cs:spPr>
  </cs:gridlineMajor>
  <cs:gridlineMinor>
    <cs:lnRef idx="0">
      <cs:styleClr val="0"/>
    </cs:lnRef>
    <cs:fillRef idx="0"/>
    <cs:effectRef idx="0"/>
    <cs:fontRef idx="minor">
      <a:schemeClr val="dk1"/>
    </cs:fontRef>
    <cs:spPr>
      <a:ln>
        <a:solidFill>
          <a:schemeClr val="lt1">
            <a:alpha val="10000"/>
          </a:schemeClr>
        </a:solidFill>
      </a:ln>
    </cs:spPr>
  </cs:gridlineMinor>
  <cs:hiLoLine>
    <cs:lnRef idx="0">
      <cs:styleClr val="0"/>
    </cs:lnRef>
    <cs:fillRef idx="0"/>
    <cs:effectRef idx="0"/>
    <cs:fontRef idx="minor">
      <a:schemeClr val="dk1"/>
    </cs:fontRef>
    <cs:spPr>
      <a:ln w="9525">
        <a:solidFill>
          <a:schemeClr val="phClr">
            <a:lumMod val="60000"/>
            <a:lumOff val="40000"/>
          </a:schemeClr>
        </a:solidFill>
        <a:prstDash val="dash"/>
      </a:ln>
    </cs:spPr>
  </cs:hiLoLine>
  <cs:leaderLine>
    <cs:lnRef idx="0">
      <cs:styleClr val="0"/>
    </cs:lnRef>
    <cs:fillRef idx="0"/>
    <cs:effectRef idx="0"/>
    <cs:fontRef idx="minor">
      <a:schemeClr val="dk1"/>
    </cs:fontRef>
    <cs:spPr>
      <a:ln w="9525">
        <a:solidFill>
          <a:schemeClr val="phClr">
            <a:lumMod val="60000"/>
            <a:lumOff val="40000"/>
          </a:schemeClr>
        </a:solidFill>
      </a:ln>
    </cs:spPr>
  </cs:leaderLine>
  <cs:legend>
    <cs:lnRef idx="0"/>
    <cs:fillRef idx="0"/>
    <cs:effectRef idx="0"/>
    <cs:fontRef idx="minor">
      <a:schemeClr val="lt1"/>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styleClr val="0"/>
    </cs:lnRef>
    <cs:fillRef idx="0"/>
    <cs:effectRef idx="0"/>
    <cs:fontRef idx="minor">
      <a:schemeClr val="lt1"/>
    </cs:fontRef>
    <cs:spPr>
      <a:ln w="3175" cap="flat" cmpd="sng" algn="ctr">
        <a:solidFill>
          <a:schemeClr val="phClr">
            <a:lumMod val="60000"/>
            <a:lumOff val="40000"/>
          </a:schemeClr>
        </a:solidFill>
        <a:round/>
      </a:ln>
    </cs:spPr>
    <cs:defRPr sz="900" kern="1200"/>
  </cs:seriesAxis>
  <cs:seriesLine>
    <cs:lnRef idx="0">
      <cs:styleClr val="0"/>
    </cs:lnRef>
    <cs:fillRef idx="0"/>
    <cs:effectRef idx="0"/>
    <cs:fontRef idx="minor">
      <a:schemeClr val="dk1"/>
    </cs:fontRef>
    <cs:spPr>
      <a:ln w="9525">
        <a:solidFill>
          <a:schemeClr val="phClr">
            <a:lumMod val="60000"/>
            <a:lumOff val="40000"/>
            <a:tint val="50000"/>
          </a:schemeClr>
        </a:solidFill>
        <a:prstDash val="dash"/>
      </a:ln>
    </cs:spPr>
  </cs:seriesLine>
  <cs:title>
    <cs:lnRef idx="0"/>
    <cs:fillRef idx="0"/>
    <cs:effectRef idx="0"/>
    <cs:fontRef idx="minor">
      <a:schemeClr val="lt1"/>
    </cs:fontRef>
    <cs:defRPr sz="1500" b="1" kern="1200" cap="all" spc="100" normalizeH="0" baseline="0"/>
  </cs:title>
  <cs:trendline>
    <cs:lnRef idx="0"/>
    <cs:fillRef idx="0"/>
    <cs:effectRef idx="0"/>
    <cs:fontRef idx="minor">
      <a:schemeClr val="dk1"/>
    </cs:fontRef>
    <cs:spPr>
      <a:ln w="28575" cap="rnd">
        <a:solidFill>
          <a:schemeClr val="lt1">
            <a:alpha val="50000"/>
          </a:schemeClr>
        </a:solidFill>
        <a:round/>
      </a:ln>
    </cs:spPr>
  </cs:trendline>
  <cs:trendlineLabel>
    <cs:lnRef idx="0"/>
    <cs:fillRef idx="0"/>
    <cs:effectRef idx="0"/>
    <cs:fontRef idx="minor">
      <a:schemeClr val="lt1"/>
    </cs:fontRef>
    <cs:defRPr sz="900" kern="1200"/>
  </cs:trendlineLabel>
  <cs:upBar>
    <cs:lnRef idx="0">
      <cs:styleClr val="0"/>
    </cs:lnRef>
    <cs:fillRef idx="0"/>
    <cs:effectRef idx="0"/>
    <cs:fontRef idx="minor">
      <a:schemeClr val="dk1"/>
    </cs:fontRef>
    <cs:spPr>
      <a:solidFill>
        <a:schemeClr val="lt1">
          <a:lumMod val="95000"/>
        </a:schemeClr>
      </a:solidFill>
      <a:ln w="9525">
        <a:solidFill>
          <a:schemeClr val="phClr">
            <a:lumMod val="60000"/>
            <a:lumOff val="40000"/>
          </a:schemeClr>
        </a:solidFill>
      </a:ln>
    </cs:spPr>
  </cs:upBar>
  <cs:valueAxis>
    <cs:lnRef idx="0"/>
    <cs:fillRef idx="0"/>
    <cs:effectRef idx="0"/>
    <cs:fontRef idx="minor">
      <a:schemeClr val="lt1"/>
    </cs:fontRef>
    <cs:defRPr sz="900" kern="1200"/>
  </cs:valueAxis>
  <cs:wall>
    <cs:lnRef idx="0"/>
    <cs:fillRef idx="0"/>
    <cs:effectRef idx="0"/>
    <cs:fontRef idx="minor">
      <a:schemeClr val="dk1"/>
    </cs:fontRef>
  </cs:wall>
</cs:chartStyle>
</file>

<file path=xl/charts/style3.xml><?xml version="1.0" encoding="utf-8"?>
<cs:chartStyle xmlns:cs="http://schemas.microsoft.com/office/drawing/2012/chartStyle" xmlns:a="http://schemas.openxmlformats.org/drawingml/2006/main" id="247">
  <cs:axisTitle>
    <cs:lnRef idx="0"/>
    <cs:fillRef idx="0"/>
    <cs:effectRef idx="0"/>
    <cs:fontRef idx="minor">
      <a:schemeClr val="lt1"/>
    </cs:fontRef>
    <cs:defRPr sz="900" b="1" kern="1200"/>
  </cs:axisTitle>
  <cs:categoryAxis>
    <cs:lnRef idx="0">
      <cs:styleClr val="0"/>
    </cs:lnRef>
    <cs:fillRef idx="0"/>
    <cs:effectRef idx="0"/>
    <cs:fontRef idx="minor">
      <a:schemeClr val="lt1"/>
    </cs:fontRef>
    <cs:spPr>
      <a:ln w="12700" cap="flat" cmpd="sng" algn="ctr">
        <a:solidFill>
          <a:schemeClr val="lt1">
            <a:alpha val="25000"/>
          </a:schemeClr>
        </a:solidFill>
        <a:round/>
      </a:ln>
    </cs:spPr>
    <cs:defRPr sz="900" b="0" kern="1200" spc="100" baseline="0"/>
  </cs:categoryAxis>
  <cs:chartArea>
    <cs:lnRef idx="0">
      <cs:styleClr val="0"/>
    </cs:lnRef>
    <cs:fillRef idx="0">
      <cs:styleClr val="0"/>
    </cs:fillRef>
    <cs:effectRef idx="0"/>
    <cs:fontRef idx="minor">
      <a:schemeClr val="dk1"/>
    </cs:fontRef>
    <cs:spPr>
      <a:solidFill>
        <a:schemeClr val="phClr"/>
      </a:solidFill>
      <a:ln w="9525" cap="flat" cmpd="sng" algn="ctr">
        <a:solidFill>
          <a:schemeClr val="phClr"/>
        </a:solidFill>
        <a:round/>
      </a:ln>
    </cs:spPr>
    <cs:defRPr sz="1000" kern="1200"/>
  </cs:chartArea>
  <cs:dataLabel>
    <cs:lnRef idx="0"/>
    <cs:fillRef idx="0"/>
    <cs:effectRef idx="0"/>
    <cs:fontRef idx="minor">
      <a:schemeClr val="lt1"/>
    </cs:fontRef>
    <cs:defRPr sz="900" b="1" kern="1200"/>
  </cs:dataLabel>
  <cs:dataLabelCallout>
    <cs:lnRef idx="0">
      <cs:styleClr val="auto"/>
    </cs:lnRef>
    <cs:fillRef idx="0"/>
    <cs:effectRef idx="0"/>
    <cs:fontRef idx="minor">
      <cs:styleClr val="auto"/>
    </cs:fontRef>
    <cs:spPr>
      <a:solidFill>
        <a:schemeClr val="lt1"/>
      </a:solidFill>
      <a:ln>
        <a:solidFill>
          <a:schemeClr val="ph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pattFill prst="ltUpDiag">
        <a:fgClr>
          <a:schemeClr val="phClr"/>
        </a:fgClr>
        <a:bgClr>
          <a:schemeClr val="lt1"/>
        </a:bgClr>
      </a:pattFill>
    </cs:spPr>
  </cs:dataPoint>
  <cs:dataPoint3D>
    <cs:lnRef idx="0"/>
    <cs:fillRef idx="0">
      <cs:styleClr val="auto"/>
    </cs:fillRef>
    <cs:effectRef idx="0"/>
    <cs:fontRef idx="minor">
      <a:schemeClr val="dk1"/>
    </cs:fontRef>
    <cs:spPr>
      <a:pattFill prst="ltUpDiag">
        <a:fgClr>
          <a:schemeClr val="phClr"/>
        </a:fgClr>
        <a:bgClr>
          <a:schemeClr val="lt1"/>
        </a:bgClr>
      </a:pattFill>
    </cs:spPr>
  </cs:dataPoint3D>
  <cs:dataPointLine>
    <cs:lnRef idx="0">
      <cs:styleClr val="auto"/>
    </cs:lnRef>
    <cs:fillRef idx="0"/>
    <cs:effectRef idx="0">
      <cs:styleClr val="auto"/>
    </cs:effectRef>
    <cs:fontRef idx="minor">
      <a:schemeClr val="dk1"/>
    </cs:fontRef>
    <cs:spPr>
      <a:ln w="28575" cap="rnd">
        <a:solidFill>
          <a:schemeClr val="lt1">
            <a:alpha val="50000"/>
          </a:schemeClr>
        </a:solidFill>
        <a:round/>
      </a:ln>
      <a:effectLst>
        <a:outerShdw dist="25400" dir="2700000" algn="tl" rotWithShape="0">
          <a:schemeClr val="phClr"/>
        </a:outerShdw>
      </a:effectLst>
    </cs:spPr>
  </cs:dataPointLine>
  <cs:dataPointMarker>
    <cs:lnRef idx="0"/>
    <cs:fillRef idx="0">
      <cs:styleClr val="auto"/>
    </cs:fillRef>
    <cs:effectRef idx="0"/>
    <cs:fontRef idx="minor">
      <a:schemeClr val="dk1"/>
    </cs:fontRef>
    <cs:spPr>
      <a:solidFill>
        <a:schemeClr val="phClr"/>
      </a:solidFill>
      <a:ln w="22225">
        <a:solidFill>
          <a:schemeClr val="lt1"/>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styleClr val="0"/>
    </cs:lnRef>
    <cs:fillRef idx="0"/>
    <cs:effectRef idx="0"/>
    <cs:fontRef idx="minor">
      <a:schemeClr val="lt1"/>
    </cs:fontRef>
    <cs:spPr>
      <a:ln w="9525">
        <a:solidFill>
          <a:schemeClr val="phClr">
            <a:lumMod val="60000"/>
            <a:lumOff val="40000"/>
          </a:schemeClr>
        </a:solidFill>
      </a:ln>
    </cs:spPr>
    <cs:defRPr sz="900" kern="1200"/>
  </cs:dataTable>
  <cs:downBar>
    <cs:lnRef idx="0">
      <cs:styleClr val="0"/>
    </cs:lnRef>
    <cs:fillRef idx="0"/>
    <cs:effectRef idx="0"/>
    <cs:fontRef idx="minor">
      <a:schemeClr val="dk1"/>
    </cs:fontRef>
    <cs:spPr>
      <a:solidFill>
        <a:schemeClr val="dk1">
          <a:lumMod val="35000"/>
          <a:lumOff val="65000"/>
        </a:schemeClr>
      </a:solidFill>
      <a:ln w="9525">
        <a:solidFill>
          <a:schemeClr val="phClr">
            <a:lumMod val="60000"/>
            <a:lumOff val="40000"/>
          </a:schemeClr>
        </a:solidFill>
      </a:ln>
    </cs:spPr>
  </cs:downBar>
  <cs:dropLine>
    <cs:lnRef idx="0">
      <cs:styleClr val="0"/>
    </cs:lnRef>
    <cs:fillRef idx="0"/>
    <cs:effectRef idx="0"/>
    <cs:fontRef idx="minor">
      <a:schemeClr val="dk1"/>
    </cs:fontRef>
    <cs:spPr>
      <a:ln w="9525" cap="flat" cmpd="sng" algn="ctr">
        <a:gradFill>
          <a:gsLst>
            <a:gs pos="79000">
              <a:schemeClr val="phClr"/>
            </a:gs>
            <a:gs pos="0">
              <a:schemeClr val="lt1">
                <a:alpha val="60000"/>
              </a:schemeClr>
            </a:gs>
          </a:gsLst>
          <a:lin ang="5400000" scaled="0"/>
        </a:gradFill>
        <a:round/>
      </a:ln>
    </cs:spPr>
  </cs:dropLine>
  <cs:errorBar>
    <cs:lnRef idx="0">
      <cs:styleClr val="0"/>
    </cs:lnRef>
    <cs:fillRef idx="0"/>
    <cs:effectRef idx="0"/>
    <cs:fontRef idx="minor">
      <a:schemeClr val="dk1"/>
    </cs:fontRef>
    <cs:spPr>
      <a:ln w="9525">
        <a:solidFill>
          <a:schemeClr val="phClr">
            <a:lumMod val="60000"/>
            <a:lumOff val="40000"/>
          </a:schemeClr>
        </a:solidFill>
        <a:round/>
      </a:ln>
      <a:effectLst>
        <a:glow rad="25400">
          <a:schemeClr val="lt1"/>
        </a:glow>
      </a:effectLst>
    </cs:spPr>
  </cs:errorBar>
  <cs:floor>
    <cs:lnRef idx="0"/>
    <cs:fillRef idx="0"/>
    <cs:effectRef idx="0"/>
    <cs:fontRef idx="minor">
      <a:schemeClr val="dk1"/>
    </cs:fontRef>
  </cs:floor>
  <cs:gridlineMajor>
    <cs:lnRef idx="0">
      <cs:styleClr val="0"/>
    </cs:lnRef>
    <cs:fillRef idx="0"/>
    <cs:effectRef idx="0"/>
    <cs:fontRef idx="minor">
      <a:schemeClr val="dk1"/>
    </cs:fontRef>
    <cs:spPr>
      <a:ln w="9525" cap="flat" cmpd="sng" algn="ctr">
        <a:solidFill>
          <a:schemeClr val="lt1">
            <a:alpha val="25000"/>
          </a:schemeClr>
        </a:solidFill>
        <a:round/>
      </a:ln>
    </cs:spPr>
  </cs:gridlineMajor>
  <cs:gridlineMinor>
    <cs:lnRef idx="0">
      <cs:styleClr val="0"/>
    </cs:lnRef>
    <cs:fillRef idx="0"/>
    <cs:effectRef idx="0"/>
    <cs:fontRef idx="minor">
      <a:schemeClr val="dk1"/>
    </cs:fontRef>
    <cs:spPr>
      <a:ln>
        <a:solidFill>
          <a:schemeClr val="lt1">
            <a:alpha val="10000"/>
          </a:schemeClr>
        </a:solidFill>
      </a:ln>
    </cs:spPr>
  </cs:gridlineMinor>
  <cs:hiLoLine>
    <cs:lnRef idx="0">
      <cs:styleClr val="0"/>
    </cs:lnRef>
    <cs:fillRef idx="0"/>
    <cs:effectRef idx="0"/>
    <cs:fontRef idx="minor">
      <a:schemeClr val="dk1"/>
    </cs:fontRef>
    <cs:spPr>
      <a:ln w="9525">
        <a:solidFill>
          <a:schemeClr val="phClr">
            <a:lumMod val="60000"/>
            <a:lumOff val="40000"/>
          </a:schemeClr>
        </a:solidFill>
        <a:prstDash val="dash"/>
      </a:ln>
    </cs:spPr>
  </cs:hiLoLine>
  <cs:leaderLine>
    <cs:lnRef idx="0">
      <cs:styleClr val="0"/>
    </cs:lnRef>
    <cs:fillRef idx="0"/>
    <cs:effectRef idx="0"/>
    <cs:fontRef idx="minor">
      <a:schemeClr val="dk1"/>
    </cs:fontRef>
    <cs:spPr>
      <a:ln w="9525">
        <a:solidFill>
          <a:schemeClr val="phClr">
            <a:lumMod val="60000"/>
            <a:lumOff val="40000"/>
          </a:schemeClr>
        </a:solidFill>
      </a:ln>
    </cs:spPr>
  </cs:leaderLine>
  <cs:legend>
    <cs:lnRef idx="0"/>
    <cs:fillRef idx="0"/>
    <cs:effectRef idx="0"/>
    <cs:fontRef idx="minor">
      <a:schemeClr val="lt1"/>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styleClr val="0"/>
    </cs:lnRef>
    <cs:fillRef idx="0"/>
    <cs:effectRef idx="0"/>
    <cs:fontRef idx="minor">
      <a:schemeClr val="lt1"/>
    </cs:fontRef>
    <cs:spPr>
      <a:ln w="3175" cap="flat" cmpd="sng" algn="ctr">
        <a:solidFill>
          <a:schemeClr val="phClr">
            <a:lumMod val="60000"/>
            <a:lumOff val="40000"/>
          </a:schemeClr>
        </a:solidFill>
        <a:round/>
      </a:ln>
    </cs:spPr>
    <cs:defRPr sz="900" kern="1200"/>
  </cs:seriesAxis>
  <cs:seriesLine>
    <cs:lnRef idx="0">
      <cs:styleClr val="0"/>
    </cs:lnRef>
    <cs:fillRef idx="0"/>
    <cs:effectRef idx="0"/>
    <cs:fontRef idx="minor">
      <a:schemeClr val="dk1"/>
    </cs:fontRef>
    <cs:spPr>
      <a:ln w="9525">
        <a:solidFill>
          <a:schemeClr val="phClr">
            <a:lumMod val="60000"/>
            <a:lumOff val="40000"/>
            <a:tint val="50000"/>
          </a:schemeClr>
        </a:solidFill>
        <a:prstDash val="dash"/>
      </a:ln>
    </cs:spPr>
  </cs:seriesLine>
  <cs:title>
    <cs:lnRef idx="0"/>
    <cs:fillRef idx="0"/>
    <cs:effectRef idx="0"/>
    <cs:fontRef idx="minor">
      <a:schemeClr val="lt1"/>
    </cs:fontRef>
    <cs:defRPr sz="1500" b="1" kern="1200" cap="all" spc="100" normalizeH="0" baseline="0"/>
  </cs:title>
  <cs:trendline>
    <cs:lnRef idx="0"/>
    <cs:fillRef idx="0"/>
    <cs:effectRef idx="0"/>
    <cs:fontRef idx="minor">
      <a:schemeClr val="dk1"/>
    </cs:fontRef>
    <cs:spPr>
      <a:ln w="28575" cap="rnd">
        <a:solidFill>
          <a:schemeClr val="lt1">
            <a:alpha val="50000"/>
          </a:schemeClr>
        </a:solidFill>
        <a:round/>
      </a:ln>
    </cs:spPr>
  </cs:trendline>
  <cs:trendlineLabel>
    <cs:lnRef idx="0"/>
    <cs:fillRef idx="0"/>
    <cs:effectRef idx="0"/>
    <cs:fontRef idx="minor">
      <a:schemeClr val="lt1"/>
    </cs:fontRef>
    <cs:defRPr sz="900" kern="1200"/>
  </cs:trendlineLabel>
  <cs:upBar>
    <cs:lnRef idx="0">
      <cs:styleClr val="0"/>
    </cs:lnRef>
    <cs:fillRef idx="0"/>
    <cs:effectRef idx="0"/>
    <cs:fontRef idx="minor">
      <a:schemeClr val="dk1"/>
    </cs:fontRef>
    <cs:spPr>
      <a:solidFill>
        <a:schemeClr val="lt1">
          <a:lumMod val="95000"/>
        </a:schemeClr>
      </a:solidFill>
      <a:ln w="9525">
        <a:solidFill>
          <a:schemeClr val="phClr">
            <a:lumMod val="60000"/>
            <a:lumOff val="40000"/>
          </a:schemeClr>
        </a:solidFill>
      </a:ln>
    </cs:spPr>
  </cs:upBar>
  <cs:valueAxis>
    <cs:lnRef idx="0"/>
    <cs:fillRef idx="0"/>
    <cs:effectRef idx="0"/>
    <cs:fontRef idx="minor">
      <a:schemeClr val="lt1"/>
    </cs:fontRef>
    <cs:defRPr sz="900" kern="1200"/>
  </cs:valueAxis>
  <cs:wall>
    <cs:lnRef idx="0"/>
    <cs:fillRef idx="0"/>
    <cs:effectRef idx="0"/>
    <cs:fontRef idx="minor">
      <a:schemeClr val="dk1"/>
    </cs:fontRef>
  </cs:wall>
</cs:chartStyle>
</file>

<file path=xl/charts/style4.xml><?xml version="1.0" encoding="utf-8"?>
<cs:chartStyle xmlns:cs="http://schemas.microsoft.com/office/drawing/2012/chartStyle" xmlns:a="http://schemas.openxmlformats.org/drawingml/2006/main" id="247">
  <cs:axisTitle>
    <cs:lnRef idx="0"/>
    <cs:fillRef idx="0"/>
    <cs:effectRef idx="0"/>
    <cs:fontRef idx="minor">
      <a:schemeClr val="lt1"/>
    </cs:fontRef>
    <cs:defRPr sz="900" b="1" kern="1200"/>
  </cs:axisTitle>
  <cs:categoryAxis>
    <cs:lnRef idx="0">
      <cs:styleClr val="0"/>
    </cs:lnRef>
    <cs:fillRef idx="0"/>
    <cs:effectRef idx="0"/>
    <cs:fontRef idx="minor">
      <a:schemeClr val="lt1"/>
    </cs:fontRef>
    <cs:spPr>
      <a:ln w="12700" cap="flat" cmpd="sng" algn="ctr">
        <a:solidFill>
          <a:schemeClr val="lt1">
            <a:alpha val="25000"/>
          </a:schemeClr>
        </a:solidFill>
        <a:round/>
      </a:ln>
    </cs:spPr>
    <cs:defRPr sz="900" b="0" kern="1200" spc="100" baseline="0"/>
  </cs:categoryAxis>
  <cs:chartArea>
    <cs:lnRef idx="0">
      <cs:styleClr val="0"/>
    </cs:lnRef>
    <cs:fillRef idx="0">
      <cs:styleClr val="0"/>
    </cs:fillRef>
    <cs:effectRef idx="0"/>
    <cs:fontRef idx="minor">
      <a:schemeClr val="dk1"/>
    </cs:fontRef>
    <cs:spPr>
      <a:solidFill>
        <a:schemeClr val="phClr"/>
      </a:solidFill>
      <a:ln w="9525" cap="flat" cmpd="sng" algn="ctr">
        <a:solidFill>
          <a:schemeClr val="phClr"/>
        </a:solidFill>
        <a:round/>
      </a:ln>
    </cs:spPr>
    <cs:defRPr sz="1000" kern="1200"/>
  </cs:chartArea>
  <cs:dataLabel>
    <cs:lnRef idx="0"/>
    <cs:fillRef idx="0"/>
    <cs:effectRef idx="0"/>
    <cs:fontRef idx="minor">
      <a:schemeClr val="lt1"/>
    </cs:fontRef>
    <cs:defRPr sz="900" b="1" kern="1200"/>
  </cs:dataLabel>
  <cs:dataLabelCallout>
    <cs:lnRef idx="0">
      <cs:styleClr val="auto"/>
    </cs:lnRef>
    <cs:fillRef idx="0"/>
    <cs:effectRef idx="0"/>
    <cs:fontRef idx="minor">
      <cs:styleClr val="auto"/>
    </cs:fontRef>
    <cs:spPr>
      <a:solidFill>
        <a:schemeClr val="lt1"/>
      </a:solidFill>
      <a:ln>
        <a:solidFill>
          <a:schemeClr val="ph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pattFill prst="ltUpDiag">
        <a:fgClr>
          <a:schemeClr val="phClr"/>
        </a:fgClr>
        <a:bgClr>
          <a:schemeClr val="lt1"/>
        </a:bgClr>
      </a:pattFill>
    </cs:spPr>
  </cs:dataPoint>
  <cs:dataPoint3D>
    <cs:lnRef idx="0"/>
    <cs:fillRef idx="0">
      <cs:styleClr val="auto"/>
    </cs:fillRef>
    <cs:effectRef idx="0"/>
    <cs:fontRef idx="minor">
      <a:schemeClr val="dk1"/>
    </cs:fontRef>
    <cs:spPr>
      <a:pattFill prst="ltUpDiag">
        <a:fgClr>
          <a:schemeClr val="phClr"/>
        </a:fgClr>
        <a:bgClr>
          <a:schemeClr val="lt1"/>
        </a:bgClr>
      </a:pattFill>
    </cs:spPr>
  </cs:dataPoint3D>
  <cs:dataPointLine>
    <cs:lnRef idx="0">
      <cs:styleClr val="auto"/>
    </cs:lnRef>
    <cs:fillRef idx="0"/>
    <cs:effectRef idx="0">
      <cs:styleClr val="auto"/>
    </cs:effectRef>
    <cs:fontRef idx="minor">
      <a:schemeClr val="dk1"/>
    </cs:fontRef>
    <cs:spPr>
      <a:ln w="28575" cap="rnd">
        <a:solidFill>
          <a:schemeClr val="lt1">
            <a:alpha val="50000"/>
          </a:schemeClr>
        </a:solidFill>
        <a:round/>
      </a:ln>
      <a:effectLst>
        <a:outerShdw dist="25400" dir="2700000" algn="tl" rotWithShape="0">
          <a:schemeClr val="phClr"/>
        </a:outerShdw>
      </a:effectLst>
    </cs:spPr>
  </cs:dataPointLine>
  <cs:dataPointMarker>
    <cs:lnRef idx="0"/>
    <cs:fillRef idx="0">
      <cs:styleClr val="auto"/>
    </cs:fillRef>
    <cs:effectRef idx="0"/>
    <cs:fontRef idx="minor">
      <a:schemeClr val="dk1"/>
    </cs:fontRef>
    <cs:spPr>
      <a:solidFill>
        <a:schemeClr val="phClr"/>
      </a:solidFill>
      <a:ln w="22225">
        <a:solidFill>
          <a:schemeClr val="lt1"/>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styleClr val="0"/>
    </cs:lnRef>
    <cs:fillRef idx="0"/>
    <cs:effectRef idx="0"/>
    <cs:fontRef idx="minor">
      <a:schemeClr val="lt1"/>
    </cs:fontRef>
    <cs:spPr>
      <a:ln w="9525">
        <a:solidFill>
          <a:schemeClr val="phClr">
            <a:lumMod val="60000"/>
            <a:lumOff val="40000"/>
          </a:schemeClr>
        </a:solidFill>
      </a:ln>
    </cs:spPr>
    <cs:defRPr sz="900" kern="1200"/>
  </cs:dataTable>
  <cs:downBar>
    <cs:lnRef idx="0">
      <cs:styleClr val="0"/>
    </cs:lnRef>
    <cs:fillRef idx="0"/>
    <cs:effectRef idx="0"/>
    <cs:fontRef idx="minor">
      <a:schemeClr val="dk1"/>
    </cs:fontRef>
    <cs:spPr>
      <a:solidFill>
        <a:schemeClr val="dk1">
          <a:lumMod val="35000"/>
          <a:lumOff val="65000"/>
        </a:schemeClr>
      </a:solidFill>
      <a:ln w="9525">
        <a:solidFill>
          <a:schemeClr val="phClr">
            <a:lumMod val="60000"/>
            <a:lumOff val="40000"/>
          </a:schemeClr>
        </a:solidFill>
      </a:ln>
    </cs:spPr>
  </cs:downBar>
  <cs:dropLine>
    <cs:lnRef idx="0">
      <cs:styleClr val="0"/>
    </cs:lnRef>
    <cs:fillRef idx="0"/>
    <cs:effectRef idx="0"/>
    <cs:fontRef idx="minor">
      <a:schemeClr val="dk1"/>
    </cs:fontRef>
    <cs:spPr>
      <a:ln w="9525" cap="flat" cmpd="sng" algn="ctr">
        <a:gradFill>
          <a:gsLst>
            <a:gs pos="79000">
              <a:schemeClr val="phClr"/>
            </a:gs>
            <a:gs pos="0">
              <a:schemeClr val="lt1">
                <a:alpha val="60000"/>
              </a:schemeClr>
            </a:gs>
          </a:gsLst>
          <a:lin ang="5400000" scaled="0"/>
        </a:gradFill>
        <a:round/>
      </a:ln>
    </cs:spPr>
  </cs:dropLine>
  <cs:errorBar>
    <cs:lnRef idx="0">
      <cs:styleClr val="0"/>
    </cs:lnRef>
    <cs:fillRef idx="0"/>
    <cs:effectRef idx="0"/>
    <cs:fontRef idx="minor">
      <a:schemeClr val="dk1"/>
    </cs:fontRef>
    <cs:spPr>
      <a:ln w="9525">
        <a:solidFill>
          <a:schemeClr val="phClr">
            <a:lumMod val="60000"/>
            <a:lumOff val="40000"/>
          </a:schemeClr>
        </a:solidFill>
        <a:round/>
      </a:ln>
      <a:effectLst>
        <a:glow rad="25400">
          <a:schemeClr val="lt1"/>
        </a:glow>
      </a:effectLst>
    </cs:spPr>
  </cs:errorBar>
  <cs:floor>
    <cs:lnRef idx="0"/>
    <cs:fillRef idx="0"/>
    <cs:effectRef idx="0"/>
    <cs:fontRef idx="minor">
      <a:schemeClr val="dk1"/>
    </cs:fontRef>
  </cs:floor>
  <cs:gridlineMajor>
    <cs:lnRef idx="0">
      <cs:styleClr val="0"/>
    </cs:lnRef>
    <cs:fillRef idx="0"/>
    <cs:effectRef idx="0"/>
    <cs:fontRef idx="minor">
      <a:schemeClr val="dk1"/>
    </cs:fontRef>
    <cs:spPr>
      <a:ln w="9525" cap="flat" cmpd="sng" algn="ctr">
        <a:solidFill>
          <a:schemeClr val="lt1">
            <a:alpha val="25000"/>
          </a:schemeClr>
        </a:solidFill>
        <a:round/>
      </a:ln>
    </cs:spPr>
  </cs:gridlineMajor>
  <cs:gridlineMinor>
    <cs:lnRef idx="0">
      <cs:styleClr val="0"/>
    </cs:lnRef>
    <cs:fillRef idx="0"/>
    <cs:effectRef idx="0"/>
    <cs:fontRef idx="minor">
      <a:schemeClr val="dk1"/>
    </cs:fontRef>
    <cs:spPr>
      <a:ln>
        <a:solidFill>
          <a:schemeClr val="lt1">
            <a:alpha val="10000"/>
          </a:schemeClr>
        </a:solidFill>
      </a:ln>
    </cs:spPr>
  </cs:gridlineMinor>
  <cs:hiLoLine>
    <cs:lnRef idx="0">
      <cs:styleClr val="0"/>
    </cs:lnRef>
    <cs:fillRef idx="0"/>
    <cs:effectRef idx="0"/>
    <cs:fontRef idx="minor">
      <a:schemeClr val="dk1"/>
    </cs:fontRef>
    <cs:spPr>
      <a:ln w="9525">
        <a:solidFill>
          <a:schemeClr val="phClr">
            <a:lumMod val="60000"/>
            <a:lumOff val="40000"/>
          </a:schemeClr>
        </a:solidFill>
        <a:prstDash val="dash"/>
      </a:ln>
    </cs:spPr>
  </cs:hiLoLine>
  <cs:leaderLine>
    <cs:lnRef idx="0">
      <cs:styleClr val="0"/>
    </cs:lnRef>
    <cs:fillRef idx="0"/>
    <cs:effectRef idx="0"/>
    <cs:fontRef idx="minor">
      <a:schemeClr val="dk1"/>
    </cs:fontRef>
    <cs:spPr>
      <a:ln w="9525">
        <a:solidFill>
          <a:schemeClr val="phClr">
            <a:lumMod val="60000"/>
            <a:lumOff val="40000"/>
          </a:schemeClr>
        </a:solidFill>
      </a:ln>
    </cs:spPr>
  </cs:leaderLine>
  <cs:legend>
    <cs:lnRef idx="0"/>
    <cs:fillRef idx="0"/>
    <cs:effectRef idx="0"/>
    <cs:fontRef idx="minor">
      <a:schemeClr val="lt1"/>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styleClr val="0"/>
    </cs:lnRef>
    <cs:fillRef idx="0"/>
    <cs:effectRef idx="0"/>
    <cs:fontRef idx="minor">
      <a:schemeClr val="lt1"/>
    </cs:fontRef>
    <cs:spPr>
      <a:ln w="3175" cap="flat" cmpd="sng" algn="ctr">
        <a:solidFill>
          <a:schemeClr val="phClr">
            <a:lumMod val="60000"/>
            <a:lumOff val="40000"/>
          </a:schemeClr>
        </a:solidFill>
        <a:round/>
      </a:ln>
    </cs:spPr>
    <cs:defRPr sz="900" kern="1200"/>
  </cs:seriesAxis>
  <cs:seriesLine>
    <cs:lnRef idx="0">
      <cs:styleClr val="0"/>
    </cs:lnRef>
    <cs:fillRef idx="0"/>
    <cs:effectRef idx="0"/>
    <cs:fontRef idx="minor">
      <a:schemeClr val="dk1"/>
    </cs:fontRef>
    <cs:spPr>
      <a:ln w="9525">
        <a:solidFill>
          <a:schemeClr val="phClr">
            <a:lumMod val="60000"/>
            <a:lumOff val="40000"/>
            <a:tint val="50000"/>
          </a:schemeClr>
        </a:solidFill>
        <a:prstDash val="dash"/>
      </a:ln>
    </cs:spPr>
  </cs:seriesLine>
  <cs:title>
    <cs:lnRef idx="0"/>
    <cs:fillRef idx="0"/>
    <cs:effectRef idx="0"/>
    <cs:fontRef idx="minor">
      <a:schemeClr val="lt1"/>
    </cs:fontRef>
    <cs:defRPr sz="1500" b="1" kern="1200" cap="all" spc="100" normalizeH="0" baseline="0"/>
  </cs:title>
  <cs:trendline>
    <cs:lnRef idx="0"/>
    <cs:fillRef idx="0"/>
    <cs:effectRef idx="0"/>
    <cs:fontRef idx="minor">
      <a:schemeClr val="dk1"/>
    </cs:fontRef>
    <cs:spPr>
      <a:ln w="28575" cap="rnd">
        <a:solidFill>
          <a:schemeClr val="lt1">
            <a:alpha val="50000"/>
          </a:schemeClr>
        </a:solidFill>
        <a:round/>
      </a:ln>
    </cs:spPr>
  </cs:trendline>
  <cs:trendlineLabel>
    <cs:lnRef idx="0"/>
    <cs:fillRef idx="0"/>
    <cs:effectRef idx="0"/>
    <cs:fontRef idx="minor">
      <a:schemeClr val="lt1"/>
    </cs:fontRef>
    <cs:defRPr sz="900" kern="1200"/>
  </cs:trendlineLabel>
  <cs:upBar>
    <cs:lnRef idx="0">
      <cs:styleClr val="0"/>
    </cs:lnRef>
    <cs:fillRef idx="0"/>
    <cs:effectRef idx="0"/>
    <cs:fontRef idx="minor">
      <a:schemeClr val="dk1"/>
    </cs:fontRef>
    <cs:spPr>
      <a:solidFill>
        <a:schemeClr val="lt1">
          <a:lumMod val="95000"/>
        </a:schemeClr>
      </a:solidFill>
      <a:ln w="9525">
        <a:solidFill>
          <a:schemeClr val="phClr">
            <a:lumMod val="60000"/>
            <a:lumOff val="40000"/>
          </a:schemeClr>
        </a:solidFill>
      </a:ln>
    </cs:spPr>
  </cs:upBar>
  <cs:valueAxis>
    <cs:lnRef idx="0"/>
    <cs:fillRef idx="0"/>
    <cs:effectRef idx="0"/>
    <cs:fontRef idx="minor">
      <a:schemeClr val="lt1"/>
    </cs:fontRef>
    <cs:defRPr sz="900" kern="1200"/>
  </cs:valueAxis>
  <cs:wall>
    <cs:lnRef idx="0"/>
    <cs:fillRef idx="0"/>
    <cs:effectRef idx="0"/>
    <cs:fontRef idx="minor">
      <a:schemeClr val="dk1"/>
    </cs:fontRef>
  </cs:wall>
</cs:chartStyle>
</file>

<file path=xl/charts/style5.xml><?xml version="1.0" encoding="utf-8"?>
<cs:chartStyle xmlns:cs="http://schemas.microsoft.com/office/drawing/2012/chartStyle" xmlns:a="http://schemas.openxmlformats.org/drawingml/2006/main" id="247">
  <cs:axisTitle>
    <cs:lnRef idx="0"/>
    <cs:fillRef idx="0"/>
    <cs:effectRef idx="0"/>
    <cs:fontRef idx="minor">
      <a:schemeClr val="lt1"/>
    </cs:fontRef>
    <cs:defRPr sz="900" b="1" kern="1200"/>
  </cs:axisTitle>
  <cs:categoryAxis>
    <cs:lnRef idx="0">
      <cs:styleClr val="0"/>
    </cs:lnRef>
    <cs:fillRef idx="0"/>
    <cs:effectRef idx="0"/>
    <cs:fontRef idx="minor">
      <a:schemeClr val="lt1"/>
    </cs:fontRef>
    <cs:spPr>
      <a:ln w="12700" cap="flat" cmpd="sng" algn="ctr">
        <a:solidFill>
          <a:schemeClr val="lt1">
            <a:alpha val="25000"/>
          </a:schemeClr>
        </a:solidFill>
        <a:round/>
      </a:ln>
    </cs:spPr>
    <cs:defRPr sz="900" b="0" kern="1200" spc="100" baseline="0"/>
  </cs:categoryAxis>
  <cs:chartArea>
    <cs:lnRef idx="0">
      <cs:styleClr val="0"/>
    </cs:lnRef>
    <cs:fillRef idx="0">
      <cs:styleClr val="0"/>
    </cs:fillRef>
    <cs:effectRef idx="0"/>
    <cs:fontRef idx="minor">
      <a:schemeClr val="dk1"/>
    </cs:fontRef>
    <cs:spPr>
      <a:solidFill>
        <a:schemeClr val="phClr"/>
      </a:solidFill>
      <a:ln w="9525" cap="flat" cmpd="sng" algn="ctr">
        <a:solidFill>
          <a:schemeClr val="phClr"/>
        </a:solidFill>
        <a:round/>
      </a:ln>
    </cs:spPr>
    <cs:defRPr sz="1000" kern="1200"/>
  </cs:chartArea>
  <cs:dataLabel>
    <cs:lnRef idx="0"/>
    <cs:fillRef idx="0"/>
    <cs:effectRef idx="0"/>
    <cs:fontRef idx="minor">
      <a:schemeClr val="lt1"/>
    </cs:fontRef>
    <cs:defRPr sz="900" b="1" kern="1200"/>
  </cs:dataLabel>
  <cs:dataLabelCallout>
    <cs:lnRef idx="0">
      <cs:styleClr val="auto"/>
    </cs:lnRef>
    <cs:fillRef idx="0"/>
    <cs:effectRef idx="0"/>
    <cs:fontRef idx="minor">
      <cs:styleClr val="auto"/>
    </cs:fontRef>
    <cs:spPr>
      <a:solidFill>
        <a:schemeClr val="lt1"/>
      </a:solidFill>
      <a:ln>
        <a:solidFill>
          <a:schemeClr val="ph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pattFill prst="ltUpDiag">
        <a:fgClr>
          <a:schemeClr val="phClr"/>
        </a:fgClr>
        <a:bgClr>
          <a:schemeClr val="lt1"/>
        </a:bgClr>
      </a:pattFill>
    </cs:spPr>
  </cs:dataPoint>
  <cs:dataPoint3D>
    <cs:lnRef idx="0"/>
    <cs:fillRef idx="0">
      <cs:styleClr val="auto"/>
    </cs:fillRef>
    <cs:effectRef idx="0"/>
    <cs:fontRef idx="minor">
      <a:schemeClr val="dk1"/>
    </cs:fontRef>
    <cs:spPr>
      <a:pattFill prst="ltUpDiag">
        <a:fgClr>
          <a:schemeClr val="phClr"/>
        </a:fgClr>
        <a:bgClr>
          <a:schemeClr val="lt1"/>
        </a:bgClr>
      </a:pattFill>
    </cs:spPr>
  </cs:dataPoint3D>
  <cs:dataPointLine>
    <cs:lnRef idx="0">
      <cs:styleClr val="auto"/>
    </cs:lnRef>
    <cs:fillRef idx="0"/>
    <cs:effectRef idx="0">
      <cs:styleClr val="auto"/>
    </cs:effectRef>
    <cs:fontRef idx="minor">
      <a:schemeClr val="dk1"/>
    </cs:fontRef>
    <cs:spPr>
      <a:ln w="28575" cap="rnd">
        <a:solidFill>
          <a:schemeClr val="lt1">
            <a:alpha val="50000"/>
          </a:schemeClr>
        </a:solidFill>
        <a:round/>
      </a:ln>
      <a:effectLst>
        <a:outerShdw dist="25400" dir="2700000" algn="tl" rotWithShape="0">
          <a:schemeClr val="phClr"/>
        </a:outerShdw>
      </a:effectLst>
    </cs:spPr>
  </cs:dataPointLine>
  <cs:dataPointMarker>
    <cs:lnRef idx="0"/>
    <cs:fillRef idx="0">
      <cs:styleClr val="auto"/>
    </cs:fillRef>
    <cs:effectRef idx="0"/>
    <cs:fontRef idx="minor">
      <a:schemeClr val="dk1"/>
    </cs:fontRef>
    <cs:spPr>
      <a:solidFill>
        <a:schemeClr val="phClr"/>
      </a:solidFill>
      <a:ln w="22225">
        <a:solidFill>
          <a:schemeClr val="lt1"/>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styleClr val="0"/>
    </cs:lnRef>
    <cs:fillRef idx="0"/>
    <cs:effectRef idx="0"/>
    <cs:fontRef idx="minor">
      <a:schemeClr val="lt1"/>
    </cs:fontRef>
    <cs:spPr>
      <a:ln w="9525">
        <a:solidFill>
          <a:schemeClr val="phClr">
            <a:lumMod val="60000"/>
            <a:lumOff val="40000"/>
          </a:schemeClr>
        </a:solidFill>
      </a:ln>
    </cs:spPr>
    <cs:defRPr sz="900" kern="1200"/>
  </cs:dataTable>
  <cs:downBar>
    <cs:lnRef idx="0">
      <cs:styleClr val="0"/>
    </cs:lnRef>
    <cs:fillRef idx="0"/>
    <cs:effectRef idx="0"/>
    <cs:fontRef idx="minor">
      <a:schemeClr val="dk1"/>
    </cs:fontRef>
    <cs:spPr>
      <a:solidFill>
        <a:schemeClr val="dk1">
          <a:lumMod val="35000"/>
          <a:lumOff val="65000"/>
        </a:schemeClr>
      </a:solidFill>
      <a:ln w="9525">
        <a:solidFill>
          <a:schemeClr val="phClr">
            <a:lumMod val="60000"/>
            <a:lumOff val="40000"/>
          </a:schemeClr>
        </a:solidFill>
      </a:ln>
    </cs:spPr>
  </cs:downBar>
  <cs:dropLine>
    <cs:lnRef idx="0">
      <cs:styleClr val="0"/>
    </cs:lnRef>
    <cs:fillRef idx="0"/>
    <cs:effectRef idx="0"/>
    <cs:fontRef idx="minor">
      <a:schemeClr val="dk1"/>
    </cs:fontRef>
    <cs:spPr>
      <a:ln w="9525" cap="flat" cmpd="sng" algn="ctr">
        <a:gradFill>
          <a:gsLst>
            <a:gs pos="79000">
              <a:schemeClr val="phClr"/>
            </a:gs>
            <a:gs pos="0">
              <a:schemeClr val="lt1">
                <a:alpha val="60000"/>
              </a:schemeClr>
            </a:gs>
          </a:gsLst>
          <a:lin ang="5400000" scaled="0"/>
        </a:gradFill>
        <a:round/>
      </a:ln>
    </cs:spPr>
  </cs:dropLine>
  <cs:errorBar>
    <cs:lnRef idx="0">
      <cs:styleClr val="0"/>
    </cs:lnRef>
    <cs:fillRef idx="0"/>
    <cs:effectRef idx="0"/>
    <cs:fontRef idx="minor">
      <a:schemeClr val="dk1"/>
    </cs:fontRef>
    <cs:spPr>
      <a:ln w="9525">
        <a:solidFill>
          <a:schemeClr val="phClr">
            <a:lumMod val="60000"/>
            <a:lumOff val="40000"/>
          </a:schemeClr>
        </a:solidFill>
        <a:round/>
      </a:ln>
      <a:effectLst>
        <a:glow rad="25400">
          <a:schemeClr val="lt1"/>
        </a:glow>
      </a:effectLst>
    </cs:spPr>
  </cs:errorBar>
  <cs:floor>
    <cs:lnRef idx="0"/>
    <cs:fillRef idx="0"/>
    <cs:effectRef idx="0"/>
    <cs:fontRef idx="minor">
      <a:schemeClr val="dk1"/>
    </cs:fontRef>
  </cs:floor>
  <cs:gridlineMajor>
    <cs:lnRef idx="0">
      <cs:styleClr val="0"/>
    </cs:lnRef>
    <cs:fillRef idx="0"/>
    <cs:effectRef idx="0"/>
    <cs:fontRef idx="minor">
      <a:schemeClr val="dk1"/>
    </cs:fontRef>
    <cs:spPr>
      <a:ln w="9525" cap="flat" cmpd="sng" algn="ctr">
        <a:solidFill>
          <a:schemeClr val="lt1">
            <a:alpha val="25000"/>
          </a:schemeClr>
        </a:solidFill>
        <a:round/>
      </a:ln>
    </cs:spPr>
  </cs:gridlineMajor>
  <cs:gridlineMinor>
    <cs:lnRef idx="0">
      <cs:styleClr val="0"/>
    </cs:lnRef>
    <cs:fillRef idx="0"/>
    <cs:effectRef idx="0"/>
    <cs:fontRef idx="minor">
      <a:schemeClr val="dk1"/>
    </cs:fontRef>
    <cs:spPr>
      <a:ln>
        <a:solidFill>
          <a:schemeClr val="lt1">
            <a:alpha val="10000"/>
          </a:schemeClr>
        </a:solidFill>
      </a:ln>
    </cs:spPr>
  </cs:gridlineMinor>
  <cs:hiLoLine>
    <cs:lnRef idx="0">
      <cs:styleClr val="0"/>
    </cs:lnRef>
    <cs:fillRef idx="0"/>
    <cs:effectRef idx="0"/>
    <cs:fontRef idx="minor">
      <a:schemeClr val="dk1"/>
    </cs:fontRef>
    <cs:spPr>
      <a:ln w="9525">
        <a:solidFill>
          <a:schemeClr val="phClr">
            <a:lumMod val="60000"/>
            <a:lumOff val="40000"/>
          </a:schemeClr>
        </a:solidFill>
        <a:prstDash val="dash"/>
      </a:ln>
    </cs:spPr>
  </cs:hiLoLine>
  <cs:leaderLine>
    <cs:lnRef idx="0">
      <cs:styleClr val="0"/>
    </cs:lnRef>
    <cs:fillRef idx="0"/>
    <cs:effectRef idx="0"/>
    <cs:fontRef idx="minor">
      <a:schemeClr val="dk1"/>
    </cs:fontRef>
    <cs:spPr>
      <a:ln w="9525">
        <a:solidFill>
          <a:schemeClr val="phClr">
            <a:lumMod val="60000"/>
            <a:lumOff val="40000"/>
          </a:schemeClr>
        </a:solidFill>
      </a:ln>
    </cs:spPr>
  </cs:leaderLine>
  <cs:legend>
    <cs:lnRef idx="0"/>
    <cs:fillRef idx="0"/>
    <cs:effectRef idx="0"/>
    <cs:fontRef idx="minor">
      <a:schemeClr val="lt1"/>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styleClr val="0"/>
    </cs:lnRef>
    <cs:fillRef idx="0"/>
    <cs:effectRef idx="0"/>
    <cs:fontRef idx="minor">
      <a:schemeClr val="lt1"/>
    </cs:fontRef>
    <cs:spPr>
      <a:ln w="3175" cap="flat" cmpd="sng" algn="ctr">
        <a:solidFill>
          <a:schemeClr val="phClr">
            <a:lumMod val="60000"/>
            <a:lumOff val="40000"/>
          </a:schemeClr>
        </a:solidFill>
        <a:round/>
      </a:ln>
    </cs:spPr>
    <cs:defRPr sz="900" kern="1200"/>
  </cs:seriesAxis>
  <cs:seriesLine>
    <cs:lnRef idx="0">
      <cs:styleClr val="0"/>
    </cs:lnRef>
    <cs:fillRef idx="0"/>
    <cs:effectRef idx="0"/>
    <cs:fontRef idx="minor">
      <a:schemeClr val="dk1"/>
    </cs:fontRef>
    <cs:spPr>
      <a:ln w="9525">
        <a:solidFill>
          <a:schemeClr val="phClr">
            <a:lumMod val="60000"/>
            <a:lumOff val="40000"/>
            <a:tint val="50000"/>
          </a:schemeClr>
        </a:solidFill>
        <a:prstDash val="dash"/>
      </a:ln>
    </cs:spPr>
  </cs:seriesLine>
  <cs:title>
    <cs:lnRef idx="0"/>
    <cs:fillRef idx="0"/>
    <cs:effectRef idx="0"/>
    <cs:fontRef idx="minor">
      <a:schemeClr val="lt1"/>
    </cs:fontRef>
    <cs:defRPr sz="1500" b="1" kern="1200" cap="all" spc="100" normalizeH="0" baseline="0"/>
  </cs:title>
  <cs:trendline>
    <cs:lnRef idx="0"/>
    <cs:fillRef idx="0"/>
    <cs:effectRef idx="0"/>
    <cs:fontRef idx="minor">
      <a:schemeClr val="dk1"/>
    </cs:fontRef>
    <cs:spPr>
      <a:ln w="28575" cap="rnd">
        <a:solidFill>
          <a:schemeClr val="lt1">
            <a:alpha val="50000"/>
          </a:schemeClr>
        </a:solidFill>
        <a:round/>
      </a:ln>
    </cs:spPr>
  </cs:trendline>
  <cs:trendlineLabel>
    <cs:lnRef idx="0"/>
    <cs:fillRef idx="0"/>
    <cs:effectRef idx="0"/>
    <cs:fontRef idx="minor">
      <a:schemeClr val="lt1"/>
    </cs:fontRef>
    <cs:defRPr sz="900" kern="1200"/>
  </cs:trendlineLabel>
  <cs:upBar>
    <cs:lnRef idx="0">
      <cs:styleClr val="0"/>
    </cs:lnRef>
    <cs:fillRef idx="0"/>
    <cs:effectRef idx="0"/>
    <cs:fontRef idx="minor">
      <a:schemeClr val="dk1"/>
    </cs:fontRef>
    <cs:spPr>
      <a:solidFill>
        <a:schemeClr val="lt1">
          <a:lumMod val="95000"/>
        </a:schemeClr>
      </a:solidFill>
      <a:ln w="9525">
        <a:solidFill>
          <a:schemeClr val="phClr">
            <a:lumMod val="60000"/>
            <a:lumOff val="40000"/>
          </a:schemeClr>
        </a:solidFill>
      </a:ln>
    </cs:spPr>
  </cs:upBar>
  <cs:valueAxis>
    <cs:lnRef idx="0"/>
    <cs:fillRef idx="0"/>
    <cs:effectRef idx="0"/>
    <cs:fontRef idx="minor">
      <a:schemeClr val="lt1"/>
    </cs:fontRef>
    <cs:defRPr sz="900" kern="1200"/>
  </cs:valueAxis>
  <cs:wall>
    <cs:lnRef idx="0"/>
    <cs:fillRef idx="0"/>
    <cs:effectRef idx="0"/>
    <cs:fontRef idx="minor">
      <a:schemeClr val="dk1"/>
    </cs:fontRef>
  </cs:wall>
</cs:chartStyle>
</file>

<file path=xl/charts/style6.xml><?xml version="1.0" encoding="utf-8"?>
<cs:chartStyle xmlns:cs="http://schemas.microsoft.com/office/drawing/2012/chartStyle" xmlns:a="http://schemas.openxmlformats.org/drawingml/2006/main" id="247">
  <cs:axisTitle>
    <cs:lnRef idx="0"/>
    <cs:fillRef idx="0"/>
    <cs:effectRef idx="0"/>
    <cs:fontRef idx="minor">
      <a:schemeClr val="lt1"/>
    </cs:fontRef>
    <cs:defRPr sz="900" b="1" kern="1200"/>
  </cs:axisTitle>
  <cs:categoryAxis>
    <cs:lnRef idx="0">
      <cs:styleClr val="0"/>
    </cs:lnRef>
    <cs:fillRef idx="0"/>
    <cs:effectRef idx="0"/>
    <cs:fontRef idx="minor">
      <a:schemeClr val="lt1"/>
    </cs:fontRef>
    <cs:spPr>
      <a:ln w="12700" cap="flat" cmpd="sng" algn="ctr">
        <a:solidFill>
          <a:schemeClr val="lt1">
            <a:alpha val="25000"/>
          </a:schemeClr>
        </a:solidFill>
        <a:round/>
      </a:ln>
    </cs:spPr>
    <cs:defRPr sz="900" b="0" kern="1200" spc="100" baseline="0"/>
  </cs:categoryAxis>
  <cs:chartArea>
    <cs:lnRef idx="0">
      <cs:styleClr val="0"/>
    </cs:lnRef>
    <cs:fillRef idx="0">
      <cs:styleClr val="0"/>
    </cs:fillRef>
    <cs:effectRef idx="0"/>
    <cs:fontRef idx="minor">
      <a:schemeClr val="dk1"/>
    </cs:fontRef>
    <cs:spPr>
      <a:solidFill>
        <a:schemeClr val="phClr"/>
      </a:solidFill>
      <a:ln w="9525" cap="flat" cmpd="sng" algn="ctr">
        <a:solidFill>
          <a:schemeClr val="phClr"/>
        </a:solidFill>
        <a:round/>
      </a:ln>
    </cs:spPr>
    <cs:defRPr sz="1000" kern="1200"/>
  </cs:chartArea>
  <cs:dataLabel>
    <cs:lnRef idx="0"/>
    <cs:fillRef idx="0"/>
    <cs:effectRef idx="0"/>
    <cs:fontRef idx="minor">
      <a:schemeClr val="lt1"/>
    </cs:fontRef>
    <cs:defRPr sz="900" b="1" kern="1200"/>
  </cs:dataLabel>
  <cs:dataLabelCallout>
    <cs:lnRef idx="0">
      <cs:styleClr val="auto"/>
    </cs:lnRef>
    <cs:fillRef idx="0"/>
    <cs:effectRef idx="0"/>
    <cs:fontRef idx="minor">
      <cs:styleClr val="auto"/>
    </cs:fontRef>
    <cs:spPr>
      <a:solidFill>
        <a:schemeClr val="lt1"/>
      </a:solidFill>
      <a:ln>
        <a:solidFill>
          <a:schemeClr val="ph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pattFill prst="ltUpDiag">
        <a:fgClr>
          <a:schemeClr val="phClr"/>
        </a:fgClr>
        <a:bgClr>
          <a:schemeClr val="lt1"/>
        </a:bgClr>
      </a:pattFill>
    </cs:spPr>
  </cs:dataPoint>
  <cs:dataPoint3D>
    <cs:lnRef idx="0"/>
    <cs:fillRef idx="0">
      <cs:styleClr val="auto"/>
    </cs:fillRef>
    <cs:effectRef idx="0"/>
    <cs:fontRef idx="minor">
      <a:schemeClr val="dk1"/>
    </cs:fontRef>
    <cs:spPr>
      <a:pattFill prst="ltUpDiag">
        <a:fgClr>
          <a:schemeClr val="phClr"/>
        </a:fgClr>
        <a:bgClr>
          <a:schemeClr val="lt1"/>
        </a:bgClr>
      </a:pattFill>
    </cs:spPr>
  </cs:dataPoint3D>
  <cs:dataPointLine>
    <cs:lnRef idx="0">
      <cs:styleClr val="auto"/>
    </cs:lnRef>
    <cs:fillRef idx="0"/>
    <cs:effectRef idx="0">
      <cs:styleClr val="auto"/>
    </cs:effectRef>
    <cs:fontRef idx="minor">
      <a:schemeClr val="dk1"/>
    </cs:fontRef>
    <cs:spPr>
      <a:ln w="28575" cap="rnd">
        <a:solidFill>
          <a:schemeClr val="lt1">
            <a:alpha val="50000"/>
          </a:schemeClr>
        </a:solidFill>
        <a:round/>
      </a:ln>
      <a:effectLst>
        <a:outerShdw dist="25400" dir="2700000" algn="tl" rotWithShape="0">
          <a:schemeClr val="phClr"/>
        </a:outerShdw>
      </a:effectLst>
    </cs:spPr>
  </cs:dataPointLine>
  <cs:dataPointMarker>
    <cs:lnRef idx="0"/>
    <cs:fillRef idx="0">
      <cs:styleClr val="auto"/>
    </cs:fillRef>
    <cs:effectRef idx="0"/>
    <cs:fontRef idx="minor">
      <a:schemeClr val="dk1"/>
    </cs:fontRef>
    <cs:spPr>
      <a:solidFill>
        <a:schemeClr val="phClr"/>
      </a:solidFill>
      <a:ln w="22225">
        <a:solidFill>
          <a:schemeClr val="lt1"/>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styleClr val="0"/>
    </cs:lnRef>
    <cs:fillRef idx="0"/>
    <cs:effectRef idx="0"/>
    <cs:fontRef idx="minor">
      <a:schemeClr val="lt1"/>
    </cs:fontRef>
    <cs:spPr>
      <a:ln w="9525">
        <a:solidFill>
          <a:schemeClr val="phClr">
            <a:lumMod val="60000"/>
            <a:lumOff val="40000"/>
          </a:schemeClr>
        </a:solidFill>
      </a:ln>
    </cs:spPr>
    <cs:defRPr sz="900" kern="1200"/>
  </cs:dataTable>
  <cs:downBar>
    <cs:lnRef idx="0">
      <cs:styleClr val="0"/>
    </cs:lnRef>
    <cs:fillRef idx="0"/>
    <cs:effectRef idx="0"/>
    <cs:fontRef idx="minor">
      <a:schemeClr val="dk1"/>
    </cs:fontRef>
    <cs:spPr>
      <a:solidFill>
        <a:schemeClr val="dk1">
          <a:lumMod val="35000"/>
          <a:lumOff val="65000"/>
        </a:schemeClr>
      </a:solidFill>
      <a:ln w="9525">
        <a:solidFill>
          <a:schemeClr val="phClr">
            <a:lumMod val="60000"/>
            <a:lumOff val="40000"/>
          </a:schemeClr>
        </a:solidFill>
      </a:ln>
    </cs:spPr>
  </cs:downBar>
  <cs:dropLine>
    <cs:lnRef idx="0">
      <cs:styleClr val="0"/>
    </cs:lnRef>
    <cs:fillRef idx="0"/>
    <cs:effectRef idx="0"/>
    <cs:fontRef idx="minor">
      <a:schemeClr val="dk1"/>
    </cs:fontRef>
    <cs:spPr>
      <a:ln w="9525" cap="flat" cmpd="sng" algn="ctr">
        <a:gradFill>
          <a:gsLst>
            <a:gs pos="79000">
              <a:schemeClr val="phClr"/>
            </a:gs>
            <a:gs pos="0">
              <a:schemeClr val="lt1">
                <a:alpha val="60000"/>
              </a:schemeClr>
            </a:gs>
          </a:gsLst>
          <a:lin ang="5400000" scaled="0"/>
        </a:gradFill>
        <a:round/>
      </a:ln>
    </cs:spPr>
  </cs:dropLine>
  <cs:errorBar>
    <cs:lnRef idx="0">
      <cs:styleClr val="0"/>
    </cs:lnRef>
    <cs:fillRef idx="0"/>
    <cs:effectRef idx="0"/>
    <cs:fontRef idx="minor">
      <a:schemeClr val="dk1"/>
    </cs:fontRef>
    <cs:spPr>
      <a:ln w="9525">
        <a:solidFill>
          <a:schemeClr val="phClr">
            <a:lumMod val="60000"/>
            <a:lumOff val="40000"/>
          </a:schemeClr>
        </a:solidFill>
        <a:round/>
      </a:ln>
      <a:effectLst>
        <a:glow rad="25400">
          <a:schemeClr val="lt1"/>
        </a:glow>
      </a:effectLst>
    </cs:spPr>
  </cs:errorBar>
  <cs:floor>
    <cs:lnRef idx="0"/>
    <cs:fillRef idx="0"/>
    <cs:effectRef idx="0"/>
    <cs:fontRef idx="minor">
      <a:schemeClr val="dk1"/>
    </cs:fontRef>
  </cs:floor>
  <cs:gridlineMajor>
    <cs:lnRef idx="0">
      <cs:styleClr val="0"/>
    </cs:lnRef>
    <cs:fillRef idx="0"/>
    <cs:effectRef idx="0"/>
    <cs:fontRef idx="minor">
      <a:schemeClr val="dk1"/>
    </cs:fontRef>
    <cs:spPr>
      <a:ln w="9525" cap="flat" cmpd="sng" algn="ctr">
        <a:solidFill>
          <a:schemeClr val="lt1">
            <a:alpha val="25000"/>
          </a:schemeClr>
        </a:solidFill>
        <a:round/>
      </a:ln>
    </cs:spPr>
  </cs:gridlineMajor>
  <cs:gridlineMinor>
    <cs:lnRef idx="0">
      <cs:styleClr val="0"/>
    </cs:lnRef>
    <cs:fillRef idx="0"/>
    <cs:effectRef idx="0"/>
    <cs:fontRef idx="minor">
      <a:schemeClr val="dk1"/>
    </cs:fontRef>
    <cs:spPr>
      <a:ln>
        <a:solidFill>
          <a:schemeClr val="lt1">
            <a:alpha val="10000"/>
          </a:schemeClr>
        </a:solidFill>
      </a:ln>
    </cs:spPr>
  </cs:gridlineMinor>
  <cs:hiLoLine>
    <cs:lnRef idx="0">
      <cs:styleClr val="0"/>
    </cs:lnRef>
    <cs:fillRef idx="0"/>
    <cs:effectRef idx="0"/>
    <cs:fontRef idx="minor">
      <a:schemeClr val="dk1"/>
    </cs:fontRef>
    <cs:spPr>
      <a:ln w="9525">
        <a:solidFill>
          <a:schemeClr val="phClr">
            <a:lumMod val="60000"/>
            <a:lumOff val="40000"/>
          </a:schemeClr>
        </a:solidFill>
        <a:prstDash val="dash"/>
      </a:ln>
    </cs:spPr>
  </cs:hiLoLine>
  <cs:leaderLine>
    <cs:lnRef idx="0">
      <cs:styleClr val="0"/>
    </cs:lnRef>
    <cs:fillRef idx="0"/>
    <cs:effectRef idx="0"/>
    <cs:fontRef idx="minor">
      <a:schemeClr val="dk1"/>
    </cs:fontRef>
    <cs:spPr>
      <a:ln w="9525">
        <a:solidFill>
          <a:schemeClr val="phClr">
            <a:lumMod val="60000"/>
            <a:lumOff val="40000"/>
          </a:schemeClr>
        </a:solidFill>
      </a:ln>
    </cs:spPr>
  </cs:leaderLine>
  <cs:legend>
    <cs:lnRef idx="0"/>
    <cs:fillRef idx="0"/>
    <cs:effectRef idx="0"/>
    <cs:fontRef idx="minor">
      <a:schemeClr val="lt1"/>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styleClr val="0"/>
    </cs:lnRef>
    <cs:fillRef idx="0"/>
    <cs:effectRef idx="0"/>
    <cs:fontRef idx="minor">
      <a:schemeClr val="lt1"/>
    </cs:fontRef>
    <cs:spPr>
      <a:ln w="3175" cap="flat" cmpd="sng" algn="ctr">
        <a:solidFill>
          <a:schemeClr val="phClr">
            <a:lumMod val="60000"/>
            <a:lumOff val="40000"/>
          </a:schemeClr>
        </a:solidFill>
        <a:round/>
      </a:ln>
    </cs:spPr>
    <cs:defRPr sz="900" kern="1200"/>
  </cs:seriesAxis>
  <cs:seriesLine>
    <cs:lnRef idx="0">
      <cs:styleClr val="0"/>
    </cs:lnRef>
    <cs:fillRef idx="0"/>
    <cs:effectRef idx="0"/>
    <cs:fontRef idx="minor">
      <a:schemeClr val="dk1"/>
    </cs:fontRef>
    <cs:spPr>
      <a:ln w="9525">
        <a:solidFill>
          <a:schemeClr val="phClr">
            <a:lumMod val="60000"/>
            <a:lumOff val="40000"/>
            <a:tint val="50000"/>
          </a:schemeClr>
        </a:solidFill>
        <a:prstDash val="dash"/>
      </a:ln>
    </cs:spPr>
  </cs:seriesLine>
  <cs:title>
    <cs:lnRef idx="0"/>
    <cs:fillRef idx="0"/>
    <cs:effectRef idx="0"/>
    <cs:fontRef idx="minor">
      <a:schemeClr val="lt1"/>
    </cs:fontRef>
    <cs:defRPr sz="1500" b="1" kern="1200" cap="all" spc="100" normalizeH="0" baseline="0"/>
  </cs:title>
  <cs:trendline>
    <cs:lnRef idx="0"/>
    <cs:fillRef idx="0"/>
    <cs:effectRef idx="0"/>
    <cs:fontRef idx="minor">
      <a:schemeClr val="dk1"/>
    </cs:fontRef>
    <cs:spPr>
      <a:ln w="28575" cap="rnd">
        <a:solidFill>
          <a:schemeClr val="lt1">
            <a:alpha val="50000"/>
          </a:schemeClr>
        </a:solidFill>
        <a:round/>
      </a:ln>
    </cs:spPr>
  </cs:trendline>
  <cs:trendlineLabel>
    <cs:lnRef idx="0"/>
    <cs:fillRef idx="0"/>
    <cs:effectRef idx="0"/>
    <cs:fontRef idx="minor">
      <a:schemeClr val="lt1"/>
    </cs:fontRef>
    <cs:defRPr sz="900" kern="1200"/>
  </cs:trendlineLabel>
  <cs:upBar>
    <cs:lnRef idx="0">
      <cs:styleClr val="0"/>
    </cs:lnRef>
    <cs:fillRef idx="0"/>
    <cs:effectRef idx="0"/>
    <cs:fontRef idx="minor">
      <a:schemeClr val="dk1"/>
    </cs:fontRef>
    <cs:spPr>
      <a:solidFill>
        <a:schemeClr val="lt1">
          <a:lumMod val="95000"/>
        </a:schemeClr>
      </a:solidFill>
      <a:ln w="9525">
        <a:solidFill>
          <a:schemeClr val="phClr">
            <a:lumMod val="60000"/>
            <a:lumOff val="40000"/>
          </a:schemeClr>
        </a:solidFill>
      </a:ln>
    </cs:spPr>
  </cs:upBar>
  <cs:valueAxis>
    <cs:lnRef idx="0"/>
    <cs:fillRef idx="0"/>
    <cs:effectRef idx="0"/>
    <cs:fontRef idx="minor">
      <a:schemeClr val="lt1"/>
    </cs:fontRef>
    <cs:defRPr sz="900" kern="1200"/>
  </cs:valueAxis>
  <cs:wall>
    <cs:lnRef idx="0"/>
    <cs:fillRef idx="0"/>
    <cs:effectRef idx="0"/>
    <cs:fontRef idx="minor">
      <a:schemeClr val="dk1"/>
    </cs:fontRef>
  </cs:wall>
</cs:chartStyle>
</file>

<file path=xl/charts/style7.xml><?xml version="1.0" encoding="utf-8"?>
<cs:chartStyle xmlns:cs="http://schemas.microsoft.com/office/drawing/2012/chartStyle" xmlns:a="http://schemas.openxmlformats.org/drawingml/2006/main" id="247">
  <cs:axisTitle>
    <cs:lnRef idx="0"/>
    <cs:fillRef idx="0"/>
    <cs:effectRef idx="0"/>
    <cs:fontRef idx="minor">
      <a:schemeClr val="lt1"/>
    </cs:fontRef>
    <cs:defRPr sz="900" b="1" kern="1200"/>
  </cs:axisTitle>
  <cs:categoryAxis>
    <cs:lnRef idx="0">
      <cs:styleClr val="0"/>
    </cs:lnRef>
    <cs:fillRef idx="0"/>
    <cs:effectRef idx="0"/>
    <cs:fontRef idx="minor">
      <a:schemeClr val="lt1"/>
    </cs:fontRef>
    <cs:spPr>
      <a:ln w="12700" cap="flat" cmpd="sng" algn="ctr">
        <a:solidFill>
          <a:schemeClr val="lt1">
            <a:alpha val="25000"/>
          </a:schemeClr>
        </a:solidFill>
        <a:round/>
      </a:ln>
    </cs:spPr>
    <cs:defRPr sz="900" b="0" kern="1200" spc="100" baseline="0"/>
  </cs:categoryAxis>
  <cs:chartArea>
    <cs:lnRef idx="0">
      <cs:styleClr val="0"/>
    </cs:lnRef>
    <cs:fillRef idx="0">
      <cs:styleClr val="0"/>
    </cs:fillRef>
    <cs:effectRef idx="0"/>
    <cs:fontRef idx="minor">
      <a:schemeClr val="dk1"/>
    </cs:fontRef>
    <cs:spPr>
      <a:solidFill>
        <a:schemeClr val="phClr"/>
      </a:solidFill>
      <a:ln w="9525" cap="flat" cmpd="sng" algn="ctr">
        <a:solidFill>
          <a:schemeClr val="phClr"/>
        </a:solidFill>
        <a:round/>
      </a:ln>
    </cs:spPr>
    <cs:defRPr sz="1000" kern="1200"/>
  </cs:chartArea>
  <cs:dataLabel>
    <cs:lnRef idx="0"/>
    <cs:fillRef idx="0"/>
    <cs:effectRef idx="0"/>
    <cs:fontRef idx="minor">
      <a:schemeClr val="lt1"/>
    </cs:fontRef>
    <cs:defRPr sz="900" b="1" kern="1200"/>
  </cs:dataLabel>
  <cs:dataLabelCallout>
    <cs:lnRef idx="0">
      <cs:styleClr val="auto"/>
    </cs:lnRef>
    <cs:fillRef idx="0"/>
    <cs:effectRef idx="0"/>
    <cs:fontRef idx="minor">
      <cs:styleClr val="auto"/>
    </cs:fontRef>
    <cs:spPr>
      <a:solidFill>
        <a:schemeClr val="lt1"/>
      </a:solidFill>
      <a:ln>
        <a:solidFill>
          <a:schemeClr val="ph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pattFill prst="ltUpDiag">
        <a:fgClr>
          <a:schemeClr val="phClr"/>
        </a:fgClr>
        <a:bgClr>
          <a:schemeClr val="lt1"/>
        </a:bgClr>
      </a:pattFill>
    </cs:spPr>
  </cs:dataPoint>
  <cs:dataPoint3D>
    <cs:lnRef idx="0"/>
    <cs:fillRef idx="0">
      <cs:styleClr val="auto"/>
    </cs:fillRef>
    <cs:effectRef idx="0"/>
    <cs:fontRef idx="minor">
      <a:schemeClr val="dk1"/>
    </cs:fontRef>
    <cs:spPr>
      <a:pattFill prst="ltUpDiag">
        <a:fgClr>
          <a:schemeClr val="phClr"/>
        </a:fgClr>
        <a:bgClr>
          <a:schemeClr val="lt1"/>
        </a:bgClr>
      </a:pattFill>
    </cs:spPr>
  </cs:dataPoint3D>
  <cs:dataPointLine>
    <cs:lnRef idx="0">
      <cs:styleClr val="auto"/>
    </cs:lnRef>
    <cs:fillRef idx="0"/>
    <cs:effectRef idx="0">
      <cs:styleClr val="auto"/>
    </cs:effectRef>
    <cs:fontRef idx="minor">
      <a:schemeClr val="dk1"/>
    </cs:fontRef>
    <cs:spPr>
      <a:ln w="28575" cap="rnd">
        <a:solidFill>
          <a:schemeClr val="lt1">
            <a:alpha val="50000"/>
          </a:schemeClr>
        </a:solidFill>
        <a:round/>
      </a:ln>
      <a:effectLst>
        <a:outerShdw dist="25400" dir="2700000" algn="tl" rotWithShape="0">
          <a:schemeClr val="phClr"/>
        </a:outerShdw>
      </a:effectLst>
    </cs:spPr>
  </cs:dataPointLine>
  <cs:dataPointMarker>
    <cs:lnRef idx="0"/>
    <cs:fillRef idx="0">
      <cs:styleClr val="auto"/>
    </cs:fillRef>
    <cs:effectRef idx="0"/>
    <cs:fontRef idx="minor">
      <a:schemeClr val="dk1"/>
    </cs:fontRef>
    <cs:spPr>
      <a:solidFill>
        <a:schemeClr val="phClr"/>
      </a:solidFill>
      <a:ln w="22225">
        <a:solidFill>
          <a:schemeClr val="lt1"/>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styleClr val="0"/>
    </cs:lnRef>
    <cs:fillRef idx="0"/>
    <cs:effectRef idx="0"/>
    <cs:fontRef idx="minor">
      <a:schemeClr val="lt1"/>
    </cs:fontRef>
    <cs:spPr>
      <a:ln w="9525">
        <a:solidFill>
          <a:schemeClr val="phClr">
            <a:lumMod val="60000"/>
            <a:lumOff val="40000"/>
          </a:schemeClr>
        </a:solidFill>
      </a:ln>
    </cs:spPr>
    <cs:defRPr sz="900" kern="1200"/>
  </cs:dataTable>
  <cs:downBar>
    <cs:lnRef idx="0">
      <cs:styleClr val="0"/>
    </cs:lnRef>
    <cs:fillRef idx="0"/>
    <cs:effectRef idx="0"/>
    <cs:fontRef idx="minor">
      <a:schemeClr val="dk1"/>
    </cs:fontRef>
    <cs:spPr>
      <a:solidFill>
        <a:schemeClr val="dk1">
          <a:lumMod val="35000"/>
          <a:lumOff val="65000"/>
        </a:schemeClr>
      </a:solidFill>
      <a:ln w="9525">
        <a:solidFill>
          <a:schemeClr val="phClr">
            <a:lumMod val="60000"/>
            <a:lumOff val="40000"/>
          </a:schemeClr>
        </a:solidFill>
      </a:ln>
    </cs:spPr>
  </cs:downBar>
  <cs:dropLine>
    <cs:lnRef idx="0">
      <cs:styleClr val="0"/>
    </cs:lnRef>
    <cs:fillRef idx="0"/>
    <cs:effectRef idx="0"/>
    <cs:fontRef idx="minor">
      <a:schemeClr val="dk1"/>
    </cs:fontRef>
    <cs:spPr>
      <a:ln w="9525" cap="flat" cmpd="sng" algn="ctr">
        <a:gradFill>
          <a:gsLst>
            <a:gs pos="79000">
              <a:schemeClr val="phClr"/>
            </a:gs>
            <a:gs pos="0">
              <a:schemeClr val="lt1">
                <a:alpha val="60000"/>
              </a:schemeClr>
            </a:gs>
          </a:gsLst>
          <a:lin ang="5400000" scaled="0"/>
        </a:gradFill>
        <a:round/>
      </a:ln>
    </cs:spPr>
  </cs:dropLine>
  <cs:errorBar>
    <cs:lnRef idx="0">
      <cs:styleClr val="0"/>
    </cs:lnRef>
    <cs:fillRef idx="0"/>
    <cs:effectRef idx="0"/>
    <cs:fontRef idx="minor">
      <a:schemeClr val="dk1"/>
    </cs:fontRef>
    <cs:spPr>
      <a:ln w="9525">
        <a:solidFill>
          <a:schemeClr val="phClr">
            <a:lumMod val="60000"/>
            <a:lumOff val="40000"/>
          </a:schemeClr>
        </a:solidFill>
        <a:round/>
      </a:ln>
      <a:effectLst>
        <a:glow rad="25400">
          <a:schemeClr val="lt1"/>
        </a:glow>
      </a:effectLst>
    </cs:spPr>
  </cs:errorBar>
  <cs:floor>
    <cs:lnRef idx="0"/>
    <cs:fillRef idx="0"/>
    <cs:effectRef idx="0"/>
    <cs:fontRef idx="minor">
      <a:schemeClr val="dk1"/>
    </cs:fontRef>
  </cs:floor>
  <cs:gridlineMajor>
    <cs:lnRef idx="0">
      <cs:styleClr val="0"/>
    </cs:lnRef>
    <cs:fillRef idx="0"/>
    <cs:effectRef idx="0"/>
    <cs:fontRef idx="minor">
      <a:schemeClr val="dk1"/>
    </cs:fontRef>
    <cs:spPr>
      <a:ln w="9525" cap="flat" cmpd="sng" algn="ctr">
        <a:solidFill>
          <a:schemeClr val="lt1">
            <a:alpha val="25000"/>
          </a:schemeClr>
        </a:solidFill>
        <a:round/>
      </a:ln>
    </cs:spPr>
  </cs:gridlineMajor>
  <cs:gridlineMinor>
    <cs:lnRef idx="0">
      <cs:styleClr val="0"/>
    </cs:lnRef>
    <cs:fillRef idx="0"/>
    <cs:effectRef idx="0"/>
    <cs:fontRef idx="minor">
      <a:schemeClr val="dk1"/>
    </cs:fontRef>
    <cs:spPr>
      <a:ln>
        <a:solidFill>
          <a:schemeClr val="lt1">
            <a:alpha val="10000"/>
          </a:schemeClr>
        </a:solidFill>
      </a:ln>
    </cs:spPr>
  </cs:gridlineMinor>
  <cs:hiLoLine>
    <cs:lnRef idx="0">
      <cs:styleClr val="0"/>
    </cs:lnRef>
    <cs:fillRef idx="0"/>
    <cs:effectRef idx="0"/>
    <cs:fontRef idx="minor">
      <a:schemeClr val="dk1"/>
    </cs:fontRef>
    <cs:spPr>
      <a:ln w="9525">
        <a:solidFill>
          <a:schemeClr val="phClr">
            <a:lumMod val="60000"/>
            <a:lumOff val="40000"/>
          </a:schemeClr>
        </a:solidFill>
        <a:prstDash val="dash"/>
      </a:ln>
    </cs:spPr>
  </cs:hiLoLine>
  <cs:leaderLine>
    <cs:lnRef idx="0">
      <cs:styleClr val="0"/>
    </cs:lnRef>
    <cs:fillRef idx="0"/>
    <cs:effectRef idx="0"/>
    <cs:fontRef idx="minor">
      <a:schemeClr val="dk1"/>
    </cs:fontRef>
    <cs:spPr>
      <a:ln w="9525">
        <a:solidFill>
          <a:schemeClr val="phClr">
            <a:lumMod val="60000"/>
            <a:lumOff val="40000"/>
          </a:schemeClr>
        </a:solidFill>
      </a:ln>
    </cs:spPr>
  </cs:leaderLine>
  <cs:legend>
    <cs:lnRef idx="0"/>
    <cs:fillRef idx="0"/>
    <cs:effectRef idx="0"/>
    <cs:fontRef idx="minor">
      <a:schemeClr val="lt1"/>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styleClr val="0"/>
    </cs:lnRef>
    <cs:fillRef idx="0"/>
    <cs:effectRef idx="0"/>
    <cs:fontRef idx="minor">
      <a:schemeClr val="lt1"/>
    </cs:fontRef>
    <cs:spPr>
      <a:ln w="3175" cap="flat" cmpd="sng" algn="ctr">
        <a:solidFill>
          <a:schemeClr val="phClr">
            <a:lumMod val="60000"/>
            <a:lumOff val="40000"/>
          </a:schemeClr>
        </a:solidFill>
        <a:round/>
      </a:ln>
    </cs:spPr>
    <cs:defRPr sz="900" kern="1200"/>
  </cs:seriesAxis>
  <cs:seriesLine>
    <cs:lnRef idx="0">
      <cs:styleClr val="0"/>
    </cs:lnRef>
    <cs:fillRef idx="0"/>
    <cs:effectRef idx="0"/>
    <cs:fontRef idx="minor">
      <a:schemeClr val="dk1"/>
    </cs:fontRef>
    <cs:spPr>
      <a:ln w="9525">
        <a:solidFill>
          <a:schemeClr val="phClr">
            <a:lumMod val="60000"/>
            <a:lumOff val="40000"/>
            <a:tint val="50000"/>
          </a:schemeClr>
        </a:solidFill>
        <a:prstDash val="dash"/>
      </a:ln>
    </cs:spPr>
  </cs:seriesLine>
  <cs:title>
    <cs:lnRef idx="0"/>
    <cs:fillRef idx="0"/>
    <cs:effectRef idx="0"/>
    <cs:fontRef idx="minor">
      <a:schemeClr val="lt1"/>
    </cs:fontRef>
    <cs:defRPr sz="1500" b="1" kern="1200" cap="all" spc="100" normalizeH="0" baseline="0"/>
  </cs:title>
  <cs:trendline>
    <cs:lnRef idx="0"/>
    <cs:fillRef idx="0"/>
    <cs:effectRef idx="0"/>
    <cs:fontRef idx="minor">
      <a:schemeClr val="dk1"/>
    </cs:fontRef>
    <cs:spPr>
      <a:ln w="28575" cap="rnd">
        <a:solidFill>
          <a:schemeClr val="lt1">
            <a:alpha val="50000"/>
          </a:schemeClr>
        </a:solidFill>
        <a:round/>
      </a:ln>
    </cs:spPr>
  </cs:trendline>
  <cs:trendlineLabel>
    <cs:lnRef idx="0"/>
    <cs:fillRef idx="0"/>
    <cs:effectRef idx="0"/>
    <cs:fontRef idx="minor">
      <a:schemeClr val="lt1"/>
    </cs:fontRef>
    <cs:defRPr sz="900" kern="1200"/>
  </cs:trendlineLabel>
  <cs:upBar>
    <cs:lnRef idx="0">
      <cs:styleClr val="0"/>
    </cs:lnRef>
    <cs:fillRef idx="0"/>
    <cs:effectRef idx="0"/>
    <cs:fontRef idx="minor">
      <a:schemeClr val="dk1"/>
    </cs:fontRef>
    <cs:spPr>
      <a:solidFill>
        <a:schemeClr val="lt1">
          <a:lumMod val="95000"/>
        </a:schemeClr>
      </a:solidFill>
      <a:ln w="9525">
        <a:solidFill>
          <a:schemeClr val="phClr">
            <a:lumMod val="60000"/>
            <a:lumOff val="40000"/>
          </a:schemeClr>
        </a:solidFill>
      </a:ln>
    </cs:spPr>
  </cs:upBar>
  <cs:valueAxis>
    <cs:lnRef idx="0"/>
    <cs:fillRef idx="0"/>
    <cs:effectRef idx="0"/>
    <cs:fontRef idx="minor">
      <a:schemeClr val="lt1"/>
    </cs:fontRef>
    <cs:defRPr sz="900" kern="1200"/>
  </cs:valueAxis>
  <cs:wall>
    <cs:lnRef idx="0"/>
    <cs:fillRef idx="0"/>
    <cs:effectRef idx="0"/>
    <cs:fontRef idx="minor">
      <a:schemeClr val="dk1"/>
    </cs:fontRef>
  </cs:wall>
</cs:chartStyle>
</file>

<file path=xl/charts/style8.xml><?xml version="1.0" encoding="utf-8"?>
<cs:chartStyle xmlns:cs="http://schemas.microsoft.com/office/drawing/2012/chartStyle" xmlns:a="http://schemas.openxmlformats.org/drawingml/2006/main" id="247">
  <cs:axisTitle>
    <cs:lnRef idx="0"/>
    <cs:fillRef idx="0"/>
    <cs:effectRef idx="0"/>
    <cs:fontRef idx="minor">
      <a:schemeClr val="lt1"/>
    </cs:fontRef>
    <cs:defRPr sz="900" b="1" kern="1200"/>
  </cs:axisTitle>
  <cs:categoryAxis>
    <cs:lnRef idx="0">
      <cs:styleClr val="0"/>
    </cs:lnRef>
    <cs:fillRef idx="0"/>
    <cs:effectRef idx="0"/>
    <cs:fontRef idx="minor">
      <a:schemeClr val="lt1"/>
    </cs:fontRef>
    <cs:spPr>
      <a:ln w="12700" cap="flat" cmpd="sng" algn="ctr">
        <a:solidFill>
          <a:schemeClr val="lt1">
            <a:alpha val="25000"/>
          </a:schemeClr>
        </a:solidFill>
        <a:round/>
      </a:ln>
    </cs:spPr>
    <cs:defRPr sz="900" b="0" kern="1200" spc="100" baseline="0"/>
  </cs:categoryAxis>
  <cs:chartArea>
    <cs:lnRef idx="0">
      <cs:styleClr val="0"/>
    </cs:lnRef>
    <cs:fillRef idx="0">
      <cs:styleClr val="0"/>
    </cs:fillRef>
    <cs:effectRef idx="0"/>
    <cs:fontRef idx="minor">
      <a:schemeClr val="dk1"/>
    </cs:fontRef>
    <cs:spPr>
      <a:solidFill>
        <a:schemeClr val="phClr"/>
      </a:solidFill>
      <a:ln w="9525" cap="flat" cmpd="sng" algn="ctr">
        <a:solidFill>
          <a:schemeClr val="phClr"/>
        </a:solidFill>
        <a:round/>
      </a:ln>
    </cs:spPr>
    <cs:defRPr sz="1000" kern="1200"/>
  </cs:chartArea>
  <cs:dataLabel>
    <cs:lnRef idx="0"/>
    <cs:fillRef idx="0"/>
    <cs:effectRef idx="0"/>
    <cs:fontRef idx="minor">
      <a:schemeClr val="lt1"/>
    </cs:fontRef>
    <cs:defRPr sz="900" b="1" kern="1200"/>
  </cs:dataLabel>
  <cs:dataLabelCallout>
    <cs:lnRef idx="0">
      <cs:styleClr val="auto"/>
    </cs:lnRef>
    <cs:fillRef idx="0"/>
    <cs:effectRef idx="0"/>
    <cs:fontRef idx="minor">
      <cs:styleClr val="auto"/>
    </cs:fontRef>
    <cs:spPr>
      <a:solidFill>
        <a:schemeClr val="lt1"/>
      </a:solidFill>
      <a:ln>
        <a:solidFill>
          <a:schemeClr val="ph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pattFill prst="ltUpDiag">
        <a:fgClr>
          <a:schemeClr val="phClr"/>
        </a:fgClr>
        <a:bgClr>
          <a:schemeClr val="lt1"/>
        </a:bgClr>
      </a:pattFill>
    </cs:spPr>
  </cs:dataPoint>
  <cs:dataPoint3D>
    <cs:lnRef idx="0"/>
    <cs:fillRef idx="0">
      <cs:styleClr val="auto"/>
    </cs:fillRef>
    <cs:effectRef idx="0"/>
    <cs:fontRef idx="minor">
      <a:schemeClr val="dk1"/>
    </cs:fontRef>
    <cs:spPr>
      <a:pattFill prst="ltUpDiag">
        <a:fgClr>
          <a:schemeClr val="phClr"/>
        </a:fgClr>
        <a:bgClr>
          <a:schemeClr val="lt1"/>
        </a:bgClr>
      </a:pattFill>
    </cs:spPr>
  </cs:dataPoint3D>
  <cs:dataPointLine>
    <cs:lnRef idx="0">
      <cs:styleClr val="auto"/>
    </cs:lnRef>
    <cs:fillRef idx="0"/>
    <cs:effectRef idx="0">
      <cs:styleClr val="auto"/>
    </cs:effectRef>
    <cs:fontRef idx="minor">
      <a:schemeClr val="dk1"/>
    </cs:fontRef>
    <cs:spPr>
      <a:ln w="28575" cap="rnd">
        <a:solidFill>
          <a:schemeClr val="lt1">
            <a:alpha val="50000"/>
          </a:schemeClr>
        </a:solidFill>
        <a:round/>
      </a:ln>
      <a:effectLst>
        <a:outerShdw dist="25400" dir="2700000" algn="tl" rotWithShape="0">
          <a:schemeClr val="phClr"/>
        </a:outerShdw>
      </a:effectLst>
    </cs:spPr>
  </cs:dataPointLine>
  <cs:dataPointMarker>
    <cs:lnRef idx="0"/>
    <cs:fillRef idx="0">
      <cs:styleClr val="auto"/>
    </cs:fillRef>
    <cs:effectRef idx="0"/>
    <cs:fontRef idx="minor">
      <a:schemeClr val="dk1"/>
    </cs:fontRef>
    <cs:spPr>
      <a:solidFill>
        <a:schemeClr val="phClr"/>
      </a:solidFill>
      <a:ln w="22225">
        <a:solidFill>
          <a:schemeClr val="lt1"/>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styleClr val="0"/>
    </cs:lnRef>
    <cs:fillRef idx="0"/>
    <cs:effectRef idx="0"/>
    <cs:fontRef idx="minor">
      <a:schemeClr val="lt1"/>
    </cs:fontRef>
    <cs:spPr>
      <a:ln w="9525">
        <a:solidFill>
          <a:schemeClr val="phClr">
            <a:lumMod val="60000"/>
            <a:lumOff val="40000"/>
          </a:schemeClr>
        </a:solidFill>
      </a:ln>
    </cs:spPr>
    <cs:defRPr sz="900" kern="1200"/>
  </cs:dataTable>
  <cs:downBar>
    <cs:lnRef idx="0">
      <cs:styleClr val="0"/>
    </cs:lnRef>
    <cs:fillRef idx="0"/>
    <cs:effectRef idx="0"/>
    <cs:fontRef idx="minor">
      <a:schemeClr val="dk1"/>
    </cs:fontRef>
    <cs:spPr>
      <a:solidFill>
        <a:schemeClr val="dk1">
          <a:lumMod val="35000"/>
          <a:lumOff val="65000"/>
        </a:schemeClr>
      </a:solidFill>
      <a:ln w="9525">
        <a:solidFill>
          <a:schemeClr val="phClr">
            <a:lumMod val="60000"/>
            <a:lumOff val="40000"/>
          </a:schemeClr>
        </a:solidFill>
      </a:ln>
    </cs:spPr>
  </cs:downBar>
  <cs:dropLine>
    <cs:lnRef idx="0">
      <cs:styleClr val="0"/>
    </cs:lnRef>
    <cs:fillRef idx="0"/>
    <cs:effectRef idx="0"/>
    <cs:fontRef idx="minor">
      <a:schemeClr val="dk1"/>
    </cs:fontRef>
    <cs:spPr>
      <a:ln w="9525" cap="flat" cmpd="sng" algn="ctr">
        <a:gradFill>
          <a:gsLst>
            <a:gs pos="79000">
              <a:schemeClr val="phClr"/>
            </a:gs>
            <a:gs pos="0">
              <a:schemeClr val="lt1">
                <a:alpha val="60000"/>
              </a:schemeClr>
            </a:gs>
          </a:gsLst>
          <a:lin ang="5400000" scaled="0"/>
        </a:gradFill>
        <a:round/>
      </a:ln>
    </cs:spPr>
  </cs:dropLine>
  <cs:errorBar>
    <cs:lnRef idx="0">
      <cs:styleClr val="0"/>
    </cs:lnRef>
    <cs:fillRef idx="0"/>
    <cs:effectRef idx="0"/>
    <cs:fontRef idx="minor">
      <a:schemeClr val="dk1"/>
    </cs:fontRef>
    <cs:spPr>
      <a:ln w="9525">
        <a:solidFill>
          <a:schemeClr val="phClr">
            <a:lumMod val="60000"/>
            <a:lumOff val="40000"/>
          </a:schemeClr>
        </a:solidFill>
        <a:round/>
      </a:ln>
      <a:effectLst>
        <a:glow rad="25400">
          <a:schemeClr val="lt1"/>
        </a:glow>
      </a:effectLst>
    </cs:spPr>
  </cs:errorBar>
  <cs:floor>
    <cs:lnRef idx="0"/>
    <cs:fillRef idx="0"/>
    <cs:effectRef idx="0"/>
    <cs:fontRef idx="minor">
      <a:schemeClr val="dk1"/>
    </cs:fontRef>
  </cs:floor>
  <cs:gridlineMajor>
    <cs:lnRef idx="0">
      <cs:styleClr val="0"/>
    </cs:lnRef>
    <cs:fillRef idx="0"/>
    <cs:effectRef idx="0"/>
    <cs:fontRef idx="minor">
      <a:schemeClr val="dk1"/>
    </cs:fontRef>
    <cs:spPr>
      <a:ln w="9525" cap="flat" cmpd="sng" algn="ctr">
        <a:solidFill>
          <a:schemeClr val="lt1">
            <a:alpha val="25000"/>
          </a:schemeClr>
        </a:solidFill>
        <a:round/>
      </a:ln>
    </cs:spPr>
  </cs:gridlineMajor>
  <cs:gridlineMinor>
    <cs:lnRef idx="0">
      <cs:styleClr val="0"/>
    </cs:lnRef>
    <cs:fillRef idx="0"/>
    <cs:effectRef idx="0"/>
    <cs:fontRef idx="minor">
      <a:schemeClr val="dk1"/>
    </cs:fontRef>
    <cs:spPr>
      <a:ln>
        <a:solidFill>
          <a:schemeClr val="lt1">
            <a:alpha val="10000"/>
          </a:schemeClr>
        </a:solidFill>
      </a:ln>
    </cs:spPr>
  </cs:gridlineMinor>
  <cs:hiLoLine>
    <cs:lnRef idx="0">
      <cs:styleClr val="0"/>
    </cs:lnRef>
    <cs:fillRef idx="0"/>
    <cs:effectRef idx="0"/>
    <cs:fontRef idx="minor">
      <a:schemeClr val="dk1"/>
    </cs:fontRef>
    <cs:spPr>
      <a:ln w="9525">
        <a:solidFill>
          <a:schemeClr val="phClr">
            <a:lumMod val="60000"/>
            <a:lumOff val="40000"/>
          </a:schemeClr>
        </a:solidFill>
        <a:prstDash val="dash"/>
      </a:ln>
    </cs:spPr>
  </cs:hiLoLine>
  <cs:leaderLine>
    <cs:lnRef idx="0">
      <cs:styleClr val="0"/>
    </cs:lnRef>
    <cs:fillRef idx="0"/>
    <cs:effectRef idx="0"/>
    <cs:fontRef idx="minor">
      <a:schemeClr val="dk1"/>
    </cs:fontRef>
    <cs:spPr>
      <a:ln w="9525">
        <a:solidFill>
          <a:schemeClr val="phClr">
            <a:lumMod val="60000"/>
            <a:lumOff val="40000"/>
          </a:schemeClr>
        </a:solidFill>
      </a:ln>
    </cs:spPr>
  </cs:leaderLine>
  <cs:legend>
    <cs:lnRef idx="0"/>
    <cs:fillRef idx="0"/>
    <cs:effectRef idx="0"/>
    <cs:fontRef idx="minor">
      <a:schemeClr val="lt1"/>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styleClr val="0"/>
    </cs:lnRef>
    <cs:fillRef idx="0"/>
    <cs:effectRef idx="0"/>
    <cs:fontRef idx="minor">
      <a:schemeClr val="lt1"/>
    </cs:fontRef>
    <cs:spPr>
      <a:ln w="3175" cap="flat" cmpd="sng" algn="ctr">
        <a:solidFill>
          <a:schemeClr val="phClr">
            <a:lumMod val="60000"/>
            <a:lumOff val="40000"/>
          </a:schemeClr>
        </a:solidFill>
        <a:round/>
      </a:ln>
    </cs:spPr>
    <cs:defRPr sz="900" kern="1200"/>
  </cs:seriesAxis>
  <cs:seriesLine>
    <cs:lnRef idx="0">
      <cs:styleClr val="0"/>
    </cs:lnRef>
    <cs:fillRef idx="0"/>
    <cs:effectRef idx="0"/>
    <cs:fontRef idx="minor">
      <a:schemeClr val="dk1"/>
    </cs:fontRef>
    <cs:spPr>
      <a:ln w="9525">
        <a:solidFill>
          <a:schemeClr val="phClr">
            <a:lumMod val="60000"/>
            <a:lumOff val="40000"/>
            <a:tint val="50000"/>
          </a:schemeClr>
        </a:solidFill>
        <a:prstDash val="dash"/>
      </a:ln>
    </cs:spPr>
  </cs:seriesLine>
  <cs:title>
    <cs:lnRef idx="0"/>
    <cs:fillRef idx="0"/>
    <cs:effectRef idx="0"/>
    <cs:fontRef idx="minor">
      <a:schemeClr val="lt1"/>
    </cs:fontRef>
    <cs:defRPr sz="1500" b="1" kern="1200" cap="all" spc="100" normalizeH="0" baseline="0"/>
  </cs:title>
  <cs:trendline>
    <cs:lnRef idx="0"/>
    <cs:fillRef idx="0"/>
    <cs:effectRef idx="0"/>
    <cs:fontRef idx="minor">
      <a:schemeClr val="dk1"/>
    </cs:fontRef>
    <cs:spPr>
      <a:ln w="28575" cap="rnd">
        <a:solidFill>
          <a:schemeClr val="lt1">
            <a:alpha val="50000"/>
          </a:schemeClr>
        </a:solidFill>
        <a:round/>
      </a:ln>
    </cs:spPr>
  </cs:trendline>
  <cs:trendlineLabel>
    <cs:lnRef idx="0"/>
    <cs:fillRef idx="0"/>
    <cs:effectRef idx="0"/>
    <cs:fontRef idx="minor">
      <a:schemeClr val="lt1"/>
    </cs:fontRef>
    <cs:defRPr sz="900" kern="1200"/>
  </cs:trendlineLabel>
  <cs:upBar>
    <cs:lnRef idx="0">
      <cs:styleClr val="0"/>
    </cs:lnRef>
    <cs:fillRef idx="0"/>
    <cs:effectRef idx="0"/>
    <cs:fontRef idx="minor">
      <a:schemeClr val="dk1"/>
    </cs:fontRef>
    <cs:spPr>
      <a:solidFill>
        <a:schemeClr val="lt1">
          <a:lumMod val="95000"/>
        </a:schemeClr>
      </a:solidFill>
      <a:ln w="9525">
        <a:solidFill>
          <a:schemeClr val="phClr">
            <a:lumMod val="60000"/>
            <a:lumOff val="40000"/>
          </a:schemeClr>
        </a:solidFill>
      </a:ln>
    </cs:spPr>
  </cs:upBar>
  <cs:valueAxis>
    <cs:lnRef idx="0"/>
    <cs:fillRef idx="0"/>
    <cs:effectRef idx="0"/>
    <cs:fontRef idx="minor">
      <a:schemeClr val="lt1"/>
    </cs:fontRef>
    <cs:defRPr sz="900" kern="1200"/>
  </cs:valueAxis>
  <cs:wall>
    <cs:lnRef idx="0"/>
    <cs:fillRef idx="0"/>
    <cs:effectRef idx="0"/>
    <cs:fontRef idx="minor">
      <a:schemeClr val="dk1"/>
    </cs:fontRef>
  </cs:wall>
</cs:chartStyle>
</file>

<file path=xl/charts/style9.xml><?xml version="1.0" encoding="utf-8"?>
<cs:chartStyle xmlns:cs="http://schemas.microsoft.com/office/drawing/2012/chartStyle" xmlns:a="http://schemas.openxmlformats.org/drawingml/2006/main" id="247">
  <cs:axisTitle>
    <cs:lnRef idx="0"/>
    <cs:fillRef idx="0"/>
    <cs:effectRef idx="0"/>
    <cs:fontRef idx="minor">
      <a:schemeClr val="lt1"/>
    </cs:fontRef>
    <cs:defRPr sz="900" b="1" kern="1200"/>
  </cs:axisTitle>
  <cs:categoryAxis>
    <cs:lnRef idx="0">
      <cs:styleClr val="0"/>
    </cs:lnRef>
    <cs:fillRef idx="0"/>
    <cs:effectRef idx="0"/>
    <cs:fontRef idx="minor">
      <a:schemeClr val="lt1"/>
    </cs:fontRef>
    <cs:spPr>
      <a:ln w="12700" cap="flat" cmpd="sng" algn="ctr">
        <a:solidFill>
          <a:schemeClr val="lt1">
            <a:alpha val="25000"/>
          </a:schemeClr>
        </a:solidFill>
        <a:round/>
      </a:ln>
    </cs:spPr>
    <cs:defRPr sz="900" b="0" kern="1200" spc="100" baseline="0"/>
  </cs:categoryAxis>
  <cs:chartArea>
    <cs:lnRef idx="0">
      <cs:styleClr val="0"/>
    </cs:lnRef>
    <cs:fillRef idx="0">
      <cs:styleClr val="0"/>
    </cs:fillRef>
    <cs:effectRef idx="0"/>
    <cs:fontRef idx="minor">
      <a:schemeClr val="dk1"/>
    </cs:fontRef>
    <cs:spPr>
      <a:solidFill>
        <a:schemeClr val="phClr"/>
      </a:solidFill>
      <a:ln w="9525" cap="flat" cmpd="sng" algn="ctr">
        <a:solidFill>
          <a:schemeClr val="phClr"/>
        </a:solidFill>
        <a:round/>
      </a:ln>
    </cs:spPr>
    <cs:defRPr sz="1000" kern="1200"/>
  </cs:chartArea>
  <cs:dataLabel>
    <cs:lnRef idx="0"/>
    <cs:fillRef idx="0"/>
    <cs:effectRef idx="0"/>
    <cs:fontRef idx="minor">
      <a:schemeClr val="lt1"/>
    </cs:fontRef>
    <cs:defRPr sz="900" b="1" kern="1200"/>
  </cs:dataLabel>
  <cs:dataLabelCallout>
    <cs:lnRef idx="0">
      <cs:styleClr val="auto"/>
    </cs:lnRef>
    <cs:fillRef idx="0"/>
    <cs:effectRef idx="0"/>
    <cs:fontRef idx="minor">
      <cs:styleClr val="auto"/>
    </cs:fontRef>
    <cs:spPr>
      <a:solidFill>
        <a:schemeClr val="lt1"/>
      </a:solidFill>
      <a:ln>
        <a:solidFill>
          <a:schemeClr val="ph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pattFill prst="ltUpDiag">
        <a:fgClr>
          <a:schemeClr val="phClr"/>
        </a:fgClr>
        <a:bgClr>
          <a:schemeClr val="lt1"/>
        </a:bgClr>
      </a:pattFill>
    </cs:spPr>
  </cs:dataPoint>
  <cs:dataPoint3D>
    <cs:lnRef idx="0"/>
    <cs:fillRef idx="0">
      <cs:styleClr val="auto"/>
    </cs:fillRef>
    <cs:effectRef idx="0"/>
    <cs:fontRef idx="minor">
      <a:schemeClr val="dk1"/>
    </cs:fontRef>
    <cs:spPr>
      <a:pattFill prst="ltUpDiag">
        <a:fgClr>
          <a:schemeClr val="phClr"/>
        </a:fgClr>
        <a:bgClr>
          <a:schemeClr val="lt1"/>
        </a:bgClr>
      </a:pattFill>
    </cs:spPr>
  </cs:dataPoint3D>
  <cs:dataPointLine>
    <cs:lnRef idx="0">
      <cs:styleClr val="auto"/>
    </cs:lnRef>
    <cs:fillRef idx="0"/>
    <cs:effectRef idx="0">
      <cs:styleClr val="auto"/>
    </cs:effectRef>
    <cs:fontRef idx="minor">
      <a:schemeClr val="dk1"/>
    </cs:fontRef>
    <cs:spPr>
      <a:ln w="28575" cap="rnd">
        <a:solidFill>
          <a:schemeClr val="lt1">
            <a:alpha val="50000"/>
          </a:schemeClr>
        </a:solidFill>
        <a:round/>
      </a:ln>
      <a:effectLst>
        <a:outerShdw dist="25400" dir="2700000" algn="tl" rotWithShape="0">
          <a:schemeClr val="phClr"/>
        </a:outerShdw>
      </a:effectLst>
    </cs:spPr>
  </cs:dataPointLine>
  <cs:dataPointMarker>
    <cs:lnRef idx="0"/>
    <cs:fillRef idx="0">
      <cs:styleClr val="auto"/>
    </cs:fillRef>
    <cs:effectRef idx="0"/>
    <cs:fontRef idx="minor">
      <a:schemeClr val="dk1"/>
    </cs:fontRef>
    <cs:spPr>
      <a:solidFill>
        <a:schemeClr val="phClr"/>
      </a:solidFill>
      <a:ln w="22225">
        <a:solidFill>
          <a:schemeClr val="lt1"/>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styleClr val="0"/>
    </cs:lnRef>
    <cs:fillRef idx="0"/>
    <cs:effectRef idx="0"/>
    <cs:fontRef idx="minor">
      <a:schemeClr val="lt1"/>
    </cs:fontRef>
    <cs:spPr>
      <a:ln w="9525">
        <a:solidFill>
          <a:schemeClr val="phClr">
            <a:lumMod val="60000"/>
            <a:lumOff val="40000"/>
          </a:schemeClr>
        </a:solidFill>
      </a:ln>
    </cs:spPr>
    <cs:defRPr sz="900" kern="1200"/>
  </cs:dataTable>
  <cs:downBar>
    <cs:lnRef idx="0">
      <cs:styleClr val="0"/>
    </cs:lnRef>
    <cs:fillRef idx="0"/>
    <cs:effectRef idx="0"/>
    <cs:fontRef idx="minor">
      <a:schemeClr val="dk1"/>
    </cs:fontRef>
    <cs:spPr>
      <a:solidFill>
        <a:schemeClr val="dk1">
          <a:lumMod val="35000"/>
          <a:lumOff val="65000"/>
        </a:schemeClr>
      </a:solidFill>
      <a:ln w="9525">
        <a:solidFill>
          <a:schemeClr val="phClr">
            <a:lumMod val="60000"/>
            <a:lumOff val="40000"/>
          </a:schemeClr>
        </a:solidFill>
      </a:ln>
    </cs:spPr>
  </cs:downBar>
  <cs:dropLine>
    <cs:lnRef idx="0">
      <cs:styleClr val="0"/>
    </cs:lnRef>
    <cs:fillRef idx="0"/>
    <cs:effectRef idx="0"/>
    <cs:fontRef idx="minor">
      <a:schemeClr val="dk1"/>
    </cs:fontRef>
    <cs:spPr>
      <a:ln w="9525" cap="flat" cmpd="sng" algn="ctr">
        <a:gradFill>
          <a:gsLst>
            <a:gs pos="79000">
              <a:schemeClr val="phClr"/>
            </a:gs>
            <a:gs pos="0">
              <a:schemeClr val="lt1">
                <a:alpha val="60000"/>
              </a:schemeClr>
            </a:gs>
          </a:gsLst>
          <a:lin ang="5400000" scaled="0"/>
        </a:gradFill>
        <a:round/>
      </a:ln>
    </cs:spPr>
  </cs:dropLine>
  <cs:errorBar>
    <cs:lnRef idx="0">
      <cs:styleClr val="0"/>
    </cs:lnRef>
    <cs:fillRef idx="0"/>
    <cs:effectRef idx="0"/>
    <cs:fontRef idx="minor">
      <a:schemeClr val="dk1"/>
    </cs:fontRef>
    <cs:spPr>
      <a:ln w="9525">
        <a:solidFill>
          <a:schemeClr val="phClr">
            <a:lumMod val="60000"/>
            <a:lumOff val="40000"/>
          </a:schemeClr>
        </a:solidFill>
        <a:round/>
      </a:ln>
      <a:effectLst>
        <a:glow rad="25400">
          <a:schemeClr val="lt1"/>
        </a:glow>
      </a:effectLst>
    </cs:spPr>
  </cs:errorBar>
  <cs:floor>
    <cs:lnRef idx="0"/>
    <cs:fillRef idx="0"/>
    <cs:effectRef idx="0"/>
    <cs:fontRef idx="minor">
      <a:schemeClr val="dk1"/>
    </cs:fontRef>
  </cs:floor>
  <cs:gridlineMajor>
    <cs:lnRef idx="0">
      <cs:styleClr val="0"/>
    </cs:lnRef>
    <cs:fillRef idx="0"/>
    <cs:effectRef idx="0"/>
    <cs:fontRef idx="minor">
      <a:schemeClr val="dk1"/>
    </cs:fontRef>
    <cs:spPr>
      <a:ln w="9525" cap="flat" cmpd="sng" algn="ctr">
        <a:solidFill>
          <a:schemeClr val="lt1">
            <a:alpha val="25000"/>
          </a:schemeClr>
        </a:solidFill>
        <a:round/>
      </a:ln>
    </cs:spPr>
  </cs:gridlineMajor>
  <cs:gridlineMinor>
    <cs:lnRef idx="0">
      <cs:styleClr val="0"/>
    </cs:lnRef>
    <cs:fillRef idx="0"/>
    <cs:effectRef idx="0"/>
    <cs:fontRef idx="minor">
      <a:schemeClr val="dk1"/>
    </cs:fontRef>
    <cs:spPr>
      <a:ln>
        <a:solidFill>
          <a:schemeClr val="lt1">
            <a:alpha val="10000"/>
          </a:schemeClr>
        </a:solidFill>
      </a:ln>
    </cs:spPr>
  </cs:gridlineMinor>
  <cs:hiLoLine>
    <cs:lnRef idx="0">
      <cs:styleClr val="0"/>
    </cs:lnRef>
    <cs:fillRef idx="0"/>
    <cs:effectRef idx="0"/>
    <cs:fontRef idx="minor">
      <a:schemeClr val="dk1"/>
    </cs:fontRef>
    <cs:spPr>
      <a:ln w="9525">
        <a:solidFill>
          <a:schemeClr val="phClr">
            <a:lumMod val="60000"/>
            <a:lumOff val="40000"/>
          </a:schemeClr>
        </a:solidFill>
        <a:prstDash val="dash"/>
      </a:ln>
    </cs:spPr>
  </cs:hiLoLine>
  <cs:leaderLine>
    <cs:lnRef idx="0">
      <cs:styleClr val="0"/>
    </cs:lnRef>
    <cs:fillRef idx="0"/>
    <cs:effectRef idx="0"/>
    <cs:fontRef idx="minor">
      <a:schemeClr val="dk1"/>
    </cs:fontRef>
    <cs:spPr>
      <a:ln w="9525">
        <a:solidFill>
          <a:schemeClr val="phClr">
            <a:lumMod val="60000"/>
            <a:lumOff val="40000"/>
          </a:schemeClr>
        </a:solidFill>
      </a:ln>
    </cs:spPr>
  </cs:leaderLine>
  <cs:legend>
    <cs:lnRef idx="0"/>
    <cs:fillRef idx="0"/>
    <cs:effectRef idx="0"/>
    <cs:fontRef idx="minor">
      <a:schemeClr val="lt1"/>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styleClr val="0"/>
    </cs:lnRef>
    <cs:fillRef idx="0"/>
    <cs:effectRef idx="0"/>
    <cs:fontRef idx="minor">
      <a:schemeClr val="lt1"/>
    </cs:fontRef>
    <cs:spPr>
      <a:ln w="3175" cap="flat" cmpd="sng" algn="ctr">
        <a:solidFill>
          <a:schemeClr val="phClr">
            <a:lumMod val="60000"/>
            <a:lumOff val="40000"/>
          </a:schemeClr>
        </a:solidFill>
        <a:round/>
      </a:ln>
    </cs:spPr>
    <cs:defRPr sz="900" kern="1200"/>
  </cs:seriesAxis>
  <cs:seriesLine>
    <cs:lnRef idx="0">
      <cs:styleClr val="0"/>
    </cs:lnRef>
    <cs:fillRef idx="0"/>
    <cs:effectRef idx="0"/>
    <cs:fontRef idx="minor">
      <a:schemeClr val="dk1"/>
    </cs:fontRef>
    <cs:spPr>
      <a:ln w="9525">
        <a:solidFill>
          <a:schemeClr val="phClr">
            <a:lumMod val="60000"/>
            <a:lumOff val="40000"/>
            <a:tint val="50000"/>
          </a:schemeClr>
        </a:solidFill>
        <a:prstDash val="dash"/>
      </a:ln>
    </cs:spPr>
  </cs:seriesLine>
  <cs:title>
    <cs:lnRef idx="0"/>
    <cs:fillRef idx="0"/>
    <cs:effectRef idx="0"/>
    <cs:fontRef idx="minor">
      <a:schemeClr val="lt1"/>
    </cs:fontRef>
    <cs:defRPr sz="1500" b="1" kern="1200" cap="all" spc="100" normalizeH="0" baseline="0"/>
  </cs:title>
  <cs:trendline>
    <cs:lnRef idx="0"/>
    <cs:fillRef idx="0"/>
    <cs:effectRef idx="0"/>
    <cs:fontRef idx="minor">
      <a:schemeClr val="dk1"/>
    </cs:fontRef>
    <cs:spPr>
      <a:ln w="28575" cap="rnd">
        <a:solidFill>
          <a:schemeClr val="lt1">
            <a:alpha val="50000"/>
          </a:schemeClr>
        </a:solidFill>
        <a:round/>
      </a:ln>
    </cs:spPr>
  </cs:trendline>
  <cs:trendlineLabel>
    <cs:lnRef idx="0"/>
    <cs:fillRef idx="0"/>
    <cs:effectRef idx="0"/>
    <cs:fontRef idx="minor">
      <a:schemeClr val="lt1"/>
    </cs:fontRef>
    <cs:defRPr sz="900" kern="1200"/>
  </cs:trendlineLabel>
  <cs:upBar>
    <cs:lnRef idx="0">
      <cs:styleClr val="0"/>
    </cs:lnRef>
    <cs:fillRef idx="0"/>
    <cs:effectRef idx="0"/>
    <cs:fontRef idx="minor">
      <a:schemeClr val="dk1"/>
    </cs:fontRef>
    <cs:spPr>
      <a:solidFill>
        <a:schemeClr val="lt1">
          <a:lumMod val="95000"/>
        </a:schemeClr>
      </a:solidFill>
      <a:ln w="9525">
        <a:solidFill>
          <a:schemeClr val="phClr">
            <a:lumMod val="60000"/>
            <a:lumOff val="40000"/>
          </a:schemeClr>
        </a:solidFill>
      </a:ln>
    </cs:spPr>
  </cs:upBar>
  <cs:valueAxis>
    <cs:lnRef idx="0"/>
    <cs:fillRef idx="0"/>
    <cs:effectRef idx="0"/>
    <cs:fontRef idx="minor">
      <a:schemeClr val="lt1"/>
    </cs:fontRef>
    <cs:defRPr sz="900" kern="1200"/>
  </cs:valueAxis>
  <cs:wall>
    <cs:lnRef idx="0"/>
    <cs:fillRef idx="0"/>
    <cs:effectRef idx="0"/>
    <cs:fontRef idx="minor">
      <a:schemeClr val="dk1"/>
    </cs:fontRef>
  </cs:wall>
</cs:chartStyle>
</file>

<file path=xl/charts/style10.xml><?xml version="1.0" encoding="utf-8"?>
<cs:chartStyle xmlns:cs="http://schemas.microsoft.com/office/drawing/2012/chartStyle" xmlns:a="http://schemas.openxmlformats.org/drawingml/2006/main" id="343">
  <cs:axisTitle>
    <cs:lnRef idx="0"/>
    <cs:fillRef idx="0"/>
    <cs:effectRef idx="0"/>
    <cs:fontRef idx="minor">
      <a:schemeClr val="tx1">
        <a:lumMod val="65000"/>
        <a:lumOff val="35000"/>
      </a:schemeClr>
    </cs:fontRef>
    <cs:defRPr sz="900" kern="1200"/>
  </cs:axisTitle>
  <cs:category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9525" cap="rnd">
        <a:solidFill>
          <a:schemeClr val="phClr"/>
        </a:solidFill>
        <a:round/>
      </a:ln>
    </cs:spPr>
  </cs:dataPointLine>
  <cs:dataPointMarker>
    <cs:lnRef idx="0">
      <cs:styleClr val="auto"/>
    </cs:lnRef>
    <cs:fillRef idx="3">
      <cs:styleClr val="auto"/>
    </cs:fillRef>
    <cs:effectRef idx="3"/>
    <cs:fontRef idx="minor">
      <a:schemeClr val="tx1"/>
    </cs:fontRef>
    <cs:spPr>
      <a:ln w="9525" cap="rnd">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lt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baseline="0"/>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lt1"/>
    </cs:fontRef>
  </cs:wall>
</cs:chartStyle>
</file>

<file path=xl/charts/style11.xml><?xml version="1.0" encoding="utf-8"?>
<cs:chartStyle xmlns:cs="http://schemas.microsoft.com/office/drawing/2012/chartStyle" xmlns:a="http://schemas.openxmlformats.org/drawingml/2006/main" id="343">
  <cs:axisTitle>
    <cs:lnRef idx="0"/>
    <cs:fillRef idx="0"/>
    <cs:effectRef idx="0"/>
    <cs:fontRef idx="minor">
      <a:schemeClr val="tx1">
        <a:lumMod val="65000"/>
        <a:lumOff val="35000"/>
      </a:schemeClr>
    </cs:fontRef>
    <cs:defRPr sz="900" kern="1200"/>
  </cs:axisTitle>
  <cs:category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2"/>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3">
      <cs:styleClr val="auto"/>
    </cs:fillRef>
    <cs:effectRef idx="3"/>
    <cs:fontRef idx="minor">
      <a:schemeClr val="tx1"/>
    </cs:fontRef>
  </cs:dataPoint>
  <cs:dataPoint3D>
    <cs:lnRef idx="0"/>
    <cs:fillRef idx="3">
      <cs:styleClr val="auto"/>
    </cs:fillRef>
    <cs:effectRef idx="3"/>
    <cs:fontRef idx="minor">
      <a:schemeClr val="tx1"/>
    </cs:fontRef>
  </cs:dataPoint3D>
  <cs:dataPointLine>
    <cs:lnRef idx="0">
      <cs:styleClr val="auto"/>
    </cs:lnRef>
    <cs:fillRef idx="3"/>
    <cs:effectRef idx="3"/>
    <cs:fontRef idx="minor">
      <a:schemeClr val="tx1"/>
    </cs:fontRef>
    <cs:spPr>
      <a:ln w="9525" cap="rnd">
        <a:solidFill>
          <a:schemeClr val="phClr"/>
        </a:solidFill>
        <a:round/>
      </a:ln>
    </cs:spPr>
  </cs:dataPointLine>
  <cs:dataPointMarker>
    <cs:lnRef idx="0">
      <cs:styleClr val="auto"/>
    </cs:lnRef>
    <cs:fillRef idx="3">
      <cs:styleClr val="auto"/>
    </cs:fillRef>
    <cs:effectRef idx="3"/>
    <cs:fontRef idx="minor">
      <a:schemeClr val="tx1"/>
    </cs:fontRef>
    <cs:spPr>
      <a:ln w="9525" cap="rnd">
        <a:solidFill>
          <a:schemeClr val="phClr"/>
        </a:solidFill>
        <a:round/>
      </a:ln>
    </cs:spPr>
  </cs:dataPointMarker>
  <cs:dataPointMarkerLayout symbol="circle" size="6"/>
  <cs:dataPointWireframe>
    <cs:lnRef idx="0">
      <cs:styleClr val="auto"/>
    </cs:lnRef>
    <cs:fillRef idx="3"/>
    <cs:effectRef idx="3"/>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lt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cs:lnRef idx="0"/>
    <cs:fillRef idx="0"/>
    <cs:effectRef idx="0"/>
    <cs:fontRef idx="minor">
      <a:schemeClr val="lt1"/>
    </cs:fontRef>
  </cs:plotArea>
  <cs:plotArea3D>
    <cs:lnRef idx="0"/>
    <cs:fillRef idx="0"/>
    <cs:effectRef idx="0"/>
    <cs:fontRef idx="minor">
      <a:schemeClr val="lt1"/>
    </cs:fontRef>
  </cs:plotArea3D>
  <cs:seriesAxis>
    <cs:lnRef idx="0"/>
    <cs:fillRef idx="0"/>
    <cs:effectRef idx="0"/>
    <cs:fontRef idx="minor">
      <a:schemeClr val="tx1">
        <a:lumMod val="65000"/>
        <a:lumOff val="35000"/>
      </a:schemeClr>
    </cs:fontRef>
    <cs:spPr>
      <a:ln w="12700" cap="flat" cmpd="sng" algn="ctr">
        <a:solidFill>
          <a:schemeClr val="tx1">
            <a:lumMod val="15000"/>
            <a:lumOff val="85000"/>
          </a:schemeClr>
        </a:solidFill>
        <a:round/>
      </a:ln>
    </cs:spPr>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600" b="1" kern="1200" baseline="0"/>
  </cs:title>
  <cs:trendline>
    <cs:lnRef idx="0">
      <cs:styleClr val="auto"/>
    </cs:lnRef>
    <cs:fillRef idx="0"/>
    <cs:effectRef idx="0"/>
    <cs:fontRef idx="minor">
      <a:schemeClr val="lt1"/>
    </cs:fontRef>
    <cs:spPr>
      <a:ln w="19050"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lt1"/>
    </cs:fontRef>
  </cs:wall>
</cs:chartStyle>
</file>

<file path=xl/charts/style12.xml><?xml version="1.0" encoding="utf-8"?>
<cs:chartStyle xmlns:cs="http://schemas.microsoft.com/office/drawing/2012/chartStyle" xmlns:a="http://schemas.openxmlformats.org/drawingml/2006/main" id="247">
  <cs:axisTitle>
    <cs:lnRef idx="0"/>
    <cs:fillRef idx="0"/>
    <cs:effectRef idx="0"/>
    <cs:fontRef idx="minor">
      <a:schemeClr val="lt1"/>
    </cs:fontRef>
    <cs:defRPr sz="900" b="1" kern="1200"/>
  </cs:axisTitle>
  <cs:categoryAxis>
    <cs:lnRef idx="0">
      <cs:styleClr val="0"/>
    </cs:lnRef>
    <cs:fillRef idx="0"/>
    <cs:effectRef idx="0"/>
    <cs:fontRef idx="minor">
      <a:schemeClr val="lt1"/>
    </cs:fontRef>
    <cs:spPr>
      <a:ln w="12700" cap="flat" cmpd="sng" algn="ctr">
        <a:solidFill>
          <a:schemeClr val="lt1">
            <a:alpha val="25000"/>
          </a:schemeClr>
        </a:solidFill>
        <a:round/>
      </a:ln>
    </cs:spPr>
    <cs:defRPr sz="900" b="0" kern="1200" spc="100" baseline="0"/>
  </cs:categoryAxis>
  <cs:chartArea>
    <cs:lnRef idx="0">
      <cs:styleClr val="0"/>
    </cs:lnRef>
    <cs:fillRef idx="0">
      <cs:styleClr val="0"/>
    </cs:fillRef>
    <cs:effectRef idx="0"/>
    <cs:fontRef idx="minor">
      <a:schemeClr val="dk1"/>
    </cs:fontRef>
    <cs:spPr>
      <a:solidFill>
        <a:schemeClr val="phClr"/>
      </a:solidFill>
      <a:ln w="9525" cap="flat" cmpd="sng" algn="ctr">
        <a:solidFill>
          <a:schemeClr val="phClr"/>
        </a:solidFill>
        <a:round/>
      </a:ln>
    </cs:spPr>
    <cs:defRPr sz="1000" kern="1200"/>
  </cs:chartArea>
  <cs:dataLabel>
    <cs:lnRef idx="0"/>
    <cs:fillRef idx="0"/>
    <cs:effectRef idx="0"/>
    <cs:fontRef idx="minor">
      <a:schemeClr val="lt1"/>
    </cs:fontRef>
    <cs:defRPr sz="900" b="1" kern="1200"/>
  </cs:dataLabel>
  <cs:dataLabelCallout>
    <cs:lnRef idx="0">
      <cs:styleClr val="auto"/>
    </cs:lnRef>
    <cs:fillRef idx="0"/>
    <cs:effectRef idx="0"/>
    <cs:fontRef idx="minor">
      <cs:styleClr val="auto"/>
    </cs:fontRef>
    <cs:spPr>
      <a:solidFill>
        <a:schemeClr val="lt1"/>
      </a:solidFill>
      <a:ln>
        <a:solidFill>
          <a:schemeClr val="ph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pattFill prst="ltUpDiag">
        <a:fgClr>
          <a:schemeClr val="phClr"/>
        </a:fgClr>
        <a:bgClr>
          <a:schemeClr val="lt1"/>
        </a:bgClr>
      </a:pattFill>
    </cs:spPr>
  </cs:dataPoint>
  <cs:dataPoint3D>
    <cs:lnRef idx="0"/>
    <cs:fillRef idx="0">
      <cs:styleClr val="auto"/>
    </cs:fillRef>
    <cs:effectRef idx="0"/>
    <cs:fontRef idx="minor">
      <a:schemeClr val="dk1"/>
    </cs:fontRef>
    <cs:spPr>
      <a:pattFill prst="ltUpDiag">
        <a:fgClr>
          <a:schemeClr val="phClr"/>
        </a:fgClr>
        <a:bgClr>
          <a:schemeClr val="lt1"/>
        </a:bgClr>
      </a:pattFill>
    </cs:spPr>
  </cs:dataPoint3D>
  <cs:dataPointLine>
    <cs:lnRef idx="0">
      <cs:styleClr val="auto"/>
    </cs:lnRef>
    <cs:fillRef idx="0"/>
    <cs:effectRef idx="0">
      <cs:styleClr val="auto"/>
    </cs:effectRef>
    <cs:fontRef idx="minor">
      <a:schemeClr val="dk1"/>
    </cs:fontRef>
    <cs:spPr>
      <a:ln w="28575" cap="rnd">
        <a:solidFill>
          <a:schemeClr val="lt1">
            <a:alpha val="50000"/>
          </a:schemeClr>
        </a:solidFill>
        <a:round/>
      </a:ln>
      <a:effectLst>
        <a:outerShdw dist="25400" dir="2700000" algn="tl" rotWithShape="0">
          <a:schemeClr val="phClr"/>
        </a:outerShdw>
      </a:effectLst>
    </cs:spPr>
  </cs:dataPointLine>
  <cs:dataPointMarker>
    <cs:lnRef idx="0"/>
    <cs:fillRef idx="0">
      <cs:styleClr val="auto"/>
    </cs:fillRef>
    <cs:effectRef idx="0"/>
    <cs:fontRef idx="minor">
      <a:schemeClr val="dk1"/>
    </cs:fontRef>
    <cs:spPr>
      <a:solidFill>
        <a:schemeClr val="phClr"/>
      </a:solidFill>
      <a:ln w="22225">
        <a:solidFill>
          <a:schemeClr val="lt1"/>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styleClr val="0"/>
    </cs:lnRef>
    <cs:fillRef idx="0"/>
    <cs:effectRef idx="0"/>
    <cs:fontRef idx="minor">
      <a:schemeClr val="lt1"/>
    </cs:fontRef>
    <cs:spPr>
      <a:ln w="9525">
        <a:solidFill>
          <a:schemeClr val="phClr">
            <a:lumMod val="60000"/>
            <a:lumOff val="40000"/>
          </a:schemeClr>
        </a:solidFill>
      </a:ln>
    </cs:spPr>
    <cs:defRPr sz="900" kern="1200"/>
  </cs:dataTable>
  <cs:downBar>
    <cs:lnRef idx="0">
      <cs:styleClr val="0"/>
    </cs:lnRef>
    <cs:fillRef idx="0"/>
    <cs:effectRef idx="0"/>
    <cs:fontRef idx="minor">
      <a:schemeClr val="dk1"/>
    </cs:fontRef>
    <cs:spPr>
      <a:solidFill>
        <a:schemeClr val="dk1">
          <a:lumMod val="35000"/>
          <a:lumOff val="65000"/>
        </a:schemeClr>
      </a:solidFill>
      <a:ln w="9525">
        <a:solidFill>
          <a:schemeClr val="phClr">
            <a:lumMod val="60000"/>
            <a:lumOff val="40000"/>
          </a:schemeClr>
        </a:solidFill>
      </a:ln>
    </cs:spPr>
  </cs:downBar>
  <cs:dropLine>
    <cs:lnRef idx="0">
      <cs:styleClr val="0"/>
    </cs:lnRef>
    <cs:fillRef idx="0"/>
    <cs:effectRef idx="0"/>
    <cs:fontRef idx="minor">
      <a:schemeClr val="dk1"/>
    </cs:fontRef>
    <cs:spPr>
      <a:ln w="9525" cap="flat" cmpd="sng" algn="ctr">
        <a:gradFill>
          <a:gsLst>
            <a:gs pos="79000">
              <a:schemeClr val="phClr"/>
            </a:gs>
            <a:gs pos="0">
              <a:schemeClr val="lt1">
                <a:alpha val="60000"/>
              </a:schemeClr>
            </a:gs>
          </a:gsLst>
          <a:lin ang="5400000" scaled="0"/>
        </a:gradFill>
        <a:round/>
      </a:ln>
    </cs:spPr>
  </cs:dropLine>
  <cs:errorBar>
    <cs:lnRef idx="0">
      <cs:styleClr val="0"/>
    </cs:lnRef>
    <cs:fillRef idx="0"/>
    <cs:effectRef idx="0"/>
    <cs:fontRef idx="minor">
      <a:schemeClr val="dk1"/>
    </cs:fontRef>
    <cs:spPr>
      <a:ln w="9525">
        <a:solidFill>
          <a:schemeClr val="phClr">
            <a:lumMod val="60000"/>
            <a:lumOff val="40000"/>
          </a:schemeClr>
        </a:solidFill>
        <a:round/>
      </a:ln>
      <a:effectLst>
        <a:glow rad="25400">
          <a:schemeClr val="lt1"/>
        </a:glow>
      </a:effectLst>
    </cs:spPr>
  </cs:errorBar>
  <cs:floor>
    <cs:lnRef idx="0"/>
    <cs:fillRef idx="0"/>
    <cs:effectRef idx="0"/>
    <cs:fontRef idx="minor">
      <a:schemeClr val="dk1"/>
    </cs:fontRef>
  </cs:floor>
  <cs:gridlineMajor>
    <cs:lnRef idx="0">
      <cs:styleClr val="0"/>
    </cs:lnRef>
    <cs:fillRef idx="0"/>
    <cs:effectRef idx="0"/>
    <cs:fontRef idx="minor">
      <a:schemeClr val="dk1"/>
    </cs:fontRef>
    <cs:spPr>
      <a:ln w="9525" cap="flat" cmpd="sng" algn="ctr">
        <a:solidFill>
          <a:schemeClr val="lt1">
            <a:alpha val="25000"/>
          </a:schemeClr>
        </a:solidFill>
        <a:round/>
      </a:ln>
    </cs:spPr>
  </cs:gridlineMajor>
  <cs:gridlineMinor>
    <cs:lnRef idx="0">
      <cs:styleClr val="0"/>
    </cs:lnRef>
    <cs:fillRef idx="0"/>
    <cs:effectRef idx="0"/>
    <cs:fontRef idx="minor">
      <a:schemeClr val="dk1"/>
    </cs:fontRef>
    <cs:spPr>
      <a:ln>
        <a:solidFill>
          <a:schemeClr val="lt1">
            <a:alpha val="10000"/>
          </a:schemeClr>
        </a:solidFill>
      </a:ln>
    </cs:spPr>
  </cs:gridlineMinor>
  <cs:hiLoLine>
    <cs:lnRef idx="0">
      <cs:styleClr val="0"/>
    </cs:lnRef>
    <cs:fillRef idx="0"/>
    <cs:effectRef idx="0"/>
    <cs:fontRef idx="minor">
      <a:schemeClr val="dk1"/>
    </cs:fontRef>
    <cs:spPr>
      <a:ln w="9525">
        <a:solidFill>
          <a:schemeClr val="phClr">
            <a:lumMod val="60000"/>
            <a:lumOff val="40000"/>
          </a:schemeClr>
        </a:solidFill>
        <a:prstDash val="dash"/>
      </a:ln>
    </cs:spPr>
  </cs:hiLoLine>
  <cs:leaderLine>
    <cs:lnRef idx="0">
      <cs:styleClr val="0"/>
    </cs:lnRef>
    <cs:fillRef idx="0"/>
    <cs:effectRef idx="0"/>
    <cs:fontRef idx="minor">
      <a:schemeClr val="dk1"/>
    </cs:fontRef>
    <cs:spPr>
      <a:ln w="9525">
        <a:solidFill>
          <a:schemeClr val="phClr">
            <a:lumMod val="60000"/>
            <a:lumOff val="40000"/>
          </a:schemeClr>
        </a:solidFill>
      </a:ln>
    </cs:spPr>
  </cs:leaderLine>
  <cs:legend>
    <cs:lnRef idx="0"/>
    <cs:fillRef idx="0"/>
    <cs:effectRef idx="0"/>
    <cs:fontRef idx="minor">
      <a:schemeClr val="lt1"/>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styleClr val="0"/>
    </cs:lnRef>
    <cs:fillRef idx="0"/>
    <cs:effectRef idx="0"/>
    <cs:fontRef idx="minor">
      <a:schemeClr val="lt1"/>
    </cs:fontRef>
    <cs:spPr>
      <a:ln w="3175" cap="flat" cmpd="sng" algn="ctr">
        <a:solidFill>
          <a:schemeClr val="phClr">
            <a:lumMod val="60000"/>
            <a:lumOff val="40000"/>
          </a:schemeClr>
        </a:solidFill>
        <a:round/>
      </a:ln>
    </cs:spPr>
    <cs:defRPr sz="900" kern="1200"/>
  </cs:seriesAxis>
  <cs:seriesLine>
    <cs:lnRef idx="0">
      <cs:styleClr val="0"/>
    </cs:lnRef>
    <cs:fillRef idx="0"/>
    <cs:effectRef idx="0"/>
    <cs:fontRef idx="minor">
      <a:schemeClr val="dk1"/>
    </cs:fontRef>
    <cs:spPr>
      <a:ln w="9525">
        <a:solidFill>
          <a:schemeClr val="phClr">
            <a:lumMod val="60000"/>
            <a:lumOff val="40000"/>
            <a:tint val="50000"/>
          </a:schemeClr>
        </a:solidFill>
        <a:prstDash val="dash"/>
      </a:ln>
    </cs:spPr>
  </cs:seriesLine>
  <cs:title>
    <cs:lnRef idx="0"/>
    <cs:fillRef idx="0"/>
    <cs:effectRef idx="0"/>
    <cs:fontRef idx="minor">
      <a:schemeClr val="lt1"/>
    </cs:fontRef>
    <cs:defRPr sz="1500" b="1" kern="1200" cap="all" spc="100" normalizeH="0" baseline="0"/>
  </cs:title>
  <cs:trendline>
    <cs:lnRef idx="0"/>
    <cs:fillRef idx="0"/>
    <cs:effectRef idx="0"/>
    <cs:fontRef idx="minor">
      <a:schemeClr val="dk1"/>
    </cs:fontRef>
    <cs:spPr>
      <a:ln w="28575" cap="rnd">
        <a:solidFill>
          <a:schemeClr val="lt1">
            <a:alpha val="50000"/>
          </a:schemeClr>
        </a:solidFill>
        <a:round/>
      </a:ln>
    </cs:spPr>
  </cs:trendline>
  <cs:trendlineLabel>
    <cs:lnRef idx="0"/>
    <cs:fillRef idx="0"/>
    <cs:effectRef idx="0"/>
    <cs:fontRef idx="minor">
      <a:schemeClr val="lt1"/>
    </cs:fontRef>
    <cs:defRPr sz="900" kern="1200"/>
  </cs:trendlineLabel>
  <cs:upBar>
    <cs:lnRef idx="0">
      <cs:styleClr val="0"/>
    </cs:lnRef>
    <cs:fillRef idx="0"/>
    <cs:effectRef idx="0"/>
    <cs:fontRef idx="minor">
      <a:schemeClr val="dk1"/>
    </cs:fontRef>
    <cs:spPr>
      <a:solidFill>
        <a:schemeClr val="lt1">
          <a:lumMod val="95000"/>
        </a:schemeClr>
      </a:solidFill>
      <a:ln w="9525">
        <a:solidFill>
          <a:schemeClr val="phClr">
            <a:lumMod val="60000"/>
            <a:lumOff val="40000"/>
          </a:schemeClr>
        </a:solidFill>
      </a:ln>
    </cs:spPr>
  </cs:upBar>
  <cs:valueAxis>
    <cs:lnRef idx="0"/>
    <cs:fillRef idx="0"/>
    <cs:effectRef idx="0"/>
    <cs:fontRef idx="minor">
      <a:schemeClr val="lt1"/>
    </cs:fontRef>
    <cs:defRPr sz="900" kern="1200"/>
  </cs:valueAxis>
  <cs:wall>
    <cs:lnRef idx="0"/>
    <cs:fillRef idx="0"/>
    <cs:effectRef idx="0"/>
    <cs:fontRef idx="minor">
      <a:schemeClr val="dk1"/>
    </cs:fontRef>
  </cs:wall>
</cs:chartStyle>
</file>

<file path=xl/charts/style13.xml><?xml version="1.0" encoding="utf-8"?>
<cs:chartStyle xmlns:cs="http://schemas.microsoft.com/office/drawing/2012/chartStyle" xmlns:a="http://schemas.openxmlformats.org/drawingml/2006/main" id="247">
  <cs:axisTitle>
    <cs:lnRef idx="0"/>
    <cs:fillRef idx="0"/>
    <cs:effectRef idx="0"/>
    <cs:fontRef idx="minor">
      <a:schemeClr val="lt1"/>
    </cs:fontRef>
    <cs:defRPr sz="900" b="1" kern="1200"/>
  </cs:axisTitle>
  <cs:categoryAxis>
    <cs:lnRef idx="0">
      <cs:styleClr val="0"/>
    </cs:lnRef>
    <cs:fillRef idx="0"/>
    <cs:effectRef idx="0"/>
    <cs:fontRef idx="minor">
      <a:schemeClr val="lt1"/>
    </cs:fontRef>
    <cs:spPr>
      <a:ln w="12700" cap="flat" cmpd="sng" algn="ctr">
        <a:solidFill>
          <a:schemeClr val="lt1">
            <a:alpha val="25000"/>
          </a:schemeClr>
        </a:solidFill>
        <a:round/>
      </a:ln>
    </cs:spPr>
    <cs:defRPr sz="900" b="0" kern="1200" spc="100" baseline="0"/>
  </cs:categoryAxis>
  <cs:chartArea>
    <cs:lnRef idx="0">
      <cs:styleClr val="0"/>
    </cs:lnRef>
    <cs:fillRef idx="0">
      <cs:styleClr val="0"/>
    </cs:fillRef>
    <cs:effectRef idx="0"/>
    <cs:fontRef idx="minor">
      <a:schemeClr val="dk1"/>
    </cs:fontRef>
    <cs:spPr>
      <a:solidFill>
        <a:schemeClr val="phClr"/>
      </a:solidFill>
      <a:ln w="9525" cap="flat" cmpd="sng" algn="ctr">
        <a:solidFill>
          <a:schemeClr val="phClr"/>
        </a:solidFill>
        <a:round/>
      </a:ln>
    </cs:spPr>
    <cs:defRPr sz="1000" kern="1200"/>
  </cs:chartArea>
  <cs:dataLabel>
    <cs:lnRef idx="0"/>
    <cs:fillRef idx="0"/>
    <cs:effectRef idx="0"/>
    <cs:fontRef idx="minor">
      <a:schemeClr val="lt1"/>
    </cs:fontRef>
    <cs:defRPr sz="900" b="1" kern="1200"/>
  </cs:dataLabel>
  <cs:dataLabelCallout>
    <cs:lnRef idx="0">
      <cs:styleClr val="auto"/>
    </cs:lnRef>
    <cs:fillRef idx="0"/>
    <cs:effectRef idx="0"/>
    <cs:fontRef idx="minor">
      <cs:styleClr val="auto"/>
    </cs:fontRef>
    <cs:spPr>
      <a:solidFill>
        <a:schemeClr val="lt1"/>
      </a:solidFill>
      <a:ln>
        <a:solidFill>
          <a:schemeClr val="phClr"/>
        </a:solidFill>
      </a:ln>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pattFill prst="ltUpDiag">
        <a:fgClr>
          <a:schemeClr val="phClr"/>
        </a:fgClr>
        <a:bgClr>
          <a:schemeClr val="lt1"/>
        </a:bgClr>
      </a:pattFill>
    </cs:spPr>
  </cs:dataPoint>
  <cs:dataPoint3D>
    <cs:lnRef idx="0"/>
    <cs:fillRef idx="0">
      <cs:styleClr val="auto"/>
    </cs:fillRef>
    <cs:effectRef idx="0"/>
    <cs:fontRef idx="minor">
      <a:schemeClr val="dk1"/>
    </cs:fontRef>
    <cs:spPr>
      <a:pattFill prst="ltUpDiag">
        <a:fgClr>
          <a:schemeClr val="phClr"/>
        </a:fgClr>
        <a:bgClr>
          <a:schemeClr val="lt1"/>
        </a:bgClr>
      </a:pattFill>
    </cs:spPr>
  </cs:dataPoint3D>
  <cs:dataPointLine>
    <cs:lnRef idx="0">
      <cs:styleClr val="auto"/>
    </cs:lnRef>
    <cs:fillRef idx="0"/>
    <cs:effectRef idx="0">
      <cs:styleClr val="auto"/>
    </cs:effectRef>
    <cs:fontRef idx="minor">
      <a:schemeClr val="dk1"/>
    </cs:fontRef>
    <cs:spPr>
      <a:ln w="28575" cap="rnd">
        <a:solidFill>
          <a:schemeClr val="lt1">
            <a:alpha val="50000"/>
          </a:schemeClr>
        </a:solidFill>
        <a:round/>
      </a:ln>
      <a:effectLst>
        <a:outerShdw dist="25400" dir="2700000" algn="tl" rotWithShape="0">
          <a:schemeClr val="phClr"/>
        </a:outerShdw>
      </a:effectLst>
    </cs:spPr>
  </cs:dataPointLine>
  <cs:dataPointMarker>
    <cs:lnRef idx="0"/>
    <cs:fillRef idx="0">
      <cs:styleClr val="auto"/>
    </cs:fillRef>
    <cs:effectRef idx="0"/>
    <cs:fontRef idx="minor">
      <a:schemeClr val="dk1"/>
    </cs:fontRef>
    <cs:spPr>
      <a:solidFill>
        <a:schemeClr val="phClr"/>
      </a:solidFill>
      <a:ln w="22225">
        <a:solidFill>
          <a:schemeClr val="lt1"/>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styleClr val="0"/>
    </cs:lnRef>
    <cs:fillRef idx="0"/>
    <cs:effectRef idx="0"/>
    <cs:fontRef idx="minor">
      <a:schemeClr val="lt1"/>
    </cs:fontRef>
    <cs:spPr>
      <a:ln w="9525">
        <a:solidFill>
          <a:schemeClr val="phClr">
            <a:lumMod val="60000"/>
            <a:lumOff val="40000"/>
          </a:schemeClr>
        </a:solidFill>
      </a:ln>
    </cs:spPr>
    <cs:defRPr sz="900" kern="1200"/>
  </cs:dataTable>
  <cs:downBar>
    <cs:lnRef idx="0">
      <cs:styleClr val="0"/>
    </cs:lnRef>
    <cs:fillRef idx="0"/>
    <cs:effectRef idx="0"/>
    <cs:fontRef idx="minor">
      <a:schemeClr val="dk1"/>
    </cs:fontRef>
    <cs:spPr>
      <a:solidFill>
        <a:schemeClr val="dk1">
          <a:lumMod val="35000"/>
          <a:lumOff val="65000"/>
        </a:schemeClr>
      </a:solidFill>
      <a:ln w="9525">
        <a:solidFill>
          <a:schemeClr val="phClr">
            <a:lumMod val="60000"/>
            <a:lumOff val="40000"/>
          </a:schemeClr>
        </a:solidFill>
      </a:ln>
    </cs:spPr>
  </cs:downBar>
  <cs:dropLine>
    <cs:lnRef idx="0">
      <cs:styleClr val="0"/>
    </cs:lnRef>
    <cs:fillRef idx="0"/>
    <cs:effectRef idx="0"/>
    <cs:fontRef idx="minor">
      <a:schemeClr val="dk1"/>
    </cs:fontRef>
    <cs:spPr>
      <a:ln w="9525" cap="flat" cmpd="sng" algn="ctr">
        <a:gradFill>
          <a:gsLst>
            <a:gs pos="79000">
              <a:schemeClr val="phClr"/>
            </a:gs>
            <a:gs pos="0">
              <a:schemeClr val="lt1">
                <a:alpha val="60000"/>
              </a:schemeClr>
            </a:gs>
          </a:gsLst>
          <a:lin ang="5400000" scaled="0"/>
        </a:gradFill>
        <a:round/>
      </a:ln>
    </cs:spPr>
  </cs:dropLine>
  <cs:errorBar>
    <cs:lnRef idx="0">
      <cs:styleClr val="0"/>
    </cs:lnRef>
    <cs:fillRef idx="0"/>
    <cs:effectRef idx="0"/>
    <cs:fontRef idx="minor">
      <a:schemeClr val="dk1"/>
    </cs:fontRef>
    <cs:spPr>
      <a:ln w="9525">
        <a:solidFill>
          <a:schemeClr val="phClr">
            <a:lumMod val="60000"/>
            <a:lumOff val="40000"/>
          </a:schemeClr>
        </a:solidFill>
        <a:round/>
      </a:ln>
      <a:effectLst>
        <a:glow rad="25400">
          <a:schemeClr val="lt1"/>
        </a:glow>
      </a:effectLst>
    </cs:spPr>
  </cs:errorBar>
  <cs:floor>
    <cs:lnRef idx="0"/>
    <cs:fillRef idx="0"/>
    <cs:effectRef idx="0"/>
    <cs:fontRef idx="minor">
      <a:schemeClr val="dk1"/>
    </cs:fontRef>
  </cs:floor>
  <cs:gridlineMajor>
    <cs:lnRef idx="0">
      <cs:styleClr val="0"/>
    </cs:lnRef>
    <cs:fillRef idx="0"/>
    <cs:effectRef idx="0"/>
    <cs:fontRef idx="minor">
      <a:schemeClr val="dk1"/>
    </cs:fontRef>
    <cs:spPr>
      <a:ln w="9525" cap="flat" cmpd="sng" algn="ctr">
        <a:solidFill>
          <a:schemeClr val="lt1">
            <a:alpha val="25000"/>
          </a:schemeClr>
        </a:solidFill>
        <a:round/>
      </a:ln>
    </cs:spPr>
  </cs:gridlineMajor>
  <cs:gridlineMinor>
    <cs:lnRef idx="0">
      <cs:styleClr val="0"/>
    </cs:lnRef>
    <cs:fillRef idx="0"/>
    <cs:effectRef idx="0"/>
    <cs:fontRef idx="minor">
      <a:schemeClr val="dk1"/>
    </cs:fontRef>
    <cs:spPr>
      <a:ln>
        <a:solidFill>
          <a:schemeClr val="lt1">
            <a:alpha val="10000"/>
          </a:schemeClr>
        </a:solidFill>
      </a:ln>
    </cs:spPr>
  </cs:gridlineMinor>
  <cs:hiLoLine>
    <cs:lnRef idx="0">
      <cs:styleClr val="0"/>
    </cs:lnRef>
    <cs:fillRef idx="0"/>
    <cs:effectRef idx="0"/>
    <cs:fontRef idx="minor">
      <a:schemeClr val="dk1"/>
    </cs:fontRef>
    <cs:spPr>
      <a:ln w="9525">
        <a:solidFill>
          <a:schemeClr val="phClr">
            <a:lumMod val="60000"/>
            <a:lumOff val="40000"/>
          </a:schemeClr>
        </a:solidFill>
        <a:prstDash val="dash"/>
      </a:ln>
    </cs:spPr>
  </cs:hiLoLine>
  <cs:leaderLine>
    <cs:lnRef idx="0">
      <cs:styleClr val="0"/>
    </cs:lnRef>
    <cs:fillRef idx="0"/>
    <cs:effectRef idx="0"/>
    <cs:fontRef idx="minor">
      <a:schemeClr val="dk1"/>
    </cs:fontRef>
    <cs:spPr>
      <a:ln w="9525">
        <a:solidFill>
          <a:schemeClr val="phClr">
            <a:lumMod val="60000"/>
            <a:lumOff val="40000"/>
          </a:schemeClr>
        </a:solidFill>
      </a:ln>
    </cs:spPr>
  </cs:leaderLine>
  <cs:legend>
    <cs:lnRef idx="0"/>
    <cs:fillRef idx="0"/>
    <cs:effectRef idx="0"/>
    <cs:fontRef idx="minor">
      <a:schemeClr val="lt1"/>
    </cs:fontRef>
    <cs:defRPr sz="900" kern="1200"/>
  </cs:legend>
  <cs:plotArea>
    <cs:lnRef idx="0"/>
    <cs:fillRef idx="0"/>
    <cs:effectRef idx="0"/>
    <cs:fontRef idx="minor">
      <a:schemeClr val="dk1"/>
    </cs:fontRef>
  </cs:plotArea>
  <cs:plotArea3D>
    <cs:lnRef idx="0"/>
    <cs:fillRef idx="0"/>
    <cs:effectRef idx="0"/>
    <cs:fontRef idx="minor">
      <a:schemeClr val="dk1"/>
    </cs:fontRef>
  </cs:plotArea3D>
  <cs:seriesAxis>
    <cs:lnRef idx="0">
      <cs:styleClr val="0"/>
    </cs:lnRef>
    <cs:fillRef idx="0"/>
    <cs:effectRef idx="0"/>
    <cs:fontRef idx="minor">
      <a:schemeClr val="lt1"/>
    </cs:fontRef>
    <cs:spPr>
      <a:ln w="3175" cap="flat" cmpd="sng" algn="ctr">
        <a:solidFill>
          <a:schemeClr val="phClr">
            <a:lumMod val="60000"/>
            <a:lumOff val="40000"/>
          </a:schemeClr>
        </a:solidFill>
        <a:round/>
      </a:ln>
    </cs:spPr>
    <cs:defRPr sz="900" kern="1200"/>
  </cs:seriesAxis>
  <cs:seriesLine>
    <cs:lnRef idx="0">
      <cs:styleClr val="0"/>
    </cs:lnRef>
    <cs:fillRef idx="0"/>
    <cs:effectRef idx="0"/>
    <cs:fontRef idx="minor">
      <a:schemeClr val="dk1"/>
    </cs:fontRef>
    <cs:spPr>
      <a:ln w="9525">
        <a:solidFill>
          <a:schemeClr val="phClr">
            <a:lumMod val="60000"/>
            <a:lumOff val="40000"/>
            <a:tint val="50000"/>
          </a:schemeClr>
        </a:solidFill>
        <a:prstDash val="dash"/>
      </a:ln>
    </cs:spPr>
  </cs:seriesLine>
  <cs:title>
    <cs:lnRef idx="0"/>
    <cs:fillRef idx="0"/>
    <cs:effectRef idx="0"/>
    <cs:fontRef idx="minor">
      <a:schemeClr val="lt1"/>
    </cs:fontRef>
    <cs:defRPr sz="1500" b="1" kern="1200" cap="all" spc="100" normalizeH="0" baseline="0"/>
  </cs:title>
  <cs:trendline>
    <cs:lnRef idx="0"/>
    <cs:fillRef idx="0"/>
    <cs:effectRef idx="0"/>
    <cs:fontRef idx="minor">
      <a:schemeClr val="dk1"/>
    </cs:fontRef>
    <cs:spPr>
      <a:ln w="28575" cap="rnd">
        <a:solidFill>
          <a:schemeClr val="lt1">
            <a:alpha val="50000"/>
          </a:schemeClr>
        </a:solidFill>
        <a:round/>
      </a:ln>
    </cs:spPr>
  </cs:trendline>
  <cs:trendlineLabel>
    <cs:lnRef idx="0"/>
    <cs:fillRef idx="0"/>
    <cs:effectRef idx="0"/>
    <cs:fontRef idx="minor">
      <a:schemeClr val="lt1"/>
    </cs:fontRef>
    <cs:defRPr sz="900" kern="1200"/>
  </cs:trendlineLabel>
  <cs:upBar>
    <cs:lnRef idx="0">
      <cs:styleClr val="0"/>
    </cs:lnRef>
    <cs:fillRef idx="0"/>
    <cs:effectRef idx="0"/>
    <cs:fontRef idx="minor">
      <a:schemeClr val="dk1"/>
    </cs:fontRef>
    <cs:spPr>
      <a:solidFill>
        <a:schemeClr val="lt1">
          <a:lumMod val="95000"/>
        </a:schemeClr>
      </a:solidFill>
      <a:ln w="9525">
        <a:solidFill>
          <a:schemeClr val="phClr">
            <a:lumMod val="60000"/>
            <a:lumOff val="40000"/>
          </a:schemeClr>
        </a:solidFill>
      </a:ln>
    </cs:spPr>
  </cs:upBar>
  <cs:valueAxis>
    <cs:lnRef idx="0"/>
    <cs:fillRef idx="0"/>
    <cs:effectRef idx="0"/>
    <cs:fontRef idx="minor">
      <a:schemeClr val="lt1"/>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8" Type="http://schemas.openxmlformats.org/officeDocument/2006/relationships/chart" Target="../charts/chart11.xml"/><Relationship Id="rId3" Type="http://schemas.openxmlformats.org/officeDocument/2006/relationships/chart" Target="../charts/chart6.xml"/><Relationship Id="rId7" Type="http://schemas.openxmlformats.org/officeDocument/2006/relationships/chart" Target="../charts/chart10.xml"/><Relationship Id="rId2" Type="http://schemas.openxmlformats.org/officeDocument/2006/relationships/chart" Target="../charts/chart5.xml"/><Relationship Id="rId1" Type="http://schemas.openxmlformats.org/officeDocument/2006/relationships/chart" Target="../charts/chart4.xml"/><Relationship Id="rId6" Type="http://schemas.openxmlformats.org/officeDocument/2006/relationships/chart" Target="../charts/chart9.xml"/><Relationship Id="rId5" Type="http://schemas.openxmlformats.org/officeDocument/2006/relationships/chart" Target="../charts/chart8.xml"/><Relationship Id="rId4" Type="http://schemas.openxmlformats.org/officeDocument/2006/relationships/chart" Target="../charts/chart7.xml"/></Relationships>
</file>

<file path=xl/drawings/_rels/drawing3.xml.rels><?xml version="1.0" encoding="UTF-8" standalone="yes"?>
<Relationships xmlns="http://schemas.openxmlformats.org/package/2006/relationships"><Relationship Id="rId2" Type="http://schemas.openxmlformats.org/officeDocument/2006/relationships/chart" Target="../charts/chart13.xml"/><Relationship Id="rId1" Type="http://schemas.openxmlformats.org/officeDocument/2006/relationships/chart" Target="../charts/chart12.xml"/></Relationships>
</file>

<file path=xl/drawings/drawing1.xml><?xml version="1.0" encoding="utf-8"?>
<xdr:wsDr xmlns:xdr="http://schemas.openxmlformats.org/drawingml/2006/spreadsheetDrawing" xmlns:a="http://schemas.openxmlformats.org/drawingml/2006/main">
  <xdr:twoCellAnchor>
    <xdr:from>
      <xdr:col>9</xdr:col>
      <xdr:colOff>889001</xdr:colOff>
      <xdr:row>10</xdr:row>
      <xdr:rowOff>16282</xdr:rowOff>
    </xdr:from>
    <xdr:to>
      <xdr:col>13</xdr:col>
      <xdr:colOff>1383975</xdr:colOff>
      <xdr:row>25</xdr:row>
      <xdr:rowOff>69036</xdr:rowOff>
    </xdr:to>
    <xdr:graphicFrame macro="">
      <xdr:nvGraphicFramePr>
        <xdr:cNvPr id="3" name="Chart 2">
          <a:extLst>
            <a:ext uri="{FF2B5EF4-FFF2-40B4-BE49-F238E27FC236}">
              <a16:creationId xmlns:a16="http://schemas.microsoft.com/office/drawing/2014/main" id="{332FA4B5-7EAA-9E4D-EC47-3E510EAE012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879230</xdr:colOff>
      <xdr:row>25</xdr:row>
      <xdr:rowOff>113973</xdr:rowOff>
    </xdr:from>
    <xdr:to>
      <xdr:col>13</xdr:col>
      <xdr:colOff>1351411</xdr:colOff>
      <xdr:row>42</xdr:row>
      <xdr:rowOff>81409</xdr:rowOff>
    </xdr:to>
    <xdr:graphicFrame macro="">
      <xdr:nvGraphicFramePr>
        <xdr:cNvPr id="4" name="Chart 3">
          <a:extLst>
            <a:ext uri="{FF2B5EF4-FFF2-40B4-BE49-F238E27FC236}">
              <a16:creationId xmlns:a16="http://schemas.microsoft.com/office/drawing/2014/main" id="{1E9F8018-075D-8D26-BF86-2B70396D524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9</xdr:col>
      <xdr:colOff>872717</xdr:colOff>
      <xdr:row>42</xdr:row>
      <xdr:rowOff>93783</xdr:rowOff>
    </xdr:from>
    <xdr:to>
      <xdr:col>13</xdr:col>
      <xdr:colOff>1335129</xdr:colOff>
      <xdr:row>60</xdr:row>
      <xdr:rowOff>48845</xdr:rowOff>
    </xdr:to>
    <xdr:graphicFrame macro="">
      <xdr:nvGraphicFramePr>
        <xdr:cNvPr id="5" name="Chart 4">
          <a:extLst>
            <a:ext uri="{FF2B5EF4-FFF2-40B4-BE49-F238E27FC236}">
              <a16:creationId xmlns:a16="http://schemas.microsoft.com/office/drawing/2014/main" id="{E57C7EAA-1338-421C-7FDA-DEB58040D41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21</xdr:row>
      <xdr:rowOff>12700</xdr:rowOff>
    </xdr:from>
    <xdr:to>
      <xdr:col>5</xdr:col>
      <xdr:colOff>25400</xdr:colOff>
      <xdr:row>37</xdr:row>
      <xdr:rowOff>0</xdr:rowOff>
    </xdr:to>
    <xdr:graphicFrame macro="">
      <xdr:nvGraphicFramePr>
        <xdr:cNvPr id="2" name="Chart 1">
          <a:extLst>
            <a:ext uri="{FF2B5EF4-FFF2-40B4-BE49-F238E27FC236}">
              <a16:creationId xmlns:a16="http://schemas.microsoft.com/office/drawing/2014/main" id="{7A614E0E-31EB-BCAF-EB74-338D866AFD1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38</xdr:row>
      <xdr:rowOff>19050</xdr:rowOff>
    </xdr:from>
    <xdr:to>
      <xdr:col>5</xdr:col>
      <xdr:colOff>0</xdr:colOff>
      <xdr:row>55</xdr:row>
      <xdr:rowOff>25400</xdr:rowOff>
    </xdr:to>
    <xdr:graphicFrame macro="">
      <xdr:nvGraphicFramePr>
        <xdr:cNvPr id="3" name="Chart 2">
          <a:extLst>
            <a:ext uri="{FF2B5EF4-FFF2-40B4-BE49-F238E27FC236}">
              <a16:creationId xmlns:a16="http://schemas.microsoft.com/office/drawing/2014/main" id="{CD4DB460-59F4-6613-2FEF-3644FBAEC1B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5</xdr:col>
      <xdr:colOff>31750</xdr:colOff>
      <xdr:row>21</xdr:row>
      <xdr:rowOff>6350</xdr:rowOff>
    </xdr:from>
    <xdr:to>
      <xdr:col>10</xdr:col>
      <xdr:colOff>25400</xdr:colOff>
      <xdr:row>37</xdr:row>
      <xdr:rowOff>0</xdr:rowOff>
    </xdr:to>
    <xdr:graphicFrame macro="">
      <xdr:nvGraphicFramePr>
        <xdr:cNvPr id="4" name="Chart 3">
          <a:extLst>
            <a:ext uri="{FF2B5EF4-FFF2-40B4-BE49-F238E27FC236}">
              <a16:creationId xmlns:a16="http://schemas.microsoft.com/office/drawing/2014/main" id="{D0A04065-9E37-1680-BEFB-2D06E256C6A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4</xdr:col>
      <xdr:colOff>660400</xdr:colOff>
      <xdr:row>38</xdr:row>
      <xdr:rowOff>12700</xdr:rowOff>
    </xdr:from>
    <xdr:to>
      <xdr:col>10</xdr:col>
      <xdr:colOff>0</xdr:colOff>
      <xdr:row>55</xdr:row>
      <xdr:rowOff>25400</xdr:rowOff>
    </xdr:to>
    <xdr:graphicFrame macro="">
      <xdr:nvGraphicFramePr>
        <xdr:cNvPr id="5" name="Chart 4">
          <a:extLst>
            <a:ext uri="{FF2B5EF4-FFF2-40B4-BE49-F238E27FC236}">
              <a16:creationId xmlns:a16="http://schemas.microsoft.com/office/drawing/2014/main" id="{C5CA63ED-7278-69EC-BFBA-5FF1D4D9798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25400</xdr:colOff>
      <xdr:row>21</xdr:row>
      <xdr:rowOff>6350</xdr:rowOff>
    </xdr:from>
    <xdr:to>
      <xdr:col>15</xdr:col>
      <xdr:colOff>0</xdr:colOff>
      <xdr:row>37</xdr:row>
      <xdr:rowOff>0</xdr:rowOff>
    </xdr:to>
    <xdr:graphicFrame macro="">
      <xdr:nvGraphicFramePr>
        <xdr:cNvPr id="7" name="Chart 6">
          <a:extLst>
            <a:ext uri="{FF2B5EF4-FFF2-40B4-BE49-F238E27FC236}">
              <a16:creationId xmlns:a16="http://schemas.microsoft.com/office/drawing/2014/main" id="{89AAB164-5EE6-C090-0794-2BE5D36AAC9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10</xdr:col>
      <xdr:colOff>12700</xdr:colOff>
      <xdr:row>38</xdr:row>
      <xdr:rowOff>12700</xdr:rowOff>
    </xdr:from>
    <xdr:to>
      <xdr:col>15</xdr:col>
      <xdr:colOff>0</xdr:colOff>
      <xdr:row>55</xdr:row>
      <xdr:rowOff>25400</xdr:rowOff>
    </xdr:to>
    <xdr:graphicFrame macro="">
      <xdr:nvGraphicFramePr>
        <xdr:cNvPr id="8" name="Chart 7">
          <a:extLst>
            <a:ext uri="{FF2B5EF4-FFF2-40B4-BE49-F238E27FC236}">
              <a16:creationId xmlns:a16="http://schemas.microsoft.com/office/drawing/2014/main" id="{6B43984D-D947-1E08-3D97-954CAFE3A35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17</xdr:col>
      <xdr:colOff>539750</xdr:colOff>
      <xdr:row>19</xdr:row>
      <xdr:rowOff>19050</xdr:rowOff>
    </xdr:from>
    <xdr:to>
      <xdr:col>27</xdr:col>
      <xdr:colOff>419100</xdr:colOff>
      <xdr:row>38</xdr:row>
      <xdr:rowOff>25400</xdr:rowOff>
    </xdr:to>
    <xdr:graphicFrame macro="">
      <xdr:nvGraphicFramePr>
        <xdr:cNvPr id="11" name="Chart 10">
          <a:extLst>
            <a:ext uri="{FF2B5EF4-FFF2-40B4-BE49-F238E27FC236}">
              <a16:creationId xmlns:a16="http://schemas.microsoft.com/office/drawing/2014/main" id="{4C5B8E6B-DC22-1B5A-B08D-8ADF9294085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28</xdr:col>
      <xdr:colOff>31750</xdr:colOff>
      <xdr:row>20</xdr:row>
      <xdr:rowOff>146050</xdr:rowOff>
    </xdr:from>
    <xdr:to>
      <xdr:col>34</xdr:col>
      <xdr:colOff>565150</xdr:colOff>
      <xdr:row>35</xdr:row>
      <xdr:rowOff>31750</xdr:rowOff>
    </xdr:to>
    <xdr:graphicFrame macro="">
      <xdr:nvGraphicFramePr>
        <xdr:cNvPr id="14" name="Chart 13">
          <a:extLst>
            <a:ext uri="{FF2B5EF4-FFF2-40B4-BE49-F238E27FC236}">
              <a16:creationId xmlns:a16="http://schemas.microsoft.com/office/drawing/2014/main" id="{930392EE-1E19-AA29-D537-18D3D4C9C0A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wsDr>
</file>

<file path=xl/drawings/drawing3.xml><?xml version="1.0" encoding="utf-8"?>
<xdr:wsDr xmlns:xdr="http://schemas.openxmlformats.org/drawingml/2006/spreadsheetDrawing" xmlns:a="http://schemas.openxmlformats.org/drawingml/2006/main">
  <xdr:oneCellAnchor>
    <xdr:from>
      <xdr:col>9</xdr:col>
      <xdr:colOff>635794</xdr:colOff>
      <xdr:row>14</xdr:row>
      <xdr:rowOff>171450</xdr:rowOff>
    </xdr:from>
    <xdr:ext cx="65" cy="172227"/>
    <xdr:sp macro="" textlink="">
      <xdr:nvSpPr>
        <xdr:cNvPr id="2" name="TextBox 1">
          <a:extLst>
            <a:ext uri="{FF2B5EF4-FFF2-40B4-BE49-F238E27FC236}">
              <a16:creationId xmlns:a16="http://schemas.microsoft.com/office/drawing/2014/main" id="{9005031C-04E2-8FC6-C4A0-68431AD346F7}"/>
            </a:ext>
          </a:extLst>
        </xdr:cNvPr>
        <xdr:cNvSpPr txBox="1"/>
      </xdr:nvSpPr>
      <xdr:spPr>
        <a:xfrm>
          <a:off x="7631907" y="302895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GB" sz="1100"/>
        </a:p>
      </xdr:txBody>
    </xdr:sp>
    <xdr:clientData/>
  </xdr:oneCellAnchor>
  <xdr:twoCellAnchor>
    <xdr:from>
      <xdr:col>0</xdr:col>
      <xdr:colOff>260350</xdr:colOff>
      <xdr:row>15</xdr:row>
      <xdr:rowOff>6350</xdr:rowOff>
    </xdr:from>
    <xdr:to>
      <xdr:col>7</xdr:col>
      <xdr:colOff>571500</xdr:colOff>
      <xdr:row>34</xdr:row>
      <xdr:rowOff>0</xdr:rowOff>
    </xdr:to>
    <xdr:graphicFrame macro="">
      <xdr:nvGraphicFramePr>
        <xdr:cNvPr id="3" name="Chart 2">
          <a:extLst>
            <a:ext uri="{FF2B5EF4-FFF2-40B4-BE49-F238E27FC236}">
              <a16:creationId xmlns:a16="http://schemas.microsoft.com/office/drawing/2014/main" id="{14A55F43-99F5-CB90-C856-A28D3E7EDAD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6350</xdr:colOff>
      <xdr:row>14</xdr:row>
      <xdr:rowOff>184150</xdr:rowOff>
    </xdr:from>
    <xdr:to>
      <xdr:col>17</xdr:col>
      <xdr:colOff>533400</xdr:colOff>
      <xdr:row>34</xdr:row>
      <xdr:rowOff>12700</xdr:rowOff>
    </xdr:to>
    <xdr:graphicFrame macro="">
      <xdr:nvGraphicFramePr>
        <xdr:cNvPr id="4" name="Chart 3">
          <a:extLst>
            <a:ext uri="{FF2B5EF4-FFF2-40B4-BE49-F238E27FC236}">
              <a16:creationId xmlns:a16="http://schemas.microsoft.com/office/drawing/2014/main" id="{337986E4-9321-B30E-826C-D56BF4E3CAA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oneCellAnchor>
    <xdr:from>
      <xdr:col>10</xdr:col>
      <xdr:colOff>514350</xdr:colOff>
      <xdr:row>16</xdr:row>
      <xdr:rowOff>146050</xdr:rowOff>
    </xdr:from>
    <xdr:ext cx="65" cy="172227"/>
    <xdr:sp macro="" textlink="">
      <xdr:nvSpPr>
        <xdr:cNvPr id="8" name="TextBox 7">
          <a:extLst>
            <a:ext uri="{FF2B5EF4-FFF2-40B4-BE49-F238E27FC236}">
              <a16:creationId xmlns:a16="http://schemas.microsoft.com/office/drawing/2014/main" id="{C14D70D4-3DF3-F6FC-E126-04B044ABC47A}"/>
            </a:ext>
          </a:extLst>
        </xdr:cNvPr>
        <xdr:cNvSpPr txBox="1"/>
      </xdr:nvSpPr>
      <xdr:spPr>
        <a:xfrm>
          <a:off x="8540750" y="370205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GB" sz="1100"/>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CB5C22-1F57-497C-80CA-131C34EE2B08}">
  <dimension ref="A1:AF63"/>
  <sheetViews>
    <sheetView zoomScale="78" zoomScaleNormal="80" workbookViewId="0">
      <selection activeCell="W18" sqref="W18:AF18"/>
    </sheetView>
  </sheetViews>
  <sheetFormatPr baseColWidth="10" defaultColWidth="8.83203125" defaultRowHeight="15"/>
  <cols>
    <col min="1" max="1" width="11" customWidth="1"/>
    <col min="2" max="2" width="13.1640625" customWidth="1"/>
    <col min="5" max="5" width="13.5" customWidth="1"/>
    <col min="10" max="10" width="17.5" bestFit="1" customWidth="1"/>
    <col min="11" max="11" width="16" customWidth="1"/>
    <col min="12" max="12" width="20.5" customWidth="1"/>
    <col min="13" max="13" width="15.5" customWidth="1"/>
    <col min="14" max="14" width="20.5" customWidth="1"/>
    <col min="16" max="16" width="18.83203125" customWidth="1"/>
    <col min="17" max="17" width="29.5" bestFit="1" customWidth="1"/>
    <col min="18" max="18" width="24.5" bestFit="1" customWidth="1"/>
    <col min="19" max="19" width="14.5" bestFit="1" customWidth="1"/>
    <col min="20" max="20" width="13.5" bestFit="1" customWidth="1"/>
    <col min="22" max="22" width="14.5" customWidth="1"/>
  </cols>
  <sheetData>
    <row r="1" spans="1:32">
      <c r="A1" s="1" t="s">
        <v>0</v>
      </c>
    </row>
    <row r="3" spans="1:32">
      <c r="A3" s="1" t="s">
        <v>1</v>
      </c>
      <c r="J3" s="1" t="s">
        <v>2</v>
      </c>
      <c r="P3" s="1" t="s">
        <v>3</v>
      </c>
      <c r="V3" s="1" t="s">
        <v>4</v>
      </c>
    </row>
    <row r="4" spans="1:32" ht="16" thickBot="1">
      <c r="P4" s="1" t="s">
        <v>5</v>
      </c>
    </row>
    <row r="5" spans="1:32" ht="17" thickTop="1" thickBot="1">
      <c r="A5" s="34" t="s">
        <v>6</v>
      </c>
      <c r="B5" s="35"/>
      <c r="C5" s="36">
        <v>200</v>
      </c>
      <c r="J5" s="26"/>
      <c r="K5" s="278" t="s">
        <v>7</v>
      </c>
      <c r="L5" s="278"/>
      <c r="M5" s="272" t="s">
        <v>8</v>
      </c>
      <c r="N5" s="273"/>
      <c r="P5" s="279" t="s">
        <v>9</v>
      </c>
      <c r="Q5" s="280"/>
      <c r="R5" s="280"/>
      <c r="S5" s="280"/>
      <c r="T5" s="281"/>
      <c r="V5" s="158" t="s">
        <v>10</v>
      </c>
      <c r="W5" s="158" t="s">
        <v>11</v>
      </c>
      <c r="X5" s="158" t="s">
        <v>12</v>
      </c>
    </row>
    <row r="6" spans="1:32" ht="17" thickTop="1" thickBot="1">
      <c r="A6" s="37" t="s">
        <v>13</v>
      </c>
      <c r="B6" s="38"/>
      <c r="C6" s="39"/>
      <c r="J6" s="51" t="s">
        <v>14</v>
      </c>
      <c r="K6" s="51" t="s">
        <v>15</v>
      </c>
      <c r="L6" s="51" t="s">
        <v>16</v>
      </c>
      <c r="M6" s="51" t="s">
        <v>15</v>
      </c>
      <c r="N6" s="51" t="s">
        <v>16</v>
      </c>
      <c r="P6" s="282" t="s">
        <v>17</v>
      </c>
      <c r="Q6" s="283"/>
      <c r="R6" s="283"/>
      <c r="S6" s="283"/>
      <c r="T6" s="284"/>
      <c r="V6" s="161" t="s">
        <v>18</v>
      </c>
      <c r="W6" s="232">
        <v>12.5</v>
      </c>
      <c r="X6" s="232">
        <f>TAN((W6))</f>
        <v>-6.6468241863274186E-2</v>
      </c>
    </row>
    <row r="7" spans="1:32" ht="17" thickTop="1" thickBot="1">
      <c r="A7" s="40"/>
      <c r="B7" s="269" t="s">
        <v>19</v>
      </c>
      <c r="C7" s="270"/>
      <c r="D7" s="274"/>
      <c r="E7" s="275" t="s">
        <v>20</v>
      </c>
      <c r="F7" s="276"/>
      <c r="G7" s="277"/>
      <c r="J7" s="53" t="s">
        <v>21</v>
      </c>
      <c r="K7" s="223">
        <v>110</v>
      </c>
      <c r="L7" s="224">
        <v>1.0790999999999999</v>
      </c>
      <c r="M7" s="224">
        <v>430</v>
      </c>
      <c r="N7" s="225">
        <v>4.2183000000000002</v>
      </c>
      <c r="P7" s="57" t="s">
        <v>22</v>
      </c>
      <c r="Q7" s="58" t="s">
        <v>23</v>
      </c>
      <c r="R7" s="58" t="s">
        <v>24</v>
      </c>
      <c r="S7" s="58" t="s">
        <v>25</v>
      </c>
      <c r="T7" s="59" t="s">
        <v>26</v>
      </c>
      <c r="V7" s="162" t="s">
        <v>27</v>
      </c>
      <c r="W7" s="233">
        <v>20</v>
      </c>
      <c r="X7" s="232">
        <f t="shared" ref="X7:X9" si="0">TAN((W7))</f>
        <v>2.2371609442247427</v>
      </c>
    </row>
    <row r="8" spans="1:32" ht="17" thickTop="1" thickBot="1">
      <c r="A8" s="42" t="s">
        <v>28</v>
      </c>
      <c r="B8" s="43" t="s">
        <v>29</v>
      </c>
      <c r="C8" s="44" t="s">
        <v>30</v>
      </c>
      <c r="D8" s="44" t="s">
        <v>30</v>
      </c>
      <c r="E8" s="44" t="s">
        <v>29</v>
      </c>
      <c r="F8" s="44" t="s">
        <v>30</v>
      </c>
      <c r="G8" s="44" t="s">
        <v>30</v>
      </c>
      <c r="J8" s="54" t="s">
        <v>31</v>
      </c>
      <c r="K8" s="226">
        <v>20</v>
      </c>
      <c r="L8" s="227">
        <v>0.19620000000000001</v>
      </c>
      <c r="M8" s="227">
        <v>30</v>
      </c>
      <c r="N8" s="228">
        <v>0.29430000000000001</v>
      </c>
      <c r="P8" s="22">
        <v>0</v>
      </c>
      <c r="Q8" s="224">
        <v>293</v>
      </c>
      <c r="R8" s="224">
        <f>(Q8/1000)*9.81</f>
        <v>2.8743300000000001</v>
      </c>
      <c r="S8" s="224">
        <v>33</v>
      </c>
      <c r="T8" s="225">
        <f>(S8/1000)*9.81</f>
        <v>0.32373000000000002</v>
      </c>
      <c r="V8" s="162" t="s">
        <v>32</v>
      </c>
      <c r="W8" s="233">
        <v>30</v>
      </c>
      <c r="X8" s="232">
        <f t="shared" si="0"/>
        <v>-6.4053311966462765</v>
      </c>
    </row>
    <row r="9" spans="1:32" ht="16" thickBot="1">
      <c r="A9" s="42" t="s">
        <v>33</v>
      </c>
      <c r="B9" s="45" t="s">
        <v>34</v>
      </c>
      <c r="C9" s="42" t="s">
        <v>34</v>
      </c>
      <c r="D9" s="42" t="s">
        <v>34</v>
      </c>
      <c r="E9" s="42" t="s">
        <v>34</v>
      </c>
      <c r="F9" s="42" t="s">
        <v>34</v>
      </c>
      <c r="G9" s="42" t="s">
        <v>34</v>
      </c>
      <c r="J9" s="55" t="s">
        <v>35</v>
      </c>
      <c r="K9" s="229">
        <v>10</v>
      </c>
      <c r="L9" s="230">
        <v>9.8100000000000007E-2</v>
      </c>
      <c r="M9" s="230">
        <v>60</v>
      </c>
      <c r="N9" s="231">
        <v>0.58860000000000001</v>
      </c>
      <c r="P9" s="15" t="s">
        <v>36</v>
      </c>
      <c r="Q9" s="227">
        <v>390</v>
      </c>
      <c r="R9" s="224">
        <f t="shared" ref="R9:R12" si="1">(Q9/1000)*9.81</f>
        <v>3.8259000000000003</v>
      </c>
      <c r="S9" s="227">
        <v>50</v>
      </c>
      <c r="T9" s="225">
        <f t="shared" ref="T9:T12" si="2">(S9/1000)*9.81</f>
        <v>0.49050000000000005</v>
      </c>
      <c r="V9" s="163" t="s">
        <v>37</v>
      </c>
      <c r="W9" s="234">
        <v>32.5</v>
      </c>
      <c r="X9" s="232">
        <f t="shared" si="0"/>
        <v>1.8896947940917108</v>
      </c>
    </row>
    <row r="10" spans="1:32" ht="16" thickTop="1">
      <c r="A10" s="42" t="s">
        <v>38</v>
      </c>
      <c r="B10" s="45" t="s">
        <v>39</v>
      </c>
      <c r="C10" s="42" t="s">
        <v>39</v>
      </c>
      <c r="D10" s="42" t="s">
        <v>39</v>
      </c>
      <c r="E10" s="42" t="s">
        <v>39</v>
      </c>
      <c r="F10" s="42" t="s">
        <v>39</v>
      </c>
      <c r="G10" s="42" t="s">
        <v>39</v>
      </c>
      <c r="P10" s="15" t="s">
        <v>40</v>
      </c>
      <c r="Q10" s="227">
        <v>470</v>
      </c>
      <c r="R10" s="224">
        <f t="shared" si="1"/>
        <v>4.6106999999999996</v>
      </c>
      <c r="S10" s="227">
        <v>50</v>
      </c>
      <c r="T10" s="225">
        <f t="shared" si="2"/>
        <v>0.49050000000000005</v>
      </c>
      <c r="V10" s="130"/>
      <c r="W10" s="130"/>
      <c r="X10" s="130"/>
    </row>
    <row r="11" spans="1:32">
      <c r="A11" s="42"/>
      <c r="B11" s="45" t="s">
        <v>41</v>
      </c>
      <c r="C11" s="42" t="s">
        <v>42</v>
      </c>
      <c r="D11" s="42" t="s">
        <v>41</v>
      </c>
      <c r="E11" s="42" t="s">
        <v>41</v>
      </c>
      <c r="F11" s="42" t="s">
        <v>42</v>
      </c>
      <c r="G11" s="42" t="s">
        <v>41</v>
      </c>
      <c r="P11" s="15" t="s">
        <v>43</v>
      </c>
      <c r="Q11" s="227">
        <v>570</v>
      </c>
      <c r="R11" s="224">
        <f t="shared" si="1"/>
        <v>5.5916999999999994</v>
      </c>
      <c r="S11" s="227">
        <v>70</v>
      </c>
      <c r="T11" s="225">
        <f t="shared" si="2"/>
        <v>0.68670000000000009</v>
      </c>
    </row>
    <row r="12" spans="1:32" ht="16" thickBot="1">
      <c r="A12" s="46"/>
      <c r="B12" s="41" t="s">
        <v>44</v>
      </c>
      <c r="C12" s="47" t="s">
        <v>45</v>
      </c>
      <c r="D12" s="47" t="s">
        <v>46</v>
      </c>
      <c r="E12" s="47" t="s">
        <v>47</v>
      </c>
      <c r="F12" s="47" t="s">
        <v>45</v>
      </c>
      <c r="G12" s="47" t="s">
        <v>48</v>
      </c>
      <c r="J12" s="69"/>
      <c r="P12" s="19" t="s">
        <v>49</v>
      </c>
      <c r="Q12" s="230">
        <v>650</v>
      </c>
      <c r="R12" s="224">
        <f t="shared" si="1"/>
        <v>6.3765000000000009</v>
      </c>
      <c r="S12" s="230">
        <v>70</v>
      </c>
      <c r="T12" s="225">
        <f t="shared" si="2"/>
        <v>0.68670000000000009</v>
      </c>
    </row>
    <row r="13" spans="1:32" ht="17" thickTop="1" thickBot="1">
      <c r="A13" s="48">
        <v>15</v>
      </c>
      <c r="B13" s="221">
        <v>1.835</v>
      </c>
      <c r="C13" s="221">
        <v>190</v>
      </c>
      <c r="D13" s="221">
        <v>1.8638999999999999</v>
      </c>
      <c r="E13" s="221">
        <v>0.49099999999999999</v>
      </c>
      <c r="F13" s="221">
        <v>40</v>
      </c>
      <c r="G13" s="222">
        <v>0.39240000000000003</v>
      </c>
    </row>
    <row r="14" spans="1:32" ht="17" thickTop="1" thickBot="1">
      <c r="A14" s="49">
        <v>25</v>
      </c>
      <c r="B14" s="214">
        <v>1.7210000000000001</v>
      </c>
      <c r="C14" s="214">
        <v>180</v>
      </c>
      <c r="D14" s="214">
        <v>1.7658</v>
      </c>
      <c r="E14" s="214">
        <v>0.80200000000000005</v>
      </c>
      <c r="F14" s="214">
        <v>84</v>
      </c>
      <c r="G14" s="215">
        <v>0.82399999999999995</v>
      </c>
      <c r="P14" s="266" t="s">
        <v>50</v>
      </c>
      <c r="Q14" s="267"/>
      <c r="R14" s="267"/>
      <c r="S14" s="267"/>
      <c r="T14" s="268"/>
      <c r="V14" s="1" t="s">
        <v>51</v>
      </c>
    </row>
    <row r="15" spans="1:32" ht="16" thickBot="1">
      <c r="A15" s="49">
        <v>35</v>
      </c>
      <c r="B15" s="214">
        <v>1.55</v>
      </c>
      <c r="C15" s="214">
        <v>160</v>
      </c>
      <c r="D15" s="214">
        <v>1.5696000000000001</v>
      </c>
      <c r="E15" s="214">
        <v>1.089</v>
      </c>
      <c r="F15" s="214">
        <v>110</v>
      </c>
      <c r="G15" s="215">
        <v>1.0790999999999999</v>
      </c>
      <c r="P15" s="269" t="s">
        <v>17</v>
      </c>
      <c r="Q15" s="270"/>
      <c r="R15" s="270"/>
      <c r="S15" s="270"/>
      <c r="T15" s="271"/>
      <c r="V15" s="160">
        <v>1</v>
      </c>
      <c r="W15" s="291" t="s">
        <v>52</v>
      </c>
      <c r="X15" s="292"/>
      <c r="Y15" s="292"/>
      <c r="Z15" s="292"/>
      <c r="AA15" s="292"/>
      <c r="AB15" s="292"/>
      <c r="AC15" s="292"/>
      <c r="AD15" s="292"/>
      <c r="AE15" s="292"/>
      <c r="AF15" s="293"/>
    </row>
    <row r="16" spans="1:32" ht="17" thickTop="1" thickBot="1">
      <c r="A16" s="49">
        <v>45</v>
      </c>
      <c r="B16" s="214">
        <v>1.34</v>
      </c>
      <c r="C16" s="214">
        <v>190</v>
      </c>
      <c r="D16" s="214">
        <v>1.8638999999999999</v>
      </c>
      <c r="E16" s="214">
        <v>1.343</v>
      </c>
      <c r="F16" s="214">
        <v>146</v>
      </c>
      <c r="G16" s="215">
        <v>1.4319999999999999</v>
      </c>
      <c r="P16" s="60" t="s">
        <v>22</v>
      </c>
      <c r="Q16" s="61" t="s">
        <v>23</v>
      </c>
      <c r="R16" s="61" t="s">
        <v>24</v>
      </c>
      <c r="S16" s="61" t="s">
        <v>25</v>
      </c>
      <c r="T16" s="62" t="s">
        <v>26</v>
      </c>
      <c r="V16" s="159" t="s">
        <v>53</v>
      </c>
      <c r="W16" s="288" t="s">
        <v>211</v>
      </c>
      <c r="X16" s="289"/>
      <c r="Y16" s="289"/>
      <c r="Z16" s="289"/>
      <c r="AA16" s="289"/>
      <c r="AB16" s="289"/>
      <c r="AC16" s="289"/>
      <c r="AD16" s="289"/>
      <c r="AE16" s="289"/>
      <c r="AF16" s="290"/>
    </row>
    <row r="17" spans="1:32" ht="17" thickTop="1" thickBot="1">
      <c r="A17" s="50">
        <v>55</v>
      </c>
      <c r="B17" s="216">
        <v>1.089</v>
      </c>
      <c r="C17" s="216">
        <v>170</v>
      </c>
      <c r="D17" s="216">
        <v>1.6677</v>
      </c>
      <c r="E17" s="216">
        <v>1.556</v>
      </c>
      <c r="F17" s="216">
        <v>140</v>
      </c>
      <c r="G17" s="217">
        <v>1.3734</v>
      </c>
      <c r="K17" t="s">
        <v>54</v>
      </c>
      <c r="P17" s="63">
        <v>0</v>
      </c>
      <c r="Q17" s="224">
        <v>222</v>
      </c>
      <c r="R17" s="224">
        <f>(Q17/1000)*9.81</f>
        <v>2.1778200000000001</v>
      </c>
      <c r="S17" s="224">
        <v>62</v>
      </c>
      <c r="T17" s="225">
        <f>(S17/1000)*9.81</f>
        <v>0.60821999999999998</v>
      </c>
      <c r="V17" s="159">
        <v>2</v>
      </c>
      <c r="W17" s="294" t="s">
        <v>213</v>
      </c>
      <c r="X17" s="295"/>
      <c r="Y17" s="295"/>
      <c r="Z17" s="295"/>
      <c r="AA17" s="295"/>
      <c r="AB17" s="295"/>
      <c r="AC17" s="295"/>
      <c r="AD17" s="295"/>
      <c r="AE17" s="295"/>
      <c r="AF17" s="296"/>
    </row>
    <row r="18" spans="1:32" ht="16" thickTop="1">
      <c r="P18" s="64" t="s">
        <v>36</v>
      </c>
      <c r="Q18" s="227">
        <v>324</v>
      </c>
      <c r="R18" s="224">
        <f t="shared" ref="R18:R21" si="3">(Q18/1000)*9.81</f>
        <v>3.1784400000000002</v>
      </c>
      <c r="S18" s="227">
        <v>84</v>
      </c>
      <c r="T18" s="225">
        <f t="shared" ref="T18:T21" si="4">(S18/1000)*9.81</f>
        <v>0.82404000000000011</v>
      </c>
      <c r="V18" s="159" t="s">
        <v>53</v>
      </c>
      <c r="W18" s="288" t="s">
        <v>214</v>
      </c>
      <c r="X18" s="289"/>
      <c r="Y18" s="289"/>
      <c r="Z18" s="289"/>
      <c r="AA18" s="289"/>
      <c r="AB18" s="289"/>
      <c r="AC18" s="289"/>
      <c r="AD18" s="289"/>
      <c r="AE18" s="289"/>
      <c r="AF18" s="290"/>
    </row>
    <row r="19" spans="1:32">
      <c r="P19" s="64" t="s">
        <v>40</v>
      </c>
      <c r="Q19" s="227">
        <v>428</v>
      </c>
      <c r="R19" s="224">
        <f t="shared" si="3"/>
        <v>4.1986800000000004</v>
      </c>
      <c r="S19" s="227">
        <v>108</v>
      </c>
      <c r="T19" s="225">
        <f t="shared" si="4"/>
        <v>1.05948</v>
      </c>
    </row>
    <row r="20" spans="1:32">
      <c r="P20" s="64" t="s">
        <v>43</v>
      </c>
      <c r="Q20" s="227">
        <v>518</v>
      </c>
      <c r="R20" s="224">
        <f t="shared" si="3"/>
        <v>5.0815800000000007</v>
      </c>
      <c r="S20" s="227">
        <v>118</v>
      </c>
      <c r="T20" s="225">
        <f t="shared" si="4"/>
        <v>1.1575800000000001</v>
      </c>
    </row>
    <row r="21" spans="1:32" ht="16" thickBot="1">
      <c r="P21" s="65" t="s">
        <v>49</v>
      </c>
      <c r="Q21" s="230">
        <v>620</v>
      </c>
      <c r="R21" s="224">
        <f t="shared" si="3"/>
        <v>6.0822000000000003</v>
      </c>
      <c r="S21" s="230">
        <v>140</v>
      </c>
      <c r="T21" s="225">
        <f t="shared" si="4"/>
        <v>1.3734000000000002</v>
      </c>
    </row>
    <row r="22" spans="1:32" ht="17" thickTop="1" thickBot="1"/>
    <row r="23" spans="1:32" ht="16" thickTop="1">
      <c r="P23" s="297" t="s">
        <v>55</v>
      </c>
      <c r="Q23" s="298"/>
      <c r="R23" s="298"/>
      <c r="S23" s="298"/>
      <c r="T23" s="299"/>
    </row>
    <row r="24" spans="1:32" ht="16" thickBot="1">
      <c r="P24" s="285" t="s">
        <v>17</v>
      </c>
      <c r="Q24" s="286"/>
      <c r="R24" s="286"/>
      <c r="S24" s="286"/>
      <c r="T24" s="287"/>
    </row>
    <row r="25" spans="1:32" ht="17" thickTop="1" thickBot="1">
      <c r="P25" s="66" t="s">
        <v>22</v>
      </c>
      <c r="Q25" s="67" t="s">
        <v>23</v>
      </c>
      <c r="R25" s="67" t="s">
        <v>24</v>
      </c>
      <c r="S25" s="67" t="s">
        <v>25</v>
      </c>
      <c r="T25" s="68" t="s">
        <v>26</v>
      </c>
    </row>
    <row r="26" spans="1:32" ht="19" thickTop="1">
      <c r="P26" s="23">
        <v>0</v>
      </c>
      <c r="Q26" s="224">
        <v>146</v>
      </c>
      <c r="R26" s="224">
        <f>(Q26/1000)*9.81</f>
        <v>1.4322600000000001</v>
      </c>
      <c r="S26" s="224">
        <v>40</v>
      </c>
      <c r="T26" s="225">
        <f>(S26/1000)*9.81</f>
        <v>0.39240000000000003</v>
      </c>
      <c r="X26" s="357"/>
    </row>
    <row r="27" spans="1:32">
      <c r="P27" s="24" t="s">
        <v>36</v>
      </c>
      <c r="Q27" s="227">
        <f>146+80</f>
        <v>226</v>
      </c>
      <c r="R27" s="224">
        <f t="shared" ref="R27:R30" si="5">(Q27/1000)*9.81</f>
        <v>2.21706</v>
      </c>
      <c r="S27" s="227">
        <v>70</v>
      </c>
      <c r="T27" s="225">
        <f t="shared" ref="T27:T30" si="6">(S27/1000)*9.81</f>
        <v>0.68670000000000009</v>
      </c>
    </row>
    <row r="28" spans="1:32">
      <c r="P28" s="24" t="s">
        <v>40</v>
      </c>
      <c r="Q28" s="227">
        <f>146+160</f>
        <v>306</v>
      </c>
      <c r="R28" s="224">
        <f t="shared" si="5"/>
        <v>3.0018600000000002</v>
      </c>
      <c r="S28" s="227">
        <v>100</v>
      </c>
      <c r="T28" s="225">
        <f t="shared" si="6"/>
        <v>0.98100000000000009</v>
      </c>
    </row>
    <row r="29" spans="1:32">
      <c r="P29" s="24" t="s">
        <v>43</v>
      </c>
      <c r="Q29" s="227">
        <f>146+240</f>
        <v>386</v>
      </c>
      <c r="R29" s="224">
        <f t="shared" si="5"/>
        <v>3.7866600000000004</v>
      </c>
      <c r="S29" s="264">
        <v>120</v>
      </c>
      <c r="T29" s="225">
        <f t="shared" si="6"/>
        <v>1.1772</v>
      </c>
    </row>
    <row r="30" spans="1:32" ht="16" thickBot="1">
      <c r="P30" s="25" t="s">
        <v>49</v>
      </c>
      <c r="Q30" s="230">
        <f>146+320</f>
        <v>466</v>
      </c>
      <c r="R30" s="224">
        <f t="shared" si="5"/>
        <v>4.5714600000000001</v>
      </c>
      <c r="S30" s="230">
        <v>180</v>
      </c>
      <c r="T30" s="225">
        <f t="shared" si="6"/>
        <v>1.7658</v>
      </c>
    </row>
    <row r="31" spans="1:32" ht="16" thickTop="1"/>
    <row r="33" spans="16:20">
      <c r="P33" s="56" t="s">
        <v>56</v>
      </c>
    </row>
    <row r="35" spans="16:20">
      <c r="P35" s="1" t="s">
        <v>57</v>
      </c>
    </row>
    <row r="36" spans="16:20" ht="16" thickBot="1"/>
    <row r="37" spans="16:20" ht="16" thickTop="1">
      <c r="P37" s="279" t="s">
        <v>58</v>
      </c>
      <c r="Q37" s="280"/>
      <c r="R37" s="280"/>
      <c r="S37" s="280"/>
      <c r="T37" s="281"/>
    </row>
    <row r="38" spans="16:20" ht="16" thickBot="1">
      <c r="P38" s="282" t="s">
        <v>17</v>
      </c>
      <c r="Q38" s="283"/>
      <c r="R38" s="283"/>
      <c r="S38" s="283"/>
      <c r="T38" s="284"/>
    </row>
    <row r="39" spans="16:20" ht="17" thickTop="1" thickBot="1">
      <c r="P39" s="57" t="s">
        <v>22</v>
      </c>
      <c r="Q39" s="58" t="s">
        <v>23</v>
      </c>
      <c r="R39" s="58" t="s">
        <v>24</v>
      </c>
      <c r="S39" s="58" t="s">
        <v>25</v>
      </c>
      <c r="T39" s="59" t="s">
        <v>26</v>
      </c>
    </row>
    <row r="40" spans="16:20" ht="16" thickTop="1">
      <c r="P40" s="22">
        <v>0</v>
      </c>
      <c r="Q40" s="210">
        <v>250</v>
      </c>
      <c r="R40" s="210">
        <f>(Q40/1000)*9.81</f>
        <v>2.4525000000000001</v>
      </c>
      <c r="S40" s="235">
        <v>30</v>
      </c>
      <c r="T40" s="236">
        <f>(S40/1000)*9.81</f>
        <v>0.29430000000000001</v>
      </c>
    </row>
    <row r="41" spans="16:20">
      <c r="P41" s="15" t="s">
        <v>36</v>
      </c>
      <c r="Q41" s="210">
        <f>250+80</f>
        <v>330</v>
      </c>
      <c r="R41" s="210">
        <f t="shared" ref="R41:R44" si="7">(Q41/1000)*9.81</f>
        <v>3.2373000000000003</v>
      </c>
      <c r="S41" s="210">
        <v>40</v>
      </c>
      <c r="T41" s="236">
        <f t="shared" ref="T41:T44" si="8">(S41/1000)*9.81</f>
        <v>0.39240000000000003</v>
      </c>
    </row>
    <row r="42" spans="16:20">
      <c r="P42" s="15" t="s">
        <v>40</v>
      </c>
      <c r="Q42" s="210">
        <f>250+160</f>
        <v>410</v>
      </c>
      <c r="R42" s="210">
        <f t="shared" si="7"/>
        <v>4.0221</v>
      </c>
      <c r="S42" s="210">
        <v>60</v>
      </c>
      <c r="T42" s="236">
        <f t="shared" si="8"/>
        <v>0.58860000000000001</v>
      </c>
    </row>
    <row r="43" spans="16:20">
      <c r="P43" s="15" t="s">
        <v>43</v>
      </c>
      <c r="Q43" s="210">
        <f>250+240</f>
        <v>490</v>
      </c>
      <c r="R43" s="210">
        <f t="shared" si="7"/>
        <v>4.8068999999999997</v>
      </c>
      <c r="S43" s="210">
        <v>70</v>
      </c>
      <c r="T43" s="236">
        <f t="shared" si="8"/>
        <v>0.68670000000000009</v>
      </c>
    </row>
    <row r="44" spans="16:20" ht="16" thickBot="1">
      <c r="P44" s="19" t="s">
        <v>49</v>
      </c>
      <c r="Q44" s="218">
        <f>250+320</f>
        <v>570</v>
      </c>
      <c r="R44" s="210">
        <f t="shared" si="7"/>
        <v>5.5916999999999994</v>
      </c>
      <c r="S44" s="218">
        <v>90</v>
      </c>
      <c r="T44" s="236">
        <f t="shared" si="8"/>
        <v>0.88290000000000002</v>
      </c>
    </row>
    <row r="45" spans="16:20" ht="17" thickTop="1" thickBot="1"/>
    <row r="46" spans="16:20" ht="16" thickTop="1">
      <c r="P46" s="266" t="s">
        <v>59</v>
      </c>
      <c r="Q46" s="267"/>
      <c r="R46" s="267"/>
      <c r="S46" s="267"/>
      <c r="T46" s="268"/>
    </row>
    <row r="47" spans="16:20" ht="16" thickBot="1">
      <c r="P47" s="269" t="s">
        <v>17</v>
      </c>
      <c r="Q47" s="270"/>
      <c r="R47" s="270"/>
      <c r="S47" s="270"/>
      <c r="T47" s="271"/>
    </row>
    <row r="48" spans="16:20" ht="17" thickTop="1" thickBot="1">
      <c r="P48" s="60" t="s">
        <v>22</v>
      </c>
      <c r="Q48" s="61" t="s">
        <v>23</v>
      </c>
      <c r="R48" s="61" t="s">
        <v>24</v>
      </c>
      <c r="S48" s="61" t="s">
        <v>25</v>
      </c>
      <c r="T48" s="62" t="s">
        <v>26</v>
      </c>
    </row>
    <row r="49" spans="16:20" ht="16" thickTop="1">
      <c r="P49" s="63">
        <v>0</v>
      </c>
      <c r="Q49" s="235">
        <v>160</v>
      </c>
      <c r="R49" s="235">
        <f>(Q49/1000)*9.81</f>
        <v>1.5696000000000001</v>
      </c>
      <c r="S49" s="235">
        <v>50</v>
      </c>
      <c r="T49" s="236">
        <f>(S49/1000)*9.81</f>
        <v>0.49050000000000005</v>
      </c>
    </row>
    <row r="50" spans="16:20">
      <c r="P50" s="64" t="s">
        <v>36</v>
      </c>
      <c r="Q50" s="210">
        <f>160+80</f>
        <v>240</v>
      </c>
      <c r="R50" s="235">
        <f t="shared" ref="R50:R53" si="9">(Q50/1000)*9.81</f>
        <v>2.3544</v>
      </c>
      <c r="S50" s="210">
        <v>70</v>
      </c>
      <c r="T50" s="236">
        <f t="shared" ref="T50:T53" si="10">(S50/1000)*9.81</f>
        <v>0.68670000000000009</v>
      </c>
    </row>
    <row r="51" spans="16:20">
      <c r="P51" s="64" t="s">
        <v>40</v>
      </c>
      <c r="Q51" s="210">
        <f>160+160</f>
        <v>320</v>
      </c>
      <c r="R51" s="235">
        <f t="shared" si="9"/>
        <v>3.1392000000000002</v>
      </c>
      <c r="S51" s="210">
        <v>90</v>
      </c>
      <c r="T51" s="236">
        <f t="shared" si="10"/>
        <v>0.88290000000000002</v>
      </c>
    </row>
    <row r="52" spans="16:20">
      <c r="P52" s="64" t="s">
        <v>43</v>
      </c>
      <c r="Q52" s="210">
        <f>160+240</f>
        <v>400</v>
      </c>
      <c r="R52" s="235">
        <f t="shared" si="9"/>
        <v>3.9240000000000004</v>
      </c>
      <c r="S52" s="210">
        <v>110</v>
      </c>
      <c r="T52" s="236">
        <f t="shared" si="10"/>
        <v>1.0791000000000002</v>
      </c>
    </row>
    <row r="53" spans="16:20" ht="16" thickBot="1">
      <c r="P53" s="65" t="s">
        <v>49</v>
      </c>
      <c r="Q53" s="218">
        <f>160+320</f>
        <v>480</v>
      </c>
      <c r="R53" s="235">
        <f t="shared" si="9"/>
        <v>4.7088000000000001</v>
      </c>
      <c r="S53" s="218">
        <v>130</v>
      </c>
      <c r="T53" s="236">
        <f t="shared" si="10"/>
        <v>1.2753000000000001</v>
      </c>
    </row>
    <row r="54" spans="16:20" ht="17" thickTop="1" thickBot="1"/>
    <row r="55" spans="16:20" ht="16" thickTop="1">
      <c r="P55" s="297" t="s">
        <v>60</v>
      </c>
      <c r="Q55" s="298"/>
      <c r="R55" s="298"/>
      <c r="S55" s="298"/>
      <c r="T55" s="299"/>
    </row>
    <row r="56" spans="16:20" ht="16" thickBot="1">
      <c r="P56" s="285" t="s">
        <v>17</v>
      </c>
      <c r="Q56" s="286"/>
      <c r="R56" s="286"/>
      <c r="S56" s="286"/>
      <c r="T56" s="287"/>
    </row>
    <row r="57" spans="16:20" ht="17" thickTop="1" thickBot="1">
      <c r="P57" s="66" t="s">
        <v>22</v>
      </c>
      <c r="Q57" s="67" t="s">
        <v>23</v>
      </c>
      <c r="R57" s="67" t="s">
        <v>24</v>
      </c>
      <c r="S57" s="67" t="s">
        <v>25</v>
      </c>
      <c r="T57" s="68" t="s">
        <v>26</v>
      </c>
    </row>
    <row r="58" spans="16:20" ht="16" thickTop="1">
      <c r="P58" s="23">
        <v>0</v>
      </c>
      <c r="Q58" s="235">
        <v>146</v>
      </c>
      <c r="R58" s="235">
        <f>(Q58/1000)*9.81</f>
        <v>1.4322600000000001</v>
      </c>
      <c r="S58" s="235">
        <v>30</v>
      </c>
      <c r="T58" s="236">
        <f>(S58/1000)*9.81</f>
        <v>0.29430000000000001</v>
      </c>
    </row>
    <row r="59" spans="16:20">
      <c r="P59" s="24" t="s">
        <v>36</v>
      </c>
      <c r="Q59" s="210">
        <f>146+80</f>
        <v>226</v>
      </c>
      <c r="R59" s="235">
        <f t="shared" ref="R59:R62" si="11">(Q59/1000)*9.81</f>
        <v>2.21706</v>
      </c>
      <c r="S59" s="210">
        <v>50</v>
      </c>
      <c r="T59" s="236">
        <f t="shared" ref="T59:T62" si="12">(S59/1000)*9.81</f>
        <v>0.49050000000000005</v>
      </c>
    </row>
    <row r="60" spans="16:20">
      <c r="P60" s="24" t="s">
        <v>40</v>
      </c>
      <c r="Q60" s="210">
        <f>146+160</f>
        <v>306</v>
      </c>
      <c r="R60" s="235">
        <f t="shared" si="11"/>
        <v>3.0018600000000002</v>
      </c>
      <c r="S60" s="210">
        <v>70</v>
      </c>
      <c r="T60" s="236">
        <f t="shared" si="12"/>
        <v>0.68670000000000009</v>
      </c>
    </row>
    <row r="61" spans="16:20">
      <c r="P61" s="24" t="s">
        <v>43</v>
      </c>
      <c r="Q61" s="210">
        <f>146+240</f>
        <v>386</v>
      </c>
      <c r="R61" s="235">
        <f t="shared" si="11"/>
        <v>3.7866600000000004</v>
      </c>
      <c r="S61" s="210">
        <v>90</v>
      </c>
      <c r="T61" s="236">
        <f t="shared" si="12"/>
        <v>0.88290000000000002</v>
      </c>
    </row>
    <row r="62" spans="16:20" ht="16" thickBot="1">
      <c r="P62" s="25" t="s">
        <v>49</v>
      </c>
      <c r="Q62" s="218">
        <f>146+320</f>
        <v>466</v>
      </c>
      <c r="R62" s="235">
        <f t="shared" si="11"/>
        <v>4.5714600000000001</v>
      </c>
      <c r="S62" s="218">
        <v>120</v>
      </c>
      <c r="T62" s="236">
        <f t="shared" si="12"/>
        <v>1.1772</v>
      </c>
    </row>
    <row r="63" spans="16:20" ht="16" thickTop="1"/>
  </sheetData>
  <mergeCells count="20">
    <mergeCell ref="P56:T56"/>
    <mergeCell ref="W16:AF16"/>
    <mergeCell ref="W18:AF18"/>
    <mergeCell ref="W15:AF15"/>
    <mergeCell ref="W17:AF17"/>
    <mergeCell ref="P37:T37"/>
    <mergeCell ref="P38:T38"/>
    <mergeCell ref="P46:T46"/>
    <mergeCell ref="P47:T47"/>
    <mergeCell ref="P55:T55"/>
    <mergeCell ref="P23:T23"/>
    <mergeCell ref="P24:T24"/>
    <mergeCell ref="P14:T14"/>
    <mergeCell ref="P15:T15"/>
    <mergeCell ref="M5:N5"/>
    <mergeCell ref="B7:D7"/>
    <mergeCell ref="E7:G7"/>
    <mergeCell ref="K5:L5"/>
    <mergeCell ref="P5:T5"/>
    <mergeCell ref="P6:T6"/>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07E9BB-4065-4244-912F-C92E2A9CE66E}">
  <dimension ref="A1:AG30"/>
  <sheetViews>
    <sheetView workbookViewId="0">
      <selection activeCell="U35" sqref="U35"/>
    </sheetView>
  </sheetViews>
  <sheetFormatPr baseColWidth="10" defaultColWidth="8.83203125" defaultRowHeight="15"/>
  <cols>
    <col min="1" max="1" width="14.5" customWidth="1"/>
    <col min="2" max="2" width="9.83203125" bestFit="1" customWidth="1"/>
    <col min="3" max="3" width="10.5" customWidth="1"/>
    <col min="6" max="6" width="13.5" customWidth="1"/>
    <col min="7" max="7" width="15.5" bestFit="1" customWidth="1"/>
    <col min="8" max="8" width="9.83203125" bestFit="1" customWidth="1"/>
    <col min="11" max="11" width="13.5" customWidth="1"/>
    <col min="12" max="12" width="15.5" customWidth="1"/>
    <col min="13" max="13" width="10.1640625" bestFit="1" customWidth="1"/>
    <col min="14" max="14" width="15.5" bestFit="1" customWidth="1"/>
    <col min="18" max="20" width="15.5" bestFit="1" customWidth="1"/>
    <col min="21" max="21" width="18" bestFit="1" customWidth="1"/>
    <col min="24" max="24" width="13.5" customWidth="1"/>
    <col min="25" max="25" width="11.5" customWidth="1"/>
    <col min="26" max="26" width="11" customWidth="1"/>
    <col min="30" max="30" width="13.5" customWidth="1"/>
    <col min="31" max="31" width="14.1640625" customWidth="1"/>
    <col min="32" max="32" width="15" customWidth="1"/>
  </cols>
  <sheetData>
    <row r="1" spans="1:33">
      <c r="A1" s="1" t="s">
        <v>61</v>
      </c>
      <c r="X1" s="1" t="s">
        <v>62</v>
      </c>
      <c r="AD1" s="1" t="s">
        <v>63</v>
      </c>
    </row>
    <row r="2" spans="1:33">
      <c r="A2" s="1"/>
    </row>
    <row r="3" spans="1:33" ht="16" thickBot="1">
      <c r="A3" s="1" t="s">
        <v>64</v>
      </c>
      <c r="F3" s="1" t="s">
        <v>65</v>
      </c>
      <c r="K3" s="1" t="s">
        <v>66</v>
      </c>
      <c r="Q3" s="1" t="s">
        <v>67</v>
      </c>
    </row>
    <row r="4" spans="1:33" ht="16" thickTop="1">
      <c r="A4" s="72"/>
      <c r="B4" s="73" t="s">
        <v>68</v>
      </c>
      <c r="C4" s="74" t="s">
        <v>69</v>
      </c>
      <c r="D4" s="75"/>
      <c r="F4" s="72"/>
      <c r="G4" s="85" t="s">
        <v>68</v>
      </c>
      <c r="H4" s="86" t="s">
        <v>69</v>
      </c>
      <c r="I4" s="87"/>
      <c r="K4" s="72"/>
      <c r="L4" s="100" t="s">
        <v>68</v>
      </c>
      <c r="M4" s="101" t="s">
        <v>70</v>
      </c>
      <c r="N4" s="102" t="s">
        <v>69</v>
      </c>
      <c r="O4" s="103"/>
      <c r="Q4" s="72"/>
      <c r="R4" s="115" t="s">
        <v>68</v>
      </c>
      <c r="S4" s="116" t="s">
        <v>69</v>
      </c>
      <c r="T4" s="116" t="s">
        <v>68</v>
      </c>
      <c r="U4" s="117" t="s">
        <v>69</v>
      </c>
      <c r="X4" s="72"/>
      <c r="Y4" s="73" t="s">
        <v>68</v>
      </c>
      <c r="Z4" s="74" t="s">
        <v>69</v>
      </c>
      <c r="AA4" s="75"/>
      <c r="AD4" s="72"/>
      <c r="AE4" s="85" t="s">
        <v>68</v>
      </c>
      <c r="AF4" s="86" t="s">
        <v>69</v>
      </c>
      <c r="AG4" s="87"/>
    </row>
    <row r="5" spans="1:33">
      <c r="A5" s="72"/>
      <c r="B5" s="76" t="s">
        <v>71</v>
      </c>
      <c r="C5" s="77" t="s">
        <v>71</v>
      </c>
      <c r="D5" s="78" t="s">
        <v>72</v>
      </c>
      <c r="F5" s="72"/>
      <c r="G5" s="88" t="s">
        <v>73</v>
      </c>
      <c r="H5" s="89" t="s">
        <v>74</v>
      </c>
      <c r="I5" s="90" t="s">
        <v>72</v>
      </c>
      <c r="K5" s="72"/>
      <c r="L5" s="104" t="s">
        <v>75</v>
      </c>
      <c r="M5" s="105" t="s">
        <v>76</v>
      </c>
      <c r="N5" s="106" t="s">
        <v>75</v>
      </c>
      <c r="O5" s="107" t="s">
        <v>72</v>
      </c>
      <c r="Q5" s="72"/>
      <c r="R5" s="118" t="s">
        <v>77</v>
      </c>
      <c r="S5" s="119" t="s">
        <v>75</v>
      </c>
      <c r="T5" s="119" t="s">
        <v>73</v>
      </c>
      <c r="U5" s="120" t="s">
        <v>78</v>
      </c>
      <c r="X5" s="72"/>
      <c r="Y5" s="76" t="s">
        <v>71</v>
      </c>
      <c r="Z5" s="77" t="s">
        <v>79</v>
      </c>
      <c r="AA5" s="78" t="s">
        <v>72</v>
      </c>
      <c r="AD5" s="72"/>
      <c r="AE5" s="88" t="s">
        <v>80</v>
      </c>
      <c r="AF5" s="89" t="s">
        <v>81</v>
      </c>
      <c r="AG5" s="90" t="s">
        <v>72</v>
      </c>
    </row>
    <row r="6" spans="1:33" ht="16" thickBot="1">
      <c r="A6" s="26"/>
      <c r="B6" s="79" t="s">
        <v>82</v>
      </c>
      <c r="C6" s="80" t="s">
        <v>83</v>
      </c>
      <c r="D6" s="81" t="s">
        <v>84</v>
      </c>
      <c r="F6" s="26"/>
      <c r="G6" s="91" t="s">
        <v>82</v>
      </c>
      <c r="H6" s="92" t="s">
        <v>83</v>
      </c>
      <c r="I6" s="93" t="s">
        <v>84</v>
      </c>
      <c r="K6" s="26"/>
      <c r="L6" s="108" t="s">
        <v>82</v>
      </c>
      <c r="M6" s="109" t="s">
        <v>85</v>
      </c>
      <c r="N6" s="110" t="s">
        <v>83</v>
      </c>
      <c r="O6" s="111" t="s">
        <v>84</v>
      </c>
      <c r="Q6" s="26"/>
      <c r="R6" s="121" t="s">
        <v>82</v>
      </c>
      <c r="S6" s="122" t="s">
        <v>83</v>
      </c>
      <c r="T6" s="122" t="s">
        <v>85</v>
      </c>
      <c r="U6" s="123" t="s">
        <v>86</v>
      </c>
      <c r="X6" s="26"/>
      <c r="Y6" s="79" t="s">
        <v>82</v>
      </c>
      <c r="Z6" s="80" t="s">
        <v>83</v>
      </c>
      <c r="AA6" s="81" t="s">
        <v>84</v>
      </c>
      <c r="AD6" s="26"/>
      <c r="AE6" s="91" t="s">
        <v>82</v>
      </c>
      <c r="AF6" s="92" t="s">
        <v>83</v>
      </c>
      <c r="AG6" s="93" t="s">
        <v>84</v>
      </c>
    </row>
    <row r="7" spans="1:33" ht="16" thickTop="1">
      <c r="A7" s="28" t="s">
        <v>87</v>
      </c>
      <c r="B7" s="235">
        <v>60</v>
      </c>
      <c r="C7" s="235">
        <v>60</v>
      </c>
      <c r="D7" s="265">
        <v>4.2361111111111113E-2</v>
      </c>
      <c r="F7" s="94" t="s">
        <v>87</v>
      </c>
      <c r="G7" s="235"/>
      <c r="H7" s="235"/>
      <c r="I7" s="236"/>
      <c r="K7" s="48" t="s">
        <v>87</v>
      </c>
      <c r="L7" s="235"/>
      <c r="M7" s="235"/>
      <c r="N7" s="235"/>
      <c r="O7" s="236"/>
      <c r="Q7" s="124" t="s">
        <v>87</v>
      </c>
      <c r="R7" s="250"/>
      <c r="S7" s="250"/>
      <c r="T7" s="250"/>
      <c r="U7" s="251"/>
      <c r="X7" s="28" t="s">
        <v>87</v>
      </c>
      <c r="Y7" s="235"/>
      <c r="Z7" s="235"/>
      <c r="AA7" s="236"/>
      <c r="AD7" s="94" t="s">
        <v>87</v>
      </c>
      <c r="AE7" s="252">
        <v>1</v>
      </c>
      <c r="AF7" s="235"/>
      <c r="AG7" s="236"/>
    </row>
    <row r="8" spans="1:33" ht="16" thickBot="1">
      <c r="A8" s="30" t="s">
        <v>88</v>
      </c>
      <c r="B8" s="210"/>
      <c r="C8" s="210"/>
      <c r="D8" s="219"/>
      <c r="F8" s="4" t="s">
        <v>88</v>
      </c>
      <c r="G8" s="210"/>
      <c r="H8" s="210"/>
      <c r="I8" s="219"/>
      <c r="K8" s="49" t="s">
        <v>88</v>
      </c>
      <c r="L8" s="210"/>
      <c r="M8" s="210"/>
      <c r="N8" s="210"/>
      <c r="O8" s="219"/>
      <c r="Q8" s="300" t="s">
        <v>89</v>
      </c>
      <c r="R8" s="301"/>
      <c r="S8" s="301"/>
      <c r="T8" s="301"/>
      <c r="U8" s="302"/>
      <c r="X8" s="31" t="s">
        <v>90</v>
      </c>
      <c r="Y8" s="218"/>
      <c r="Z8" s="218"/>
      <c r="AA8" s="220"/>
      <c r="AD8" s="6" t="s">
        <v>90</v>
      </c>
      <c r="AE8" s="218"/>
      <c r="AF8" s="243">
        <v>1</v>
      </c>
      <c r="AG8" s="220"/>
    </row>
    <row r="9" spans="1:33" ht="17" thickTop="1" thickBot="1">
      <c r="A9" s="30" t="s">
        <v>90</v>
      </c>
      <c r="B9" s="210">
        <v>1</v>
      </c>
      <c r="C9" s="242">
        <v>1</v>
      </c>
      <c r="D9" s="219"/>
      <c r="F9" s="4" t="s">
        <v>90</v>
      </c>
      <c r="G9" s="210"/>
      <c r="H9" s="242">
        <v>1</v>
      </c>
      <c r="I9" s="219"/>
      <c r="K9" s="49" t="s">
        <v>90</v>
      </c>
      <c r="L9" s="210"/>
      <c r="M9" s="247"/>
      <c r="N9" s="242">
        <v>1</v>
      </c>
      <c r="O9" s="219"/>
    </row>
    <row r="10" spans="1:33" ht="17" thickTop="1" thickBot="1">
      <c r="A10" s="31" t="s">
        <v>91</v>
      </c>
      <c r="B10" s="243" t="s">
        <v>92</v>
      </c>
      <c r="C10" s="218" t="s">
        <v>93</v>
      </c>
      <c r="D10" s="244"/>
      <c r="F10" s="6" t="s">
        <v>91</v>
      </c>
      <c r="G10" s="243" t="s">
        <v>92</v>
      </c>
      <c r="H10" s="218"/>
      <c r="I10" s="244"/>
      <c r="K10" s="50" t="s">
        <v>91</v>
      </c>
      <c r="L10" s="243" t="s">
        <v>92</v>
      </c>
      <c r="M10" s="248"/>
      <c r="N10" s="218"/>
      <c r="O10" s="244"/>
      <c r="Q10" s="72"/>
      <c r="R10" s="115" t="s">
        <v>68</v>
      </c>
      <c r="S10" s="116" t="s">
        <v>69</v>
      </c>
      <c r="T10" s="116" t="s">
        <v>68</v>
      </c>
      <c r="U10" s="117" t="s">
        <v>69</v>
      </c>
      <c r="X10" s="303" t="s">
        <v>94</v>
      </c>
      <c r="Y10" s="304"/>
      <c r="Z10" s="304"/>
      <c r="AA10" s="305"/>
      <c r="AD10" s="303" t="s">
        <v>95</v>
      </c>
      <c r="AE10" s="304"/>
      <c r="AF10" s="304"/>
      <c r="AG10" s="305"/>
    </row>
    <row r="11" spans="1:33" ht="17" thickTop="1" thickBot="1">
      <c r="Q11" s="72"/>
      <c r="R11" s="118" t="s">
        <v>77</v>
      </c>
      <c r="S11" s="119" t="s">
        <v>75</v>
      </c>
      <c r="T11" s="119" t="s">
        <v>73</v>
      </c>
      <c r="U11" s="120" t="s">
        <v>78</v>
      </c>
      <c r="X11" s="306" t="s">
        <v>96</v>
      </c>
      <c r="Y11" s="307"/>
      <c r="Z11" s="307"/>
      <c r="AA11" s="308"/>
      <c r="AD11" s="306" t="s">
        <v>97</v>
      </c>
      <c r="AE11" s="307"/>
      <c r="AF11" s="307"/>
      <c r="AG11" s="308"/>
    </row>
    <row r="12" spans="1:33" ht="17" thickTop="1" thickBot="1">
      <c r="A12" s="303" t="s">
        <v>98</v>
      </c>
      <c r="B12" s="304"/>
      <c r="C12" s="304"/>
      <c r="D12" s="305"/>
      <c r="F12" s="303" t="s">
        <v>99</v>
      </c>
      <c r="G12" s="304"/>
      <c r="H12" s="304"/>
      <c r="I12" s="305"/>
      <c r="K12" s="303" t="s">
        <v>100</v>
      </c>
      <c r="L12" s="304"/>
      <c r="M12" s="304"/>
      <c r="N12" s="305"/>
      <c r="Q12" s="26"/>
      <c r="R12" s="121" t="s">
        <v>82</v>
      </c>
      <c r="S12" s="122" t="s">
        <v>83</v>
      </c>
      <c r="T12" s="122" t="s">
        <v>85</v>
      </c>
      <c r="U12" s="123" t="s">
        <v>86</v>
      </c>
      <c r="X12" s="70" t="s">
        <v>101</v>
      </c>
      <c r="Y12" s="70" t="s">
        <v>102</v>
      </c>
      <c r="Z12" s="70" t="s">
        <v>103</v>
      </c>
      <c r="AA12" s="70" t="s">
        <v>104</v>
      </c>
      <c r="AD12" s="95" t="s">
        <v>101</v>
      </c>
      <c r="AE12" s="95" t="s">
        <v>102</v>
      </c>
      <c r="AF12" s="95" t="s">
        <v>103</v>
      </c>
      <c r="AG12" s="95" t="s">
        <v>104</v>
      </c>
    </row>
    <row r="13" spans="1:33" ht="17" thickTop="1" thickBot="1">
      <c r="A13" s="306" t="s">
        <v>105</v>
      </c>
      <c r="B13" s="307"/>
      <c r="C13" s="307"/>
      <c r="D13" s="308"/>
      <c r="F13" s="306" t="s">
        <v>106</v>
      </c>
      <c r="G13" s="307"/>
      <c r="H13" s="307"/>
      <c r="I13" s="308"/>
      <c r="K13" s="306" t="s">
        <v>105</v>
      </c>
      <c r="L13" s="307"/>
      <c r="M13" s="307"/>
      <c r="N13" s="308"/>
      <c r="Q13" s="124" t="s">
        <v>87</v>
      </c>
      <c r="R13" s="250"/>
      <c r="S13" s="250"/>
      <c r="T13" s="250"/>
      <c r="U13" s="251"/>
      <c r="X13" s="71"/>
      <c r="Y13" s="71"/>
      <c r="Z13" s="71" t="s">
        <v>107</v>
      </c>
      <c r="AA13" s="71" t="s">
        <v>108</v>
      </c>
      <c r="AD13" s="96"/>
      <c r="AE13" s="96"/>
      <c r="AF13" s="96" t="s">
        <v>107</v>
      </c>
      <c r="AG13" s="96" t="s">
        <v>108</v>
      </c>
    </row>
    <row r="14" spans="1:33" ht="17" thickTop="1" thickBot="1">
      <c r="A14" s="70" t="s">
        <v>101</v>
      </c>
      <c r="B14" s="70" t="s">
        <v>102</v>
      </c>
      <c r="C14" s="70" t="s">
        <v>103</v>
      </c>
      <c r="D14" s="70" t="s">
        <v>104</v>
      </c>
      <c r="F14" s="95" t="s">
        <v>101</v>
      </c>
      <c r="G14" s="95" t="s">
        <v>102</v>
      </c>
      <c r="H14" s="95" t="s">
        <v>103</v>
      </c>
      <c r="I14" s="95" t="s">
        <v>104</v>
      </c>
      <c r="K14" s="44" t="s">
        <v>101</v>
      </c>
      <c r="L14" s="44" t="s">
        <v>102</v>
      </c>
      <c r="M14" s="44" t="s">
        <v>103</v>
      </c>
      <c r="N14" s="44" t="s">
        <v>104</v>
      </c>
      <c r="Q14" s="300" t="s">
        <v>109</v>
      </c>
      <c r="R14" s="301"/>
      <c r="S14" s="301"/>
      <c r="T14" s="301"/>
      <c r="U14" s="302"/>
      <c r="X14" s="83">
        <v>150</v>
      </c>
      <c r="Y14" s="237"/>
      <c r="Z14" s="237"/>
      <c r="AA14" s="237"/>
      <c r="AD14" s="98">
        <v>200</v>
      </c>
      <c r="AE14" s="237"/>
      <c r="AF14" s="237"/>
      <c r="AG14" s="237"/>
    </row>
    <row r="15" spans="1:33" ht="17" thickTop="1" thickBot="1">
      <c r="A15" s="71"/>
      <c r="B15" s="71"/>
      <c r="C15" s="71" t="s">
        <v>107</v>
      </c>
      <c r="D15" s="71" t="s">
        <v>108</v>
      </c>
      <c r="F15" s="96"/>
      <c r="G15" s="96"/>
      <c r="H15" s="96" t="s">
        <v>107</v>
      </c>
      <c r="I15" s="96" t="s">
        <v>108</v>
      </c>
      <c r="K15" s="47"/>
      <c r="L15" s="47"/>
      <c r="M15" s="47" t="s">
        <v>107</v>
      </c>
      <c r="N15" s="47" t="s">
        <v>108</v>
      </c>
      <c r="X15" s="83">
        <v>200</v>
      </c>
      <c r="Y15" s="240"/>
      <c r="Z15" s="240"/>
      <c r="AA15" s="240"/>
      <c r="AD15" s="98">
        <v>250</v>
      </c>
      <c r="AE15" s="240"/>
      <c r="AF15" s="240"/>
      <c r="AG15" s="240"/>
    </row>
    <row r="16" spans="1:33" ht="16" thickTop="1">
      <c r="A16" s="82">
        <v>50</v>
      </c>
      <c r="B16" s="245">
        <v>60</v>
      </c>
      <c r="C16" s="237"/>
      <c r="D16" s="237"/>
      <c r="F16" s="97">
        <v>50</v>
      </c>
      <c r="G16" s="237">
        <v>10</v>
      </c>
      <c r="H16" s="237"/>
      <c r="I16" s="237"/>
      <c r="K16" s="112">
        <v>50</v>
      </c>
      <c r="L16" s="237">
        <v>70</v>
      </c>
      <c r="M16" s="237">
        <v>0.71</v>
      </c>
      <c r="N16" s="237">
        <v>71.400000000000006</v>
      </c>
      <c r="Q16" s="303" t="s">
        <v>110</v>
      </c>
      <c r="R16" s="304"/>
      <c r="S16" s="304"/>
      <c r="T16" s="305"/>
      <c r="X16" s="83">
        <v>250</v>
      </c>
      <c r="Y16" s="240"/>
      <c r="Z16" s="240"/>
      <c r="AA16" s="240"/>
      <c r="AD16" s="98">
        <v>300</v>
      </c>
      <c r="AE16" s="240"/>
      <c r="AF16" s="240"/>
      <c r="AG16" s="240"/>
    </row>
    <row r="17" spans="1:33" ht="16" thickBot="1">
      <c r="A17" s="83">
        <v>100</v>
      </c>
      <c r="B17" s="246">
        <v>114</v>
      </c>
      <c r="C17" s="238"/>
      <c r="D17" s="238"/>
      <c r="F17" s="98">
        <v>100</v>
      </c>
      <c r="G17" s="238">
        <v>23</v>
      </c>
      <c r="H17" s="238"/>
      <c r="I17" s="238"/>
      <c r="K17" s="113">
        <v>100</v>
      </c>
      <c r="L17" s="240">
        <v>140</v>
      </c>
      <c r="M17" s="240">
        <v>0.71</v>
      </c>
      <c r="N17" s="240">
        <v>71.400000000000006</v>
      </c>
      <c r="Q17" s="306" t="s">
        <v>111</v>
      </c>
      <c r="R17" s="307"/>
      <c r="S17" s="307"/>
      <c r="T17" s="308"/>
      <c r="X17" s="83">
        <v>300</v>
      </c>
      <c r="Y17" s="240"/>
      <c r="Z17" s="240"/>
      <c r="AA17" s="240"/>
      <c r="AD17" s="98">
        <v>350</v>
      </c>
      <c r="AE17" s="240"/>
      <c r="AF17" s="240"/>
      <c r="AG17" s="240"/>
    </row>
    <row r="18" spans="1:33" ht="16" thickTop="1">
      <c r="A18" s="83">
        <v>150</v>
      </c>
      <c r="B18" s="238">
        <v>171</v>
      </c>
      <c r="C18" s="238"/>
      <c r="D18" s="238"/>
      <c r="F18" s="98">
        <v>150</v>
      </c>
      <c r="G18" s="238">
        <v>35</v>
      </c>
      <c r="H18" s="238"/>
      <c r="I18" s="238"/>
      <c r="K18" s="113">
        <v>150</v>
      </c>
      <c r="L18" s="240">
        <v>210</v>
      </c>
      <c r="M18" s="240">
        <v>0.71</v>
      </c>
      <c r="N18" s="240">
        <v>71.400000000000006</v>
      </c>
      <c r="Q18" s="125" t="s">
        <v>101</v>
      </c>
      <c r="R18" s="125" t="s">
        <v>102</v>
      </c>
      <c r="S18" s="125" t="s">
        <v>103</v>
      </c>
      <c r="T18" s="125" t="s">
        <v>104</v>
      </c>
      <c r="X18" s="83">
        <v>350</v>
      </c>
      <c r="Y18" s="240"/>
      <c r="Z18" s="240"/>
      <c r="AA18" s="240"/>
      <c r="AD18" s="98">
        <v>400</v>
      </c>
      <c r="AE18" s="240"/>
      <c r="AF18" s="240"/>
      <c r="AG18" s="240"/>
    </row>
    <row r="19" spans="1:33" ht="16" thickBot="1">
      <c r="A19" s="83">
        <v>200</v>
      </c>
      <c r="B19" s="238">
        <v>231</v>
      </c>
      <c r="C19" s="238"/>
      <c r="D19" s="238"/>
      <c r="F19" s="98">
        <v>200</v>
      </c>
      <c r="G19" s="238">
        <v>40</v>
      </c>
      <c r="H19" s="238"/>
      <c r="I19" s="238"/>
      <c r="K19" s="113">
        <v>200</v>
      </c>
      <c r="L19" s="240">
        <v>270</v>
      </c>
      <c r="M19" s="240">
        <v>0.74</v>
      </c>
      <c r="N19" s="240">
        <v>71.400000000000006</v>
      </c>
      <c r="Q19" s="126"/>
      <c r="R19" s="126"/>
      <c r="S19" s="126" t="s">
        <v>107</v>
      </c>
      <c r="T19" s="126" t="s">
        <v>108</v>
      </c>
      <c r="X19" s="83">
        <v>400</v>
      </c>
      <c r="Y19" s="240"/>
      <c r="Z19" s="240"/>
      <c r="AA19" s="240"/>
      <c r="AD19" s="98">
        <v>450</v>
      </c>
      <c r="AE19" s="240"/>
      <c r="AF19" s="240"/>
      <c r="AG19" s="240"/>
    </row>
    <row r="20" spans="1:33" ht="17" thickTop="1" thickBot="1">
      <c r="A20" s="83">
        <v>250</v>
      </c>
      <c r="B20" s="238">
        <v>288</v>
      </c>
      <c r="C20" s="238"/>
      <c r="D20" s="238"/>
      <c r="F20" s="98">
        <v>250</v>
      </c>
      <c r="G20" s="238">
        <v>57</v>
      </c>
      <c r="H20" s="238"/>
      <c r="I20" s="238"/>
      <c r="K20" s="113">
        <v>250</v>
      </c>
      <c r="L20" s="240">
        <v>330</v>
      </c>
      <c r="M20" s="240">
        <v>0.76</v>
      </c>
      <c r="N20" s="240">
        <v>75.8</v>
      </c>
      <c r="Q20" s="127">
        <v>50</v>
      </c>
      <c r="R20" s="237">
        <v>50</v>
      </c>
      <c r="S20" s="237">
        <v>1</v>
      </c>
      <c r="T20" s="237">
        <v>46.7</v>
      </c>
      <c r="X20" s="84">
        <v>450</v>
      </c>
      <c r="Y20" s="241"/>
      <c r="Z20" s="241"/>
      <c r="AA20" s="241"/>
      <c r="AD20" s="99">
        <v>500</v>
      </c>
      <c r="AE20" s="241"/>
      <c r="AF20" s="241"/>
      <c r="AG20" s="241"/>
    </row>
    <row r="21" spans="1:33" ht="16" thickTop="1">
      <c r="A21" s="83">
        <v>300</v>
      </c>
      <c r="B21" s="238">
        <v>340</v>
      </c>
      <c r="C21" s="238"/>
      <c r="D21" s="238"/>
      <c r="F21" s="98">
        <v>300</v>
      </c>
      <c r="G21" s="238">
        <v>70</v>
      </c>
      <c r="H21" s="238"/>
      <c r="I21" s="238"/>
      <c r="K21" s="113">
        <v>300</v>
      </c>
      <c r="L21" s="240">
        <v>390</v>
      </c>
      <c r="M21" s="240">
        <v>0.77</v>
      </c>
      <c r="N21" s="240">
        <v>76.900000000000006</v>
      </c>
      <c r="Q21" s="128">
        <v>100</v>
      </c>
      <c r="R21" s="240">
        <v>70</v>
      </c>
      <c r="S21" s="240">
        <v>1.43</v>
      </c>
      <c r="T21" s="240">
        <v>66.7</v>
      </c>
    </row>
    <row r="22" spans="1:33">
      <c r="A22" s="83">
        <v>350</v>
      </c>
      <c r="B22" s="238">
        <v>400</v>
      </c>
      <c r="C22" s="238"/>
      <c r="D22" s="238"/>
      <c r="F22" s="98">
        <v>350</v>
      </c>
      <c r="G22" s="238">
        <v>80</v>
      </c>
      <c r="H22" s="238"/>
      <c r="I22" s="238"/>
      <c r="K22" s="113">
        <v>350</v>
      </c>
      <c r="L22" s="240">
        <v>460</v>
      </c>
      <c r="M22" s="240">
        <v>0.76</v>
      </c>
      <c r="N22" s="240">
        <v>76.099999999999994</v>
      </c>
      <c r="Q22" s="128">
        <v>150</v>
      </c>
      <c r="R22" s="240">
        <v>100</v>
      </c>
      <c r="S22" s="240">
        <v>1.5</v>
      </c>
      <c r="T22" s="240">
        <v>70</v>
      </c>
      <c r="X22" s="1" t="s">
        <v>112</v>
      </c>
      <c r="AD22" s="1" t="s">
        <v>112</v>
      </c>
    </row>
    <row r="23" spans="1:33" ht="16" thickBot="1">
      <c r="A23" s="84">
        <v>400</v>
      </c>
      <c r="B23" s="239">
        <v>460</v>
      </c>
      <c r="C23" s="239"/>
      <c r="D23" s="239"/>
      <c r="F23" s="99">
        <v>400</v>
      </c>
      <c r="G23" s="239">
        <v>100</v>
      </c>
      <c r="H23" s="239"/>
      <c r="I23" s="239"/>
      <c r="K23" s="114">
        <v>400</v>
      </c>
      <c r="L23" s="241">
        <v>490</v>
      </c>
      <c r="M23" s="241">
        <v>0.82</v>
      </c>
      <c r="N23" s="241">
        <v>81.599999999999994</v>
      </c>
      <c r="Q23" s="128">
        <v>200</v>
      </c>
      <c r="R23" s="240">
        <v>120</v>
      </c>
      <c r="S23" s="240">
        <v>1.67</v>
      </c>
      <c r="T23" s="240">
        <v>77.8</v>
      </c>
      <c r="X23" s="1" t="s">
        <v>113</v>
      </c>
      <c r="AD23" s="1" t="s">
        <v>113</v>
      </c>
    </row>
    <row r="24" spans="1:33" ht="16" thickTop="1">
      <c r="Q24" s="128">
        <v>250</v>
      </c>
      <c r="R24" s="240">
        <v>150</v>
      </c>
      <c r="S24" s="240">
        <v>1.67</v>
      </c>
      <c r="T24" s="240">
        <v>77.8</v>
      </c>
    </row>
    <row r="25" spans="1:33">
      <c r="A25" s="1" t="s">
        <v>112</v>
      </c>
      <c r="F25" s="1" t="s">
        <v>112</v>
      </c>
      <c r="K25" s="1" t="s">
        <v>112</v>
      </c>
      <c r="Q25" s="128">
        <v>300</v>
      </c>
      <c r="R25" s="240">
        <v>180</v>
      </c>
      <c r="S25" s="240">
        <v>1.67</v>
      </c>
      <c r="T25" s="240">
        <v>77.8</v>
      </c>
    </row>
    <row r="26" spans="1:33">
      <c r="A26" s="1" t="s">
        <v>113</v>
      </c>
      <c r="F26" s="1" t="s">
        <v>113</v>
      </c>
      <c r="K26" s="1" t="s">
        <v>113</v>
      </c>
      <c r="Q26" s="128">
        <v>350</v>
      </c>
      <c r="R26" s="240">
        <v>210</v>
      </c>
      <c r="S26" s="240">
        <v>1.67</v>
      </c>
      <c r="T26" s="240">
        <v>77.8</v>
      </c>
    </row>
    <row r="27" spans="1:33" ht="16" thickBot="1">
      <c r="Q27" s="129">
        <v>400</v>
      </c>
      <c r="R27" s="241">
        <v>240</v>
      </c>
      <c r="S27" s="241">
        <v>1.67</v>
      </c>
      <c r="T27" s="241">
        <v>77.8</v>
      </c>
      <c r="W27" s="249"/>
    </row>
    <row r="28" spans="1:33" ht="16" thickTop="1"/>
    <row r="29" spans="1:33">
      <c r="Q29" s="1" t="s">
        <v>112</v>
      </c>
    </row>
    <row r="30" spans="1:33">
      <c r="Q30" s="1" t="s">
        <v>113</v>
      </c>
    </row>
  </sheetData>
  <mergeCells count="14">
    <mergeCell ref="X10:AA10"/>
    <mergeCell ref="X11:AA11"/>
    <mergeCell ref="AD10:AG10"/>
    <mergeCell ref="AD11:AG11"/>
    <mergeCell ref="Q8:U8"/>
    <mergeCell ref="Q14:U14"/>
    <mergeCell ref="Q16:T16"/>
    <mergeCell ref="Q17:T17"/>
    <mergeCell ref="A12:D12"/>
    <mergeCell ref="A13:D13"/>
    <mergeCell ref="F12:I12"/>
    <mergeCell ref="F13:I13"/>
    <mergeCell ref="K12:N12"/>
    <mergeCell ref="K13:N1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E4D0D9-F3DE-428D-B27D-F94D39A1E2EA}">
  <dimension ref="A1:AU21"/>
  <sheetViews>
    <sheetView topLeftCell="Q1" workbookViewId="0">
      <selection activeCell="AK10" sqref="AK10:AU10"/>
    </sheetView>
  </sheetViews>
  <sheetFormatPr baseColWidth="10" defaultColWidth="8.83203125" defaultRowHeight="15"/>
  <sheetData>
    <row r="1" spans="1:47">
      <c r="A1" s="1" t="s">
        <v>114</v>
      </c>
    </row>
    <row r="2" spans="1:47">
      <c r="A2" s="1"/>
    </row>
    <row r="3" spans="1:47">
      <c r="A3" s="1" t="s">
        <v>115</v>
      </c>
      <c r="K3" s="1" t="s">
        <v>116</v>
      </c>
      <c r="P3" s="1" t="s">
        <v>117</v>
      </c>
    </row>
    <row r="4" spans="1:47" ht="16" thickBot="1">
      <c r="K4" s="1" t="s">
        <v>118</v>
      </c>
      <c r="AJ4" t="s">
        <v>51</v>
      </c>
    </row>
    <row r="5" spans="1:47" ht="16" thickBot="1">
      <c r="A5" s="164" t="s">
        <v>119</v>
      </c>
      <c r="B5" s="165" t="s">
        <v>120</v>
      </c>
      <c r="C5" s="165" t="s">
        <v>121</v>
      </c>
      <c r="D5" s="166" t="s">
        <v>122</v>
      </c>
      <c r="F5" s="171" t="s">
        <v>119</v>
      </c>
      <c r="G5" s="172" t="s">
        <v>120</v>
      </c>
      <c r="H5" s="172" t="s">
        <v>121</v>
      </c>
      <c r="I5" s="173" t="s">
        <v>122</v>
      </c>
      <c r="K5" s="178" t="s">
        <v>119</v>
      </c>
      <c r="L5" s="179" t="s">
        <v>120</v>
      </c>
      <c r="M5" s="179" t="s">
        <v>121</v>
      </c>
      <c r="N5" s="180" t="s">
        <v>122</v>
      </c>
      <c r="P5" s="309" t="s">
        <v>123</v>
      </c>
      <c r="Q5" s="310"/>
      <c r="R5" s="310"/>
      <c r="S5" s="311"/>
      <c r="U5" s="309" t="s">
        <v>124</v>
      </c>
      <c r="V5" s="310"/>
      <c r="W5" s="310"/>
      <c r="X5" s="311"/>
      <c r="Z5" s="309" t="s">
        <v>125</v>
      </c>
      <c r="AA5" s="310"/>
      <c r="AB5" s="310"/>
      <c r="AC5" s="311"/>
      <c r="AE5" s="309" t="s">
        <v>126</v>
      </c>
      <c r="AF5" s="310"/>
      <c r="AG5" s="310"/>
      <c r="AH5" s="311"/>
      <c r="AJ5" s="178">
        <v>1</v>
      </c>
      <c r="AK5" s="315" t="s">
        <v>127</v>
      </c>
      <c r="AL5" s="292"/>
      <c r="AM5" s="292"/>
      <c r="AN5" s="292"/>
      <c r="AO5" s="292"/>
      <c r="AP5" s="292"/>
      <c r="AQ5" s="292"/>
      <c r="AR5" s="292"/>
      <c r="AS5" s="292"/>
      <c r="AT5" s="292"/>
      <c r="AU5" s="293"/>
    </row>
    <row r="6" spans="1:47" ht="16" thickBot="1">
      <c r="A6" s="167" t="s">
        <v>45</v>
      </c>
      <c r="B6" s="168" t="s">
        <v>45</v>
      </c>
      <c r="C6" s="168"/>
      <c r="D6" s="169" t="s">
        <v>128</v>
      </c>
      <c r="F6" s="174" t="s">
        <v>45</v>
      </c>
      <c r="G6" s="175" t="s">
        <v>45</v>
      </c>
      <c r="H6" s="175"/>
      <c r="I6" s="176" t="s">
        <v>128</v>
      </c>
      <c r="K6" s="156" t="s">
        <v>45</v>
      </c>
      <c r="L6" s="181" t="s">
        <v>45</v>
      </c>
      <c r="M6" s="181"/>
      <c r="N6" s="182" t="s">
        <v>128</v>
      </c>
      <c r="P6" s="147" t="s">
        <v>119</v>
      </c>
      <c r="Q6" s="148" t="s">
        <v>120</v>
      </c>
      <c r="R6" s="148" t="s">
        <v>121</v>
      </c>
      <c r="S6" s="149" t="s">
        <v>122</v>
      </c>
      <c r="U6" s="147" t="s">
        <v>119</v>
      </c>
      <c r="V6" s="148" t="s">
        <v>120</v>
      </c>
      <c r="W6" s="148" t="s">
        <v>121</v>
      </c>
      <c r="X6" s="149" t="s">
        <v>122</v>
      </c>
      <c r="Z6" s="147" t="s">
        <v>119</v>
      </c>
      <c r="AA6" s="148" t="s">
        <v>120</v>
      </c>
      <c r="AB6" s="148" t="s">
        <v>121</v>
      </c>
      <c r="AC6" s="149" t="s">
        <v>122</v>
      </c>
      <c r="AE6" s="147" t="s">
        <v>119</v>
      </c>
      <c r="AF6" s="148" t="s">
        <v>120</v>
      </c>
      <c r="AG6" s="148" t="s">
        <v>121</v>
      </c>
      <c r="AH6" s="149" t="s">
        <v>122</v>
      </c>
      <c r="AJ6" s="155" t="s">
        <v>53</v>
      </c>
      <c r="AK6" s="316" t="s">
        <v>212</v>
      </c>
      <c r="AL6" s="317"/>
      <c r="AM6" s="317"/>
      <c r="AN6" s="317"/>
      <c r="AO6" s="317"/>
      <c r="AP6" s="317"/>
      <c r="AQ6" s="317"/>
      <c r="AR6" s="317"/>
      <c r="AS6" s="317"/>
      <c r="AT6" s="317"/>
      <c r="AU6" s="318"/>
    </row>
    <row r="7" spans="1:47" ht="16" thickBot="1">
      <c r="A7" s="164">
        <v>50</v>
      </c>
      <c r="B7" s="354">
        <v>40</v>
      </c>
      <c r="C7" s="253">
        <f>A7/B7</f>
        <v>1.25</v>
      </c>
      <c r="D7" s="254">
        <f>C7*100</f>
        <v>125</v>
      </c>
      <c r="F7" s="171">
        <v>50</v>
      </c>
      <c r="G7" s="355">
        <v>30</v>
      </c>
      <c r="H7" s="253">
        <f>F7/G7</f>
        <v>1.6666666666666667</v>
      </c>
      <c r="I7" s="254">
        <f>H7*100</f>
        <v>166.66666666666669</v>
      </c>
      <c r="K7" s="178">
        <v>50</v>
      </c>
      <c r="L7" s="356">
        <v>50</v>
      </c>
      <c r="M7" s="253">
        <f>K7/L7</f>
        <v>1</v>
      </c>
      <c r="N7" s="254">
        <f>M7*100</f>
        <v>100</v>
      </c>
      <c r="P7" s="151" t="s">
        <v>45</v>
      </c>
      <c r="Q7" s="152" t="s">
        <v>45</v>
      </c>
      <c r="R7" s="152"/>
      <c r="S7" s="153" t="s">
        <v>128</v>
      </c>
      <c r="U7" s="151" t="s">
        <v>45</v>
      </c>
      <c r="V7" s="152" t="s">
        <v>45</v>
      </c>
      <c r="W7" s="152"/>
      <c r="X7" s="153" t="s">
        <v>128</v>
      </c>
      <c r="Z7" s="151" t="s">
        <v>45</v>
      </c>
      <c r="AA7" s="152" t="s">
        <v>45</v>
      </c>
      <c r="AB7" s="152"/>
      <c r="AC7" s="153" t="s">
        <v>128</v>
      </c>
      <c r="AE7" s="151" t="s">
        <v>45</v>
      </c>
      <c r="AF7" s="152" t="s">
        <v>45</v>
      </c>
      <c r="AG7" s="152"/>
      <c r="AH7" s="153" t="s">
        <v>128</v>
      </c>
      <c r="AJ7" s="155">
        <v>2</v>
      </c>
      <c r="AK7" s="319" t="s">
        <v>129</v>
      </c>
      <c r="AL7" s="295"/>
      <c r="AM7" s="295"/>
      <c r="AN7" s="295"/>
      <c r="AO7" s="295"/>
      <c r="AP7" s="295"/>
      <c r="AQ7" s="295"/>
      <c r="AR7" s="295"/>
      <c r="AS7" s="295"/>
      <c r="AT7" s="295"/>
      <c r="AU7" s="296"/>
    </row>
    <row r="8" spans="1:47" ht="16" thickBot="1">
      <c r="A8" s="170">
        <v>100</v>
      </c>
      <c r="B8" s="354">
        <v>90</v>
      </c>
      <c r="C8" s="253">
        <f t="shared" ref="C8:C16" si="0">A8/B8</f>
        <v>1.1111111111111112</v>
      </c>
      <c r="D8" s="254">
        <f t="shared" ref="D8:D16" si="1">C8*100</f>
        <v>111.11111111111111</v>
      </c>
      <c r="F8" s="177">
        <v>100</v>
      </c>
      <c r="G8" s="354">
        <v>40</v>
      </c>
      <c r="H8" s="253">
        <f t="shared" ref="H8:H16" si="2">F8/G8</f>
        <v>2.5</v>
      </c>
      <c r="I8" s="254">
        <f t="shared" ref="I8:I16" si="3">H8*100</f>
        <v>250</v>
      </c>
      <c r="K8" s="155">
        <v>100</v>
      </c>
      <c r="L8" s="356">
        <v>60</v>
      </c>
      <c r="M8" s="253">
        <f t="shared" ref="M8:M16" si="4">K8/L8</f>
        <v>1.6666666666666667</v>
      </c>
      <c r="N8" s="254">
        <f t="shared" ref="N8:N16" si="5">M8*100</f>
        <v>166.66666666666669</v>
      </c>
      <c r="P8" s="147">
        <v>50</v>
      </c>
      <c r="Q8" s="354">
        <v>63</v>
      </c>
      <c r="R8" s="253">
        <f>P8/Q8</f>
        <v>0.79365079365079361</v>
      </c>
      <c r="S8" s="254">
        <f>R8*100</f>
        <v>79.365079365079367</v>
      </c>
      <c r="U8" s="147">
        <v>50</v>
      </c>
      <c r="V8" s="355">
        <v>70</v>
      </c>
      <c r="W8" s="253">
        <f>U8/V8</f>
        <v>0.7142857142857143</v>
      </c>
      <c r="X8" s="254">
        <f>W8*100</f>
        <v>71.428571428571431</v>
      </c>
      <c r="Z8" s="147">
        <v>50</v>
      </c>
      <c r="AA8" s="354">
        <v>90</v>
      </c>
      <c r="AB8" s="253">
        <f>Z8/AA8</f>
        <v>0.55555555555555558</v>
      </c>
      <c r="AC8" s="254">
        <f>AB8*100</f>
        <v>55.555555555555557</v>
      </c>
      <c r="AE8" s="147">
        <v>50</v>
      </c>
      <c r="AF8" s="354">
        <v>50</v>
      </c>
      <c r="AG8" s="253">
        <f>AE8/AF8</f>
        <v>1</v>
      </c>
      <c r="AH8" s="254">
        <f>AG8*100</f>
        <v>100</v>
      </c>
      <c r="AJ8" s="155" t="s">
        <v>53</v>
      </c>
      <c r="AK8" s="316" t="s">
        <v>215</v>
      </c>
      <c r="AL8" s="317"/>
      <c r="AM8" s="317"/>
      <c r="AN8" s="317"/>
      <c r="AO8" s="317"/>
      <c r="AP8" s="317"/>
      <c r="AQ8" s="317"/>
      <c r="AR8" s="317"/>
      <c r="AS8" s="317"/>
      <c r="AT8" s="317"/>
      <c r="AU8" s="318"/>
    </row>
    <row r="9" spans="1:47" ht="16" thickBot="1">
      <c r="A9" s="170">
        <v>150</v>
      </c>
      <c r="B9" s="354">
        <v>100</v>
      </c>
      <c r="C9" s="253">
        <f t="shared" si="0"/>
        <v>1.5</v>
      </c>
      <c r="D9" s="254">
        <f t="shared" si="1"/>
        <v>150</v>
      </c>
      <c r="F9" s="177">
        <v>150</v>
      </c>
      <c r="G9" s="354">
        <v>48</v>
      </c>
      <c r="H9" s="253">
        <f t="shared" si="2"/>
        <v>3.125</v>
      </c>
      <c r="I9" s="254">
        <f t="shared" si="3"/>
        <v>312.5</v>
      </c>
      <c r="K9" s="155">
        <v>150</v>
      </c>
      <c r="L9" s="356">
        <v>80</v>
      </c>
      <c r="M9" s="253">
        <f t="shared" si="4"/>
        <v>1.875</v>
      </c>
      <c r="N9" s="254">
        <f t="shared" si="5"/>
        <v>187.5</v>
      </c>
      <c r="P9" s="150">
        <v>100</v>
      </c>
      <c r="Q9" s="354">
        <v>120</v>
      </c>
      <c r="R9" s="253">
        <f t="shared" ref="R9:R17" si="6">P9/Q9</f>
        <v>0.83333333333333337</v>
      </c>
      <c r="S9" s="254">
        <f t="shared" ref="S9:S17" si="7">R9*100</f>
        <v>83.333333333333343</v>
      </c>
      <c r="U9" s="150">
        <v>100</v>
      </c>
      <c r="V9" s="354">
        <v>120</v>
      </c>
      <c r="W9" s="253">
        <f t="shared" ref="W9:W17" si="8">U9/V9</f>
        <v>0.83333333333333337</v>
      </c>
      <c r="X9" s="254">
        <f t="shared" ref="X9:X17" si="9">W9*100</f>
        <v>83.333333333333343</v>
      </c>
      <c r="Z9" s="150">
        <v>100</v>
      </c>
      <c r="AA9" s="354">
        <v>130</v>
      </c>
      <c r="AB9" s="253">
        <f t="shared" ref="AB9:AB17" si="10">Z9/AA9</f>
        <v>0.76923076923076927</v>
      </c>
      <c r="AC9" s="254">
        <f t="shared" ref="AC9:AC17" si="11">AB9*100</f>
        <v>76.923076923076934</v>
      </c>
      <c r="AE9" s="150">
        <v>100</v>
      </c>
      <c r="AF9" s="354">
        <v>100</v>
      </c>
      <c r="AG9" s="253">
        <f t="shared" ref="AG9:AG17" si="12">AE9/AF9</f>
        <v>1</v>
      </c>
      <c r="AH9" s="254">
        <f t="shared" ref="AH9:AH17" si="13">AG9*100</f>
        <v>100</v>
      </c>
      <c r="AJ9" s="155">
        <v>3</v>
      </c>
      <c r="AK9" s="319" t="s">
        <v>130</v>
      </c>
      <c r="AL9" s="295"/>
      <c r="AM9" s="295"/>
      <c r="AN9" s="295"/>
      <c r="AO9" s="295"/>
      <c r="AP9" s="295"/>
      <c r="AQ9" s="295"/>
      <c r="AR9" s="295"/>
      <c r="AS9" s="295"/>
      <c r="AT9" s="295"/>
      <c r="AU9" s="296"/>
    </row>
    <row r="10" spans="1:47" ht="16" thickBot="1">
      <c r="A10" s="170">
        <v>200</v>
      </c>
      <c r="B10" s="354">
        <v>130</v>
      </c>
      <c r="C10" s="253">
        <f t="shared" si="0"/>
        <v>1.5384615384615385</v>
      </c>
      <c r="D10" s="254">
        <f t="shared" si="1"/>
        <v>153.84615384615387</v>
      </c>
      <c r="F10" s="177">
        <v>200</v>
      </c>
      <c r="G10" s="354">
        <v>62</v>
      </c>
      <c r="H10" s="253">
        <f t="shared" si="2"/>
        <v>3.225806451612903</v>
      </c>
      <c r="I10" s="254">
        <f t="shared" si="3"/>
        <v>322.58064516129031</v>
      </c>
      <c r="K10" s="155">
        <v>200</v>
      </c>
      <c r="L10" s="356">
        <v>100</v>
      </c>
      <c r="M10" s="253">
        <f t="shared" si="4"/>
        <v>2</v>
      </c>
      <c r="N10" s="254">
        <f t="shared" si="5"/>
        <v>200</v>
      </c>
      <c r="P10" s="150">
        <v>150</v>
      </c>
      <c r="Q10" s="354">
        <v>178</v>
      </c>
      <c r="R10" s="253">
        <f t="shared" si="6"/>
        <v>0.84269662921348309</v>
      </c>
      <c r="S10" s="254">
        <f t="shared" si="7"/>
        <v>84.269662921348313</v>
      </c>
      <c r="U10" s="150">
        <v>150</v>
      </c>
      <c r="V10" s="354">
        <v>170</v>
      </c>
      <c r="W10" s="253">
        <f t="shared" si="8"/>
        <v>0.88235294117647056</v>
      </c>
      <c r="X10" s="254">
        <f t="shared" si="9"/>
        <v>88.235294117647058</v>
      </c>
      <c r="Z10" s="150">
        <v>150</v>
      </c>
      <c r="AA10" s="354">
        <v>190</v>
      </c>
      <c r="AB10" s="253">
        <f t="shared" si="10"/>
        <v>0.78947368421052633</v>
      </c>
      <c r="AC10" s="254">
        <f t="shared" si="11"/>
        <v>78.94736842105263</v>
      </c>
      <c r="AE10" s="150">
        <v>150</v>
      </c>
      <c r="AF10" s="354">
        <v>150</v>
      </c>
      <c r="AG10" s="253">
        <f t="shared" si="12"/>
        <v>1</v>
      </c>
      <c r="AH10" s="254">
        <f t="shared" si="13"/>
        <v>100</v>
      </c>
      <c r="AJ10" s="156" t="s">
        <v>53</v>
      </c>
      <c r="AK10" s="320" t="s">
        <v>216</v>
      </c>
      <c r="AL10" s="321"/>
      <c r="AM10" s="321"/>
      <c r="AN10" s="321"/>
      <c r="AO10" s="321"/>
      <c r="AP10" s="321"/>
      <c r="AQ10" s="321"/>
      <c r="AR10" s="321"/>
      <c r="AS10" s="321"/>
      <c r="AT10" s="321"/>
      <c r="AU10" s="322"/>
    </row>
    <row r="11" spans="1:47" ht="16" thickBot="1">
      <c r="A11" s="170">
        <v>250</v>
      </c>
      <c r="B11" s="354">
        <v>140</v>
      </c>
      <c r="C11" s="253">
        <f t="shared" si="0"/>
        <v>1.7857142857142858</v>
      </c>
      <c r="D11" s="254">
        <f t="shared" si="1"/>
        <v>178.57142857142858</v>
      </c>
      <c r="F11" s="177">
        <v>250</v>
      </c>
      <c r="G11" s="354">
        <v>80</v>
      </c>
      <c r="H11" s="253">
        <f t="shared" si="2"/>
        <v>3.125</v>
      </c>
      <c r="I11" s="254">
        <f t="shared" si="3"/>
        <v>312.5</v>
      </c>
      <c r="K11" s="155">
        <v>250</v>
      </c>
      <c r="L11" s="356">
        <v>120</v>
      </c>
      <c r="M11" s="253">
        <f t="shared" si="4"/>
        <v>2.0833333333333335</v>
      </c>
      <c r="N11" s="254">
        <f t="shared" si="5"/>
        <v>208.33333333333334</v>
      </c>
      <c r="P11" s="150">
        <v>200</v>
      </c>
      <c r="Q11" s="354">
        <v>232</v>
      </c>
      <c r="R11" s="253">
        <f t="shared" si="6"/>
        <v>0.86206896551724133</v>
      </c>
      <c r="S11" s="254">
        <f t="shared" si="7"/>
        <v>86.206896551724128</v>
      </c>
      <c r="U11" s="150">
        <v>200</v>
      </c>
      <c r="V11" s="354">
        <v>230</v>
      </c>
      <c r="W11" s="253">
        <f t="shared" si="8"/>
        <v>0.86956521739130432</v>
      </c>
      <c r="X11" s="254">
        <f t="shared" si="9"/>
        <v>86.956521739130437</v>
      </c>
      <c r="Z11" s="150">
        <v>200</v>
      </c>
      <c r="AA11" s="354">
        <v>230</v>
      </c>
      <c r="AB11" s="253">
        <f t="shared" si="10"/>
        <v>0.86956521739130432</v>
      </c>
      <c r="AC11" s="254">
        <f t="shared" si="11"/>
        <v>86.956521739130437</v>
      </c>
      <c r="AE11" s="150">
        <v>200</v>
      </c>
      <c r="AF11" s="354">
        <v>210</v>
      </c>
      <c r="AG11" s="253">
        <f t="shared" si="12"/>
        <v>0.95238095238095233</v>
      </c>
      <c r="AH11" s="254">
        <f t="shared" si="13"/>
        <v>95.238095238095227</v>
      </c>
    </row>
    <row r="12" spans="1:47" ht="16" thickBot="1">
      <c r="A12" s="170">
        <v>300</v>
      </c>
      <c r="B12" s="354">
        <v>170</v>
      </c>
      <c r="C12" s="253">
        <f t="shared" si="0"/>
        <v>1.7647058823529411</v>
      </c>
      <c r="D12" s="254">
        <f t="shared" si="1"/>
        <v>176.47058823529412</v>
      </c>
      <c r="F12" s="177">
        <v>300</v>
      </c>
      <c r="G12" s="354">
        <v>90</v>
      </c>
      <c r="H12" s="253">
        <f t="shared" si="2"/>
        <v>3.3333333333333335</v>
      </c>
      <c r="I12" s="254">
        <f t="shared" si="3"/>
        <v>333.33333333333337</v>
      </c>
      <c r="K12" s="155">
        <v>300</v>
      </c>
      <c r="L12" s="356">
        <v>130</v>
      </c>
      <c r="M12" s="253">
        <f t="shared" si="4"/>
        <v>2.3076923076923075</v>
      </c>
      <c r="N12" s="254">
        <f t="shared" si="5"/>
        <v>230.76923076923075</v>
      </c>
      <c r="P12" s="150">
        <v>250</v>
      </c>
      <c r="Q12" s="354">
        <v>290</v>
      </c>
      <c r="R12" s="253">
        <f t="shared" si="6"/>
        <v>0.86206896551724133</v>
      </c>
      <c r="S12" s="254">
        <f t="shared" si="7"/>
        <v>86.206896551724128</v>
      </c>
      <c r="U12" s="150">
        <v>250</v>
      </c>
      <c r="V12" s="354">
        <v>290</v>
      </c>
      <c r="W12" s="253">
        <f t="shared" si="8"/>
        <v>0.86206896551724133</v>
      </c>
      <c r="X12" s="254">
        <f t="shared" si="9"/>
        <v>86.206896551724128</v>
      </c>
      <c r="Z12" s="150">
        <v>250</v>
      </c>
      <c r="AA12" s="354">
        <v>300</v>
      </c>
      <c r="AB12" s="253">
        <f t="shared" si="10"/>
        <v>0.83333333333333337</v>
      </c>
      <c r="AC12" s="254">
        <f t="shared" si="11"/>
        <v>83.333333333333343</v>
      </c>
      <c r="AE12" s="150">
        <v>250</v>
      </c>
      <c r="AF12" s="354">
        <v>270</v>
      </c>
      <c r="AG12" s="253">
        <f t="shared" si="12"/>
        <v>0.92592592592592593</v>
      </c>
      <c r="AH12" s="254">
        <f t="shared" si="13"/>
        <v>92.592592592592595</v>
      </c>
    </row>
    <row r="13" spans="1:47" ht="16" thickBot="1">
      <c r="A13" s="170">
        <v>350</v>
      </c>
      <c r="B13" s="354">
        <v>190</v>
      </c>
      <c r="C13" s="253">
        <f t="shared" si="0"/>
        <v>1.8421052631578947</v>
      </c>
      <c r="D13" s="254">
        <f t="shared" si="1"/>
        <v>184.21052631578948</v>
      </c>
      <c r="F13" s="177">
        <v>350</v>
      </c>
      <c r="G13" s="354">
        <v>110</v>
      </c>
      <c r="H13" s="253">
        <f t="shared" si="2"/>
        <v>3.1818181818181817</v>
      </c>
      <c r="I13" s="254">
        <f t="shared" si="3"/>
        <v>318.18181818181819</v>
      </c>
      <c r="K13" s="155">
        <v>350</v>
      </c>
      <c r="L13" s="356">
        <v>136</v>
      </c>
      <c r="M13" s="253">
        <f t="shared" si="4"/>
        <v>2.5735294117647061</v>
      </c>
      <c r="N13" s="254">
        <f t="shared" si="5"/>
        <v>257.35294117647061</v>
      </c>
      <c r="P13" s="150">
        <v>300</v>
      </c>
      <c r="Q13" s="354">
        <v>343</v>
      </c>
      <c r="R13" s="253">
        <f t="shared" si="6"/>
        <v>0.87463556851311952</v>
      </c>
      <c r="S13" s="254">
        <f t="shared" si="7"/>
        <v>87.463556851311949</v>
      </c>
      <c r="U13" s="150">
        <v>300</v>
      </c>
      <c r="V13" s="354">
        <v>340</v>
      </c>
      <c r="W13" s="253">
        <f t="shared" si="8"/>
        <v>0.88235294117647056</v>
      </c>
      <c r="X13" s="254">
        <f t="shared" si="9"/>
        <v>88.235294117647058</v>
      </c>
      <c r="Z13" s="150">
        <v>300</v>
      </c>
      <c r="AA13" s="354">
        <v>350</v>
      </c>
      <c r="AB13" s="253">
        <f t="shared" si="10"/>
        <v>0.8571428571428571</v>
      </c>
      <c r="AC13" s="254">
        <f t="shared" si="11"/>
        <v>85.714285714285708</v>
      </c>
      <c r="AE13" s="150">
        <v>300</v>
      </c>
      <c r="AF13" s="354">
        <v>230</v>
      </c>
      <c r="AG13" s="253">
        <f t="shared" si="12"/>
        <v>1.3043478260869565</v>
      </c>
      <c r="AH13" s="254">
        <f t="shared" si="13"/>
        <v>130.43478260869566</v>
      </c>
    </row>
    <row r="14" spans="1:47" ht="16" thickBot="1">
      <c r="A14" s="170">
        <v>400</v>
      </c>
      <c r="B14" s="354">
        <v>210</v>
      </c>
      <c r="C14" s="253">
        <f t="shared" si="0"/>
        <v>1.9047619047619047</v>
      </c>
      <c r="D14" s="254">
        <f t="shared" si="1"/>
        <v>190.47619047619045</v>
      </c>
      <c r="F14" s="177">
        <v>400</v>
      </c>
      <c r="G14" s="354">
        <v>120</v>
      </c>
      <c r="H14" s="253">
        <f t="shared" si="2"/>
        <v>3.3333333333333335</v>
      </c>
      <c r="I14" s="254">
        <f t="shared" si="3"/>
        <v>333.33333333333337</v>
      </c>
      <c r="K14" s="155">
        <v>400</v>
      </c>
      <c r="L14" s="356">
        <v>150</v>
      </c>
      <c r="M14" s="253">
        <f t="shared" si="4"/>
        <v>2.6666666666666665</v>
      </c>
      <c r="N14" s="254">
        <f t="shared" si="5"/>
        <v>266.66666666666663</v>
      </c>
      <c r="P14" s="150">
        <v>350</v>
      </c>
      <c r="Q14" s="354">
        <v>400</v>
      </c>
      <c r="R14" s="253">
        <f t="shared" si="6"/>
        <v>0.875</v>
      </c>
      <c r="S14" s="254">
        <f t="shared" si="7"/>
        <v>87.5</v>
      </c>
      <c r="U14" s="150">
        <v>350</v>
      </c>
      <c r="V14" s="354">
        <v>400</v>
      </c>
      <c r="W14" s="253">
        <f t="shared" si="8"/>
        <v>0.875</v>
      </c>
      <c r="X14" s="254">
        <f t="shared" si="9"/>
        <v>87.5</v>
      </c>
      <c r="Z14" s="150">
        <v>350</v>
      </c>
      <c r="AA14" s="354">
        <v>400</v>
      </c>
      <c r="AB14" s="253">
        <f t="shared" si="10"/>
        <v>0.875</v>
      </c>
      <c r="AC14" s="254">
        <f t="shared" si="11"/>
        <v>87.5</v>
      </c>
      <c r="AE14" s="150">
        <v>350</v>
      </c>
      <c r="AF14" s="354">
        <v>320</v>
      </c>
      <c r="AG14" s="253">
        <f t="shared" si="12"/>
        <v>1.09375</v>
      </c>
      <c r="AH14" s="254">
        <f t="shared" si="13"/>
        <v>109.375</v>
      </c>
    </row>
    <row r="15" spans="1:47" ht="16" thickBot="1">
      <c r="A15" s="170">
        <v>450</v>
      </c>
      <c r="B15" s="354">
        <v>240</v>
      </c>
      <c r="C15" s="253">
        <f t="shared" si="0"/>
        <v>1.875</v>
      </c>
      <c r="D15" s="254">
        <f t="shared" si="1"/>
        <v>187.5</v>
      </c>
      <c r="F15" s="177">
        <v>450</v>
      </c>
      <c r="G15" s="354">
        <v>130</v>
      </c>
      <c r="H15" s="253">
        <f t="shared" si="2"/>
        <v>3.4615384615384617</v>
      </c>
      <c r="I15" s="254">
        <f t="shared" si="3"/>
        <v>346.15384615384619</v>
      </c>
      <c r="K15" s="155">
        <v>450</v>
      </c>
      <c r="L15" s="356">
        <v>170</v>
      </c>
      <c r="M15" s="253">
        <f t="shared" si="4"/>
        <v>2.6470588235294117</v>
      </c>
      <c r="N15" s="254">
        <f t="shared" si="5"/>
        <v>264.70588235294116</v>
      </c>
      <c r="P15" s="150">
        <v>400</v>
      </c>
      <c r="Q15" s="354">
        <v>460</v>
      </c>
      <c r="R15" s="253">
        <f t="shared" si="6"/>
        <v>0.86956521739130432</v>
      </c>
      <c r="S15" s="254">
        <f t="shared" si="7"/>
        <v>86.956521739130437</v>
      </c>
      <c r="U15" s="150">
        <v>400</v>
      </c>
      <c r="V15" s="354">
        <v>450</v>
      </c>
      <c r="W15" s="253">
        <f t="shared" si="8"/>
        <v>0.88888888888888884</v>
      </c>
      <c r="X15" s="254">
        <f t="shared" si="9"/>
        <v>88.888888888888886</v>
      </c>
      <c r="Z15" s="150">
        <v>400</v>
      </c>
      <c r="AA15" s="354">
        <v>450</v>
      </c>
      <c r="AB15" s="253">
        <f t="shared" si="10"/>
        <v>0.88888888888888884</v>
      </c>
      <c r="AC15" s="254">
        <f t="shared" si="11"/>
        <v>88.888888888888886</v>
      </c>
      <c r="AE15" s="150">
        <v>400</v>
      </c>
      <c r="AF15" s="354">
        <v>430</v>
      </c>
      <c r="AG15" s="253">
        <f t="shared" si="12"/>
        <v>0.93023255813953487</v>
      </c>
      <c r="AH15" s="254">
        <f t="shared" si="13"/>
        <v>93.023255813953483</v>
      </c>
    </row>
    <row r="16" spans="1:47" ht="16" thickBot="1">
      <c r="A16" s="167">
        <v>500</v>
      </c>
      <c r="B16" s="354">
        <v>280</v>
      </c>
      <c r="C16" s="253">
        <f t="shared" si="0"/>
        <v>1.7857142857142858</v>
      </c>
      <c r="D16" s="254">
        <f t="shared" si="1"/>
        <v>178.57142857142858</v>
      </c>
      <c r="F16" s="174">
        <v>500</v>
      </c>
      <c r="G16" s="354">
        <v>150</v>
      </c>
      <c r="H16" s="253">
        <f t="shared" si="2"/>
        <v>3.3333333333333335</v>
      </c>
      <c r="I16" s="254">
        <f t="shared" si="3"/>
        <v>333.33333333333337</v>
      </c>
      <c r="K16" s="156">
        <v>500</v>
      </c>
      <c r="L16" s="356">
        <v>180</v>
      </c>
      <c r="M16" s="253">
        <f t="shared" si="4"/>
        <v>2.7777777777777777</v>
      </c>
      <c r="N16" s="254">
        <f t="shared" si="5"/>
        <v>277.77777777777777</v>
      </c>
      <c r="P16" s="150">
        <v>450</v>
      </c>
      <c r="Q16" s="354">
        <v>520</v>
      </c>
      <c r="R16" s="253">
        <f t="shared" si="6"/>
        <v>0.86538461538461542</v>
      </c>
      <c r="S16" s="254">
        <f t="shared" si="7"/>
        <v>86.538461538461547</v>
      </c>
      <c r="U16" s="150">
        <v>450</v>
      </c>
      <c r="V16" s="354">
        <v>510</v>
      </c>
      <c r="W16" s="253">
        <f t="shared" si="8"/>
        <v>0.88235294117647056</v>
      </c>
      <c r="X16" s="254">
        <f t="shared" si="9"/>
        <v>88.235294117647058</v>
      </c>
      <c r="Z16" s="150">
        <v>450</v>
      </c>
      <c r="AA16" s="354">
        <v>500</v>
      </c>
      <c r="AB16" s="253">
        <f t="shared" si="10"/>
        <v>0.9</v>
      </c>
      <c r="AC16" s="254">
        <f t="shared" si="11"/>
        <v>90</v>
      </c>
      <c r="AE16" s="150">
        <v>450</v>
      </c>
      <c r="AF16" s="354">
        <v>470</v>
      </c>
      <c r="AG16" s="253">
        <f t="shared" si="12"/>
        <v>0.95744680851063835</v>
      </c>
      <c r="AH16" s="254">
        <f t="shared" si="13"/>
        <v>95.744680851063833</v>
      </c>
    </row>
    <row r="17" spans="1:34" ht="16" thickBot="1">
      <c r="A17" s="312" t="s">
        <v>131</v>
      </c>
      <c r="B17" s="313"/>
      <c r="C17" s="313"/>
      <c r="D17" s="255"/>
      <c r="F17" s="312" t="s">
        <v>132</v>
      </c>
      <c r="G17" s="313"/>
      <c r="H17" s="313"/>
      <c r="I17" s="255"/>
      <c r="K17" s="312" t="s">
        <v>133</v>
      </c>
      <c r="L17" s="313"/>
      <c r="M17" s="313"/>
      <c r="N17" s="314"/>
      <c r="P17" s="151">
        <v>500</v>
      </c>
      <c r="Q17" s="354">
        <v>575</v>
      </c>
      <c r="R17" s="253">
        <f t="shared" si="6"/>
        <v>0.86956521739130432</v>
      </c>
      <c r="S17" s="254">
        <f t="shared" si="7"/>
        <v>86.956521739130437</v>
      </c>
      <c r="U17" s="151">
        <v>500</v>
      </c>
      <c r="V17" s="354">
        <v>547</v>
      </c>
      <c r="W17" s="253">
        <f t="shared" si="8"/>
        <v>0.91407678244972579</v>
      </c>
      <c r="X17" s="254">
        <f t="shared" si="9"/>
        <v>91.407678244972573</v>
      </c>
      <c r="Z17" s="151">
        <v>500</v>
      </c>
      <c r="AA17" s="354">
        <v>550</v>
      </c>
      <c r="AB17" s="253">
        <f t="shared" si="10"/>
        <v>0.90909090909090906</v>
      </c>
      <c r="AC17" s="254">
        <f t="shared" si="11"/>
        <v>90.909090909090907</v>
      </c>
      <c r="AE17" s="151">
        <v>500</v>
      </c>
      <c r="AF17" s="354">
        <v>510</v>
      </c>
      <c r="AG17" s="253">
        <f t="shared" si="12"/>
        <v>0.98039215686274506</v>
      </c>
      <c r="AH17" s="254">
        <f t="shared" si="13"/>
        <v>98.039215686274503</v>
      </c>
    </row>
    <row r="18" spans="1:34" ht="16" thickBot="1">
      <c r="P18" s="312" t="s">
        <v>134</v>
      </c>
      <c r="Q18" s="313"/>
      <c r="R18" s="313"/>
      <c r="S18" s="314"/>
      <c r="U18" s="312" t="s">
        <v>134</v>
      </c>
      <c r="V18" s="313"/>
      <c r="W18" s="313"/>
      <c r="X18" s="314"/>
      <c r="Z18" s="312" t="s">
        <v>134</v>
      </c>
      <c r="AA18" s="313"/>
      <c r="AB18" s="313"/>
      <c r="AC18" s="314"/>
      <c r="AE18" s="312" t="s">
        <v>134</v>
      </c>
      <c r="AF18" s="313"/>
      <c r="AG18" s="313"/>
      <c r="AH18" s="314"/>
    </row>
    <row r="19" spans="1:34">
      <c r="A19" s="1" t="s">
        <v>112</v>
      </c>
      <c r="F19" s="1" t="s">
        <v>112</v>
      </c>
      <c r="K19" s="1" t="s">
        <v>112</v>
      </c>
    </row>
    <row r="20" spans="1:34">
      <c r="A20" s="1" t="s">
        <v>113</v>
      </c>
      <c r="F20" s="1" t="s">
        <v>113</v>
      </c>
      <c r="K20" s="1" t="s">
        <v>113</v>
      </c>
      <c r="P20" s="1" t="s">
        <v>112</v>
      </c>
    </row>
    <row r="21" spans="1:34">
      <c r="P21" s="1" t="s">
        <v>113</v>
      </c>
    </row>
  </sheetData>
  <mergeCells count="17">
    <mergeCell ref="Z5:AC5"/>
    <mergeCell ref="Z18:AC18"/>
    <mergeCell ref="AE5:AH5"/>
    <mergeCell ref="AE18:AH18"/>
    <mergeCell ref="AK5:AU5"/>
    <mergeCell ref="AK6:AU6"/>
    <mergeCell ref="AK7:AU7"/>
    <mergeCell ref="AK8:AU8"/>
    <mergeCell ref="AK9:AU9"/>
    <mergeCell ref="AK10:AU10"/>
    <mergeCell ref="U5:X5"/>
    <mergeCell ref="U18:X18"/>
    <mergeCell ref="A17:C17"/>
    <mergeCell ref="F17:H17"/>
    <mergeCell ref="K17:N17"/>
    <mergeCell ref="P18:S18"/>
    <mergeCell ref="P5:S5"/>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36047F-720B-4DA1-81D1-F239088CF840}">
  <dimension ref="A1:AR45"/>
  <sheetViews>
    <sheetView topLeftCell="A2" zoomScaleNormal="100" workbookViewId="0">
      <selection activeCell="C14" sqref="C14"/>
    </sheetView>
  </sheetViews>
  <sheetFormatPr baseColWidth="10" defaultColWidth="8.83203125" defaultRowHeight="15"/>
  <cols>
    <col min="1" max="1" width="17.5" customWidth="1"/>
    <col min="2" max="2" width="9.5" customWidth="1"/>
    <col min="3" max="3" width="19.83203125" customWidth="1"/>
    <col min="4" max="4" width="11.5" bestFit="1" customWidth="1"/>
    <col min="5" max="5" width="15.83203125" bestFit="1" customWidth="1"/>
    <col min="6" max="6" width="7.5" customWidth="1"/>
    <col min="7" max="7" width="19.83203125" customWidth="1"/>
    <col min="8" max="8" width="11.5" bestFit="1" customWidth="1"/>
    <col min="10" max="10" width="7.5" customWidth="1"/>
    <col min="11" max="11" width="17.83203125" customWidth="1"/>
    <col min="13" max="13" width="9" customWidth="1"/>
    <col min="15" max="15" width="9.5" customWidth="1"/>
  </cols>
  <sheetData>
    <row r="1" spans="1:32">
      <c r="A1" s="1" t="s">
        <v>135</v>
      </c>
    </row>
    <row r="2" spans="1:32">
      <c r="A2" s="1" t="s">
        <v>136</v>
      </c>
    </row>
    <row r="3" spans="1:32" ht="16" thickBot="1">
      <c r="A3" s="1" t="s">
        <v>137</v>
      </c>
      <c r="K3" s="1" t="s">
        <v>138</v>
      </c>
    </row>
    <row r="4" spans="1:32" ht="17" thickTop="1" thickBot="1">
      <c r="A4" s="323" t="s">
        <v>139</v>
      </c>
      <c r="B4" s="323"/>
      <c r="C4" s="323"/>
      <c r="D4" s="323"/>
      <c r="E4" s="324" t="s">
        <v>140</v>
      </c>
      <c r="F4" s="324"/>
      <c r="G4" s="324"/>
      <c r="H4" s="324"/>
      <c r="K4" s="323" t="s">
        <v>139</v>
      </c>
      <c r="L4" s="323"/>
      <c r="M4" s="323"/>
      <c r="N4" s="323"/>
      <c r="O4" s="324" t="s">
        <v>140</v>
      </c>
      <c r="P4" s="324"/>
      <c r="Q4" s="324"/>
      <c r="R4" s="324"/>
      <c r="U4" s="132" t="s">
        <v>141</v>
      </c>
      <c r="V4" s="133"/>
      <c r="W4" s="133"/>
      <c r="X4" s="133"/>
      <c r="Y4" s="133"/>
      <c r="Z4" s="133"/>
      <c r="AA4" s="134"/>
      <c r="AB4" s="201" t="s">
        <v>142</v>
      </c>
      <c r="AC4" s="202"/>
      <c r="AD4" s="202"/>
      <c r="AE4" s="202"/>
      <c r="AF4" s="203"/>
    </row>
    <row r="5" spans="1:32" ht="16" thickTop="1">
      <c r="A5" s="11" t="s">
        <v>143</v>
      </c>
      <c r="B5" s="12" t="s">
        <v>144</v>
      </c>
      <c r="C5" s="12" t="s">
        <v>145</v>
      </c>
      <c r="D5" s="12" t="s">
        <v>146</v>
      </c>
      <c r="E5" s="13" t="s">
        <v>143</v>
      </c>
      <c r="F5" s="13" t="s">
        <v>144</v>
      </c>
      <c r="G5" s="13" t="s">
        <v>145</v>
      </c>
      <c r="H5" s="14" t="s">
        <v>146</v>
      </c>
      <c r="K5" s="11" t="s">
        <v>143</v>
      </c>
      <c r="L5" s="12" t="s">
        <v>144</v>
      </c>
      <c r="M5" s="12" t="s">
        <v>145</v>
      </c>
      <c r="N5" s="12" t="s">
        <v>146</v>
      </c>
      <c r="O5" s="13" t="s">
        <v>143</v>
      </c>
      <c r="P5" s="13" t="s">
        <v>144</v>
      </c>
      <c r="Q5" s="13" t="s">
        <v>145</v>
      </c>
      <c r="R5" s="14" t="s">
        <v>146</v>
      </c>
      <c r="U5" s="135" t="s">
        <v>147</v>
      </c>
      <c r="V5" s="136"/>
      <c r="W5" s="136"/>
      <c r="X5" s="136"/>
      <c r="Y5" s="136"/>
      <c r="Z5" s="136"/>
      <c r="AA5" s="137"/>
      <c r="AB5" s="204"/>
      <c r="AC5" s="205"/>
      <c r="AD5" s="205"/>
      <c r="AE5" s="205"/>
      <c r="AF5" s="206"/>
    </row>
    <row r="6" spans="1:32">
      <c r="A6" s="15">
        <v>100</v>
      </c>
      <c r="B6" s="16">
        <v>0.98</v>
      </c>
      <c r="C6" s="16">
        <v>0.16</v>
      </c>
      <c r="D6" s="16">
        <v>0.15679999999999999</v>
      </c>
      <c r="E6" s="17">
        <v>100</v>
      </c>
      <c r="F6" s="17">
        <v>0.98</v>
      </c>
      <c r="G6" s="17">
        <v>0.16</v>
      </c>
      <c r="H6" s="18">
        <v>0.15679999999999999</v>
      </c>
      <c r="K6" s="15">
        <v>100</v>
      </c>
      <c r="L6" s="16">
        <v>0.98</v>
      </c>
      <c r="M6" s="16">
        <v>0.18</v>
      </c>
      <c r="N6" s="16">
        <v>0.17599999999999999</v>
      </c>
      <c r="O6" s="17">
        <v>280</v>
      </c>
      <c r="P6" s="17">
        <v>2.4500000000000002</v>
      </c>
      <c r="Q6" s="17">
        <v>7.1999999999999995E-2</v>
      </c>
      <c r="R6" s="18">
        <v>0.17599999999999999</v>
      </c>
      <c r="U6" s="135" t="s">
        <v>148</v>
      </c>
      <c r="V6" s="136"/>
      <c r="W6" s="136"/>
      <c r="X6" s="136"/>
      <c r="Y6" s="136"/>
      <c r="Z6" s="136"/>
      <c r="AA6" s="137"/>
      <c r="AB6" s="204"/>
      <c r="AC6" s="205"/>
      <c r="AD6" s="205"/>
      <c r="AE6" s="205"/>
      <c r="AF6" s="206"/>
    </row>
    <row r="7" spans="1:32">
      <c r="A7" s="15">
        <v>150</v>
      </c>
      <c r="B7" s="210"/>
      <c r="C7" s="210"/>
      <c r="D7" s="210"/>
      <c r="E7" s="17">
        <v>150</v>
      </c>
      <c r="F7" s="210"/>
      <c r="G7" s="210"/>
      <c r="H7" s="219"/>
      <c r="K7" s="15">
        <v>150</v>
      </c>
      <c r="L7" s="210"/>
      <c r="M7" s="16">
        <v>0.18</v>
      </c>
      <c r="N7" s="210"/>
      <c r="O7" s="17">
        <v>380</v>
      </c>
      <c r="P7" s="210"/>
      <c r="Q7" s="210"/>
      <c r="R7" s="219"/>
      <c r="U7" s="135" t="s">
        <v>149</v>
      </c>
      <c r="V7" s="136"/>
      <c r="W7" s="136"/>
      <c r="X7" s="136"/>
      <c r="Y7" s="136"/>
      <c r="Z7" s="136"/>
      <c r="AA7" s="137"/>
      <c r="AB7" s="204"/>
      <c r="AC7" s="205"/>
      <c r="AD7" s="205"/>
      <c r="AE7" s="205"/>
      <c r="AF7" s="206"/>
    </row>
    <row r="8" spans="1:32">
      <c r="A8" s="15">
        <v>200</v>
      </c>
      <c r="B8" s="210"/>
      <c r="C8" s="210"/>
      <c r="D8" s="210"/>
      <c r="E8" s="17">
        <v>200</v>
      </c>
      <c r="F8" s="210"/>
      <c r="G8" s="210"/>
      <c r="H8" s="219"/>
      <c r="K8" s="15">
        <v>200</v>
      </c>
      <c r="L8" s="210"/>
      <c r="M8" s="16">
        <v>0.18</v>
      </c>
      <c r="N8" s="210"/>
      <c r="O8" s="17">
        <v>510</v>
      </c>
      <c r="P8" s="210"/>
      <c r="Q8" s="210"/>
      <c r="R8" s="219"/>
      <c r="U8" s="135" t="s">
        <v>150</v>
      </c>
      <c r="V8" s="136"/>
      <c r="W8" s="136"/>
      <c r="X8" s="136"/>
      <c r="Y8" s="136"/>
      <c r="Z8" s="136"/>
      <c r="AA8" s="137"/>
      <c r="AB8" s="204"/>
      <c r="AC8" s="205"/>
      <c r="AD8" s="205"/>
      <c r="AE8" s="205"/>
      <c r="AF8" s="206"/>
    </row>
    <row r="9" spans="1:32">
      <c r="A9" s="15">
        <v>300</v>
      </c>
      <c r="B9" s="210"/>
      <c r="C9" s="210"/>
      <c r="D9" s="210"/>
      <c r="E9" s="17">
        <v>300</v>
      </c>
      <c r="F9" s="210"/>
      <c r="G9" s="210"/>
      <c r="H9" s="219"/>
      <c r="K9" s="15">
        <v>100</v>
      </c>
      <c r="L9" s="210"/>
      <c r="M9" s="16">
        <v>0.1</v>
      </c>
      <c r="N9" s="210"/>
      <c r="O9" s="17">
        <v>200</v>
      </c>
      <c r="P9" s="210"/>
      <c r="Q9" s="210"/>
      <c r="R9" s="219"/>
      <c r="U9" s="135" t="s">
        <v>151</v>
      </c>
      <c r="V9" s="136"/>
      <c r="W9" s="136"/>
      <c r="X9" s="136"/>
      <c r="Y9" s="136"/>
      <c r="Z9" s="136"/>
      <c r="AA9" s="137"/>
      <c r="AB9" s="204"/>
      <c r="AC9" s="205"/>
      <c r="AD9" s="205"/>
      <c r="AE9" s="205"/>
      <c r="AF9" s="206"/>
    </row>
    <row r="10" spans="1:32">
      <c r="A10" s="15">
        <v>100</v>
      </c>
      <c r="B10" s="210"/>
      <c r="C10" s="210"/>
      <c r="D10" s="210"/>
      <c r="E10" s="17">
        <v>200</v>
      </c>
      <c r="F10" s="210"/>
      <c r="G10" s="210"/>
      <c r="H10" s="219"/>
      <c r="K10" s="15">
        <v>150</v>
      </c>
      <c r="L10" s="210"/>
      <c r="M10" s="16">
        <v>0.1</v>
      </c>
      <c r="N10" s="210"/>
      <c r="O10" s="17">
        <v>310</v>
      </c>
      <c r="P10" s="210"/>
      <c r="Q10" s="210"/>
      <c r="R10" s="219"/>
      <c r="U10" s="135"/>
      <c r="V10" s="136"/>
      <c r="W10" s="136"/>
      <c r="X10" s="136"/>
      <c r="Y10" s="136"/>
      <c r="Z10" s="136"/>
      <c r="AA10" s="137"/>
      <c r="AB10" s="204"/>
      <c r="AC10" s="205"/>
      <c r="AD10" s="205"/>
      <c r="AE10" s="205"/>
      <c r="AF10" s="206"/>
    </row>
    <row r="11" spans="1:32" ht="16" thickBot="1">
      <c r="A11" s="19">
        <v>150</v>
      </c>
      <c r="B11" s="218"/>
      <c r="C11" s="218"/>
      <c r="D11" s="218"/>
      <c r="E11" s="21">
        <v>300</v>
      </c>
      <c r="F11" s="218"/>
      <c r="G11" s="218"/>
      <c r="H11" s="220"/>
      <c r="K11" s="19">
        <v>200</v>
      </c>
      <c r="L11" s="218"/>
      <c r="M11" s="20">
        <v>0.1</v>
      </c>
      <c r="N11" s="218"/>
      <c r="O11" s="21">
        <v>400</v>
      </c>
      <c r="P11" s="218"/>
      <c r="Q11" s="218"/>
      <c r="R11" s="220"/>
      <c r="U11" s="138"/>
      <c r="V11" s="139"/>
      <c r="W11" s="139"/>
      <c r="X11" s="139"/>
      <c r="Y11" s="139"/>
      <c r="Z11" s="139"/>
      <c r="AA11" s="140"/>
      <c r="AB11" s="207"/>
      <c r="AC11" s="208"/>
      <c r="AD11" s="208"/>
      <c r="AE11" s="208"/>
      <c r="AF11" s="209"/>
    </row>
    <row r="12" spans="1:32" ht="16" thickTop="1"/>
    <row r="15" spans="1:32">
      <c r="A15" s="1" t="s">
        <v>152</v>
      </c>
      <c r="B15" s="1"/>
      <c r="C15" s="1"/>
      <c r="D15" s="1"/>
      <c r="E15" s="1"/>
      <c r="F15" s="1"/>
    </row>
    <row r="16" spans="1:32">
      <c r="A16" s="1" t="s">
        <v>153</v>
      </c>
      <c r="B16" s="1"/>
      <c r="C16" s="1"/>
      <c r="D16" s="1"/>
      <c r="E16" s="1" t="s">
        <v>154</v>
      </c>
      <c r="F16" s="1"/>
    </row>
    <row r="17" spans="1:44" ht="16" thickBot="1"/>
    <row r="18" spans="1:44" ht="16" thickBot="1">
      <c r="A18" s="185" t="s">
        <v>155</v>
      </c>
      <c r="E18" s="186" t="s">
        <v>155</v>
      </c>
      <c r="K18" s="342" t="s">
        <v>156</v>
      </c>
      <c r="L18" s="343"/>
      <c r="M18" s="343"/>
      <c r="N18" s="343"/>
      <c r="O18" s="343"/>
      <c r="P18" s="343"/>
      <c r="Q18" s="343"/>
      <c r="R18" s="343"/>
      <c r="S18" s="343"/>
      <c r="T18" s="344"/>
    </row>
    <row r="19" spans="1:44">
      <c r="A19" s="187" t="s">
        <v>157</v>
      </c>
      <c r="E19" s="188" t="s">
        <v>158</v>
      </c>
      <c r="K19" s="204" t="s">
        <v>142</v>
      </c>
      <c r="L19" s="205"/>
      <c r="M19" s="205"/>
      <c r="N19" s="205"/>
      <c r="O19" s="205"/>
      <c r="P19" s="205"/>
      <c r="Q19" s="205"/>
      <c r="R19" s="205"/>
      <c r="S19" s="205"/>
      <c r="T19" s="206"/>
    </row>
    <row r="20" spans="1:44">
      <c r="A20" s="187" t="s">
        <v>159</v>
      </c>
      <c r="E20" s="188" t="s">
        <v>159</v>
      </c>
      <c r="K20" s="204"/>
      <c r="L20" s="205"/>
      <c r="M20" s="205"/>
      <c r="N20" s="205"/>
      <c r="O20" s="205"/>
      <c r="P20" s="205"/>
      <c r="Q20" s="205"/>
      <c r="R20" s="205"/>
      <c r="S20" s="205"/>
      <c r="T20" s="206"/>
    </row>
    <row r="21" spans="1:44" ht="16" thickBot="1">
      <c r="A21" s="189" t="s">
        <v>160</v>
      </c>
      <c r="E21" s="190" t="s">
        <v>161</v>
      </c>
      <c r="K21" s="204"/>
      <c r="L21" s="205"/>
      <c r="M21" s="205"/>
      <c r="N21" s="205"/>
      <c r="O21" s="205"/>
      <c r="P21" s="205"/>
      <c r="Q21" s="205"/>
      <c r="R21" s="205"/>
      <c r="S21" s="205"/>
      <c r="T21" s="206"/>
    </row>
    <row r="22" spans="1:44" ht="17" thickTop="1" thickBot="1">
      <c r="A22" s="191" t="s">
        <v>162</v>
      </c>
      <c r="B22" s="192" t="s">
        <v>163</v>
      </c>
      <c r="C22" s="192" t="s">
        <v>164</v>
      </c>
      <c r="D22" s="193" t="s">
        <v>165</v>
      </c>
      <c r="E22" s="194" t="s">
        <v>162</v>
      </c>
      <c r="F22" s="195" t="s">
        <v>163</v>
      </c>
      <c r="G22" s="195" t="s">
        <v>164</v>
      </c>
      <c r="H22" s="196" t="s">
        <v>165</v>
      </c>
      <c r="K22" s="204"/>
      <c r="L22" s="205"/>
      <c r="M22" s="205"/>
      <c r="N22" s="205"/>
      <c r="O22" s="205"/>
      <c r="P22" s="205"/>
      <c r="Q22" s="205"/>
      <c r="R22" s="205"/>
      <c r="S22" s="205"/>
      <c r="T22" s="206"/>
    </row>
    <row r="23" spans="1:44">
      <c r="A23" s="22">
        <v>100</v>
      </c>
      <c r="B23" s="197">
        <v>0.98</v>
      </c>
      <c r="C23" s="197">
        <v>1.6</v>
      </c>
      <c r="D23" s="198">
        <v>0.6</v>
      </c>
      <c r="E23" s="23">
        <v>100</v>
      </c>
      <c r="F23" s="199">
        <v>0.98</v>
      </c>
      <c r="G23" s="199">
        <v>1.6</v>
      </c>
      <c r="H23" s="200">
        <v>0.6</v>
      </c>
      <c r="K23" s="204"/>
      <c r="L23" s="205"/>
      <c r="M23" s="205"/>
      <c r="N23" s="205"/>
      <c r="O23" s="205"/>
      <c r="P23" s="205"/>
      <c r="Q23" s="205"/>
      <c r="R23" s="205"/>
      <c r="S23" s="205"/>
      <c r="T23" s="206"/>
    </row>
    <row r="24" spans="1:44">
      <c r="A24" s="15">
        <v>200</v>
      </c>
      <c r="B24" s="210"/>
      <c r="C24" s="210"/>
      <c r="D24" s="219"/>
      <c r="E24" s="24">
        <v>200</v>
      </c>
      <c r="F24" s="210"/>
      <c r="G24" s="210"/>
      <c r="H24" s="219"/>
      <c r="K24" s="204"/>
      <c r="L24" s="205"/>
      <c r="M24" s="205"/>
      <c r="N24" s="205"/>
      <c r="O24" s="205"/>
      <c r="P24" s="205"/>
      <c r="Q24" s="205"/>
      <c r="R24" s="205"/>
      <c r="S24" s="205"/>
      <c r="T24" s="206"/>
    </row>
    <row r="25" spans="1:44" ht="16" thickBot="1">
      <c r="A25" s="15">
        <v>300</v>
      </c>
      <c r="B25" s="210"/>
      <c r="C25" s="210"/>
      <c r="D25" s="219"/>
      <c r="E25" s="24">
        <v>300</v>
      </c>
      <c r="F25" s="210"/>
      <c r="G25" s="210"/>
      <c r="H25" s="219"/>
      <c r="K25" s="207"/>
      <c r="L25" s="208"/>
      <c r="M25" s="208"/>
      <c r="N25" s="208"/>
      <c r="O25" s="208"/>
      <c r="P25" s="208"/>
      <c r="Q25" s="208"/>
      <c r="R25" s="208"/>
      <c r="S25" s="208"/>
      <c r="T25" s="209"/>
    </row>
    <row r="26" spans="1:44">
      <c r="A26" s="15">
        <v>400</v>
      </c>
      <c r="B26" s="210"/>
      <c r="C26" s="210"/>
      <c r="D26" s="219"/>
      <c r="E26" s="24">
        <v>400</v>
      </c>
      <c r="F26" s="210"/>
      <c r="G26" s="210"/>
      <c r="H26" s="219"/>
    </row>
    <row r="27" spans="1:44" ht="16" thickBot="1">
      <c r="A27" s="19">
        <v>500</v>
      </c>
      <c r="B27" s="218"/>
      <c r="C27" s="218"/>
      <c r="D27" s="220"/>
      <c r="E27" s="25">
        <v>500</v>
      </c>
      <c r="F27" s="218"/>
      <c r="G27" s="218"/>
      <c r="H27" s="220"/>
    </row>
    <row r="28" spans="1:44" ht="16" thickTop="1"/>
    <row r="31" spans="1:44" ht="16" thickBot="1">
      <c r="A31" s="1" t="s">
        <v>166</v>
      </c>
      <c r="B31" s="1"/>
      <c r="C31" s="1"/>
    </row>
    <row r="32" spans="1:44" ht="16" thickBot="1">
      <c r="A32" s="1" t="s">
        <v>167</v>
      </c>
      <c r="B32" s="1"/>
      <c r="C32" s="1"/>
      <c r="H32" s="1" t="s">
        <v>168</v>
      </c>
      <c r="Q32" s="1" t="s">
        <v>169</v>
      </c>
      <c r="AB32" s="157" t="s">
        <v>51</v>
      </c>
      <c r="AC32" s="154"/>
      <c r="AD32" s="131"/>
      <c r="AE32" s="131"/>
      <c r="AF32" s="131"/>
      <c r="AG32" s="131"/>
      <c r="AH32" s="131"/>
      <c r="AI32" s="131"/>
      <c r="AJ32" s="131"/>
      <c r="AK32" s="131"/>
      <c r="AL32" s="131"/>
      <c r="AM32" s="131"/>
      <c r="AN32" s="131"/>
      <c r="AO32" s="131"/>
      <c r="AP32" s="131"/>
      <c r="AQ32" s="131"/>
      <c r="AR32" s="131"/>
    </row>
    <row r="33" spans="1:44" ht="17" thickTop="1" thickBot="1">
      <c r="A33" s="325" t="s">
        <v>170</v>
      </c>
      <c r="B33" s="326"/>
      <c r="C33" s="326"/>
      <c r="D33" s="326"/>
      <c r="E33" s="327"/>
      <c r="H33" s="297" t="s">
        <v>171</v>
      </c>
      <c r="I33" s="298"/>
      <c r="J33" s="298"/>
      <c r="K33" s="298"/>
      <c r="L33" s="298"/>
      <c r="M33" s="298"/>
      <c r="N33" s="298"/>
      <c r="O33" s="299"/>
      <c r="Q33" s="309" t="s">
        <v>172</v>
      </c>
      <c r="R33" s="310"/>
      <c r="S33" s="310"/>
      <c r="T33" s="310"/>
      <c r="U33" s="310"/>
      <c r="V33" s="310"/>
      <c r="W33" s="310"/>
      <c r="X33" s="310"/>
      <c r="Y33" s="310"/>
      <c r="Z33" s="311"/>
      <c r="AB33" s="155">
        <v>1</v>
      </c>
      <c r="AC33" s="336" t="s">
        <v>173</v>
      </c>
      <c r="AD33" s="337"/>
      <c r="AE33" s="337"/>
      <c r="AF33" s="337"/>
      <c r="AG33" s="337"/>
      <c r="AH33" s="337"/>
      <c r="AI33" s="337"/>
      <c r="AJ33" s="337"/>
      <c r="AK33" s="337"/>
      <c r="AL33" s="337"/>
      <c r="AM33" s="337"/>
      <c r="AN33" s="337"/>
      <c r="AO33" s="337"/>
      <c r="AP33" s="337"/>
      <c r="AQ33" s="337"/>
      <c r="AR33" s="338"/>
    </row>
    <row r="34" spans="1:44" ht="16" thickTop="1">
      <c r="A34" s="2" t="s">
        <v>101</v>
      </c>
      <c r="B34" s="3" t="s">
        <v>174</v>
      </c>
      <c r="C34" s="3" t="s">
        <v>175</v>
      </c>
      <c r="D34" s="3" t="s">
        <v>176</v>
      </c>
      <c r="E34" s="32" t="s">
        <v>177</v>
      </c>
      <c r="H34" s="333" t="s">
        <v>178</v>
      </c>
      <c r="I34" s="334"/>
      <c r="J34" s="334"/>
      <c r="K34" s="334"/>
      <c r="L34" s="334"/>
      <c r="M34" s="334"/>
      <c r="N34" s="334"/>
      <c r="O34" s="335"/>
      <c r="Q34" s="141" t="s">
        <v>179</v>
      </c>
      <c r="R34" s="142" t="s">
        <v>180</v>
      </c>
      <c r="S34" s="142" t="s">
        <v>181</v>
      </c>
      <c r="T34" s="142" t="s">
        <v>182</v>
      </c>
      <c r="U34" s="142" t="s">
        <v>183</v>
      </c>
      <c r="V34" s="142" t="s">
        <v>184</v>
      </c>
      <c r="W34" s="142" t="s">
        <v>184</v>
      </c>
      <c r="X34" s="142" t="s">
        <v>185</v>
      </c>
      <c r="Y34" s="142" t="s">
        <v>186</v>
      </c>
      <c r="Z34" s="143" t="s">
        <v>187</v>
      </c>
      <c r="AB34" s="155" t="s">
        <v>53</v>
      </c>
      <c r="AC34" s="348"/>
      <c r="AD34" s="349"/>
      <c r="AE34" s="349"/>
      <c r="AF34" s="349"/>
      <c r="AG34" s="349"/>
      <c r="AH34" s="349"/>
      <c r="AI34" s="349"/>
      <c r="AJ34" s="349"/>
      <c r="AK34" s="349"/>
      <c r="AL34" s="349"/>
      <c r="AM34" s="349"/>
      <c r="AN34" s="349"/>
      <c r="AO34" s="349"/>
      <c r="AP34" s="349"/>
      <c r="AQ34" s="349"/>
      <c r="AR34" s="350"/>
    </row>
    <row r="35" spans="1:44" ht="16" thickBot="1">
      <c r="A35" s="4">
        <v>100</v>
      </c>
      <c r="B35" s="5">
        <v>0.98</v>
      </c>
      <c r="C35" s="5">
        <v>0.5</v>
      </c>
      <c r="D35" s="5">
        <v>0.5</v>
      </c>
      <c r="E35" s="33">
        <v>1</v>
      </c>
      <c r="H35" s="285" t="s">
        <v>188</v>
      </c>
      <c r="I35" s="286"/>
      <c r="J35" s="286"/>
      <c r="K35" s="286"/>
      <c r="L35" s="286"/>
      <c r="M35" s="286"/>
      <c r="N35" s="286"/>
      <c r="O35" s="287"/>
      <c r="Q35" s="144" t="s">
        <v>45</v>
      </c>
      <c r="R35" s="145" t="s">
        <v>45</v>
      </c>
      <c r="S35" s="145" t="s">
        <v>45</v>
      </c>
      <c r="T35" s="145" t="s">
        <v>45</v>
      </c>
      <c r="U35" s="145" t="s">
        <v>45</v>
      </c>
      <c r="V35" s="145" t="s">
        <v>45</v>
      </c>
      <c r="W35" s="145" t="s">
        <v>189</v>
      </c>
      <c r="X35" s="145" t="s">
        <v>189</v>
      </c>
      <c r="Y35" s="145" t="s">
        <v>189</v>
      </c>
      <c r="Z35" s="146" t="s">
        <v>189</v>
      </c>
      <c r="AB35" s="155">
        <v>2</v>
      </c>
      <c r="AC35" s="339" t="s">
        <v>190</v>
      </c>
      <c r="AD35" s="340"/>
      <c r="AE35" s="340"/>
      <c r="AF35" s="340"/>
      <c r="AG35" s="340"/>
      <c r="AH35" s="340"/>
      <c r="AI35" s="340"/>
      <c r="AJ35" s="340"/>
      <c r="AK35" s="340"/>
      <c r="AL35" s="340"/>
      <c r="AM35" s="340"/>
      <c r="AN35" s="340"/>
      <c r="AO35" s="340"/>
      <c r="AP35" s="340"/>
      <c r="AQ35" s="340"/>
      <c r="AR35" s="341"/>
    </row>
    <row r="36" spans="1:44" ht="17" thickTop="1" thickBot="1">
      <c r="A36" s="4">
        <v>200</v>
      </c>
      <c r="B36" s="214"/>
      <c r="C36" s="214"/>
      <c r="D36" s="214"/>
      <c r="E36" s="215"/>
      <c r="H36" s="331" t="s">
        <v>191</v>
      </c>
      <c r="I36" s="331" t="s">
        <v>192</v>
      </c>
      <c r="J36" s="328" t="s">
        <v>193</v>
      </c>
      <c r="K36" s="328"/>
      <c r="L36" s="329"/>
      <c r="M36" s="330" t="s">
        <v>194</v>
      </c>
      <c r="N36" s="328"/>
      <c r="O36" s="329"/>
      <c r="Q36" s="147">
        <v>50</v>
      </c>
      <c r="R36" s="148">
        <v>50</v>
      </c>
      <c r="S36" s="148">
        <v>50</v>
      </c>
      <c r="T36" s="148">
        <v>50</v>
      </c>
      <c r="U36" s="148">
        <v>50</v>
      </c>
      <c r="V36" s="148">
        <v>250</v>
      </c>
      <c r="W36" s="148">
        <v>2.4500000000000002</v>
      </c>
      <c r="X36" s="148">
        <v>1.25</v>
      </c>
      <c r="Y36" s="148">
        <v>1.25</v>
      </c>
      <c r="Z36" s="149">
        <v>2.5</v>
      </c>
      <c r="AB36" s="155" t="s">
        <v>53</v>
      </c>
      <c r="AC36" s="348"/>
      <c r="AD36" s="349"/>
      <c r="AE36" s="349"/>
      <c r="AF36" s="349"/>
      <c r="AG36" s="349"/>
      <c r="AH36" s="349"/>
      <c r="AI36" s="349"/>
      <c r="AJ36" s="349"/>
      <c r="AK36" s="349"/>
      <c r="AL36" s="349"/>
      <c r="AM36" s="349"/>
      <c r="AN36" s="349"/>
      <c r="AO36" s="349"/>
      <c r="AP36" s="349"/>
      <c r="AQ36" s="349"/>
      <c r="AR36" s="350"/>
    </row>
    <row r="37" spans="1:44" ht="17" thickTop="1" thickBot="1">
      <c r="A37" s="4">
        <v>300</v>
      </c>
      <c r="B37" s="214"/>
      <c r="C37" s="214"/>
      <c r="D37" s="214"/>
      <c r="E37" s="215"/>
      <c r="H37" s="332"/>
      <c r="I37" s="332"/>
      <c r="J37" s="27" t="s">
        <v>175</v>
      </c>
      <c r="K37" s="7" t="s">
        <v>176</v>
      </c>
      <c r="L37" s="7" t="s">
        <v>195</v>
      </c>
      <c r="M37" s="7" t="s">
        <v>175</v>
      </c>
      <c r="N37" s="7" t="s">
        <v>176</v>
      </c>
      <c r="O37" s="8" t="s">
        <v>195</v>
      </c>
      <c r="Q37" s="150">
        <v>100</v>
      </c>
      <c r="R37" s="52">
        <v>100</v>
      </c>
      <c r="S37" s="52">
        <v>100</v>
      </c>
      <c r="T37" s="52">
        <v>100</v>
      </c>
      <c r="U37" s="52">
        <v>100</v>
      </c>
      <c r="V37" s="210"/>
      <c r="W37" s="210"/>
      <c r="X37" s="210"/>
      <c r="Y37" s="210"/>
      <c r="Z37" s="211"/>
      <c r="AB37" s="155">
        <v>3</v>
      </c>
      <c r="AC37" s="339" t="s">
        <v>196</v>
      </c>
      <c r="AD37" s="340"/>
      <c r="AE37" s="340"/>
      <c r="AF37" s="340"/>
      <c r="AG37" s="340"/>
      <c r="AH37" s="340"/>
      <c r="AI37" s="340"/>
      <c r="AJ37" s="340"/>
      <c r="AK37" s="340"/>
      <c r="AL37" s="340"/>
      <c r="AM37" s="340"/>
      <c r="AN37" s="340"/>
      <c r="AO37" s="340"/>
      <c r="AP37" s="340"/>
      <c r="AQ37" s="340"/>
      <c r="AR37" s="341"/>
    </row>
    <row r="38" spans="1:44" ht="16" thickTop="1">
      <c r="A38" s="4">
        <v>400</v>
      </c>
      <c r="B38" s="214"/>
      <c r="C38" s="214"/>
      <c r="D38" s="214"/>
      <c r="E38" s="215"/>
      <c r="H38" s="28">
        <v>0</v>
      </c>
      <c r="I38" s="29">
        <v>0.36</v>
      </c>
      <c r="J38" s="214"/>
      <c r="K38" s="214"/>
      <c r="L38" s="214"/>
      <c r="M38" s="214"/>
      <c r="N38" s="214"/>
      <c r="O38" s="215"/>
      <c r="Q38" s="150">
        <v>150</v>
      </c>
      <c r="R38" s="52">
        <v>150</v>
      </c>
      <c r="S38" s="52">
        <v>150</v>
      </c>
      <c r="T38" s="52">
        <v>150</v>
      </c>
      <c r="U38" s="52">
        <v>150</v>
      </c>
      <c r="V38" s="210"/>
      <c r="W38" s="210"/>
      <c r="X38" s="210"/>
      <c r="Y38" s="210"/>
      <c r="Z38" s="211"/>
      <c r="AB38" s="155" t="s">
        <v>53</v>
      </c>
      <c r="AC38" s="351"/>
      <c r="AD38" s="352"/>
      <c r="AE38" s="352"/>
      <c r="AF38" s="352"/>
      <c r="AG38" s="352"/>
      <c r="AH38" s="352"/>
      <c r="AI38" s="352"/>
      <c r="AJ38" s="352"/>
      <c r="AK38" s="352"/>
      <c r="AL38" s="352"/>
      <c r="AM38" s="352"/>
      <c r="AN38" s="352"/>
      <c r="AO38" s="352"/>
      <c r="AP38" s="352"/>
      <c r="AQ38" s="352"/>
      <c r="AR38" s="353"/>
    </row>
    <row r="39" spans="1:44" ht="16" thickBot="1">
      <c r="A39" s="6">
        <v>500</v>
      </c>
      <c r="B39" s="216"/>
      <c r="C39" s="216"/>
      <c r="D39" s="216"/>
      <c r="E39" s="217"/>
      <c r="H39" s="30">
        <v>0.06</v>
      </c>
      <c r="I39" s="9">
        <v>0.3</v>
      </c>
      <c r="J39" s="214"/>
      <c r="K39" s="214"/>
      <c r="L39" s="214"/>
      <c r="M39" s="214"/>
      <c r="N39" s="214"/>
      <c r="O39" s="215"/>
      <c r="Q39" s="150">
        <v>200</v>
      </c>
      <c r="R39" s="52">
        <v>200</v>
      </c>
      <c r="S39" s="52">
        <v>200</v>
      </c>
      <c r="T39" s="52">
        <v>200</v>
      </c>
      <c r="U39" s="52">
        <v>200</v>
      </c>
      <c r="V39" s="210"/>
      <c r="W39" s="210"/>
      <c r="X39" s="210"/>
      <c r="Y39" s="210"/>
      <c r="Z39" s="211"/>
      <c r="AB39" s="155">
        <v>4</v>
      </c>
      <c r="AC39" s="339" t="s">
        <v>197</v>
      </c>
      <c r="AD39" s="340"/>
      <c r="AE39" s="340"/>
      <c r="AF39" s="340"/>
      <c r="AG39" s="340"/>
      <c r="AH39" s="340"/>
      <c r="AI39" s="340"/>
      <c r="AJ39" s="340"/>
      <c r="AK39" s="340"/>
      <c r="AL39" s="340"/>
      <c r="AM39" s="340"/>
      <c r="AN39" s="340"/>
      <c r="AO39" s="340"/>
      <c r="AP39" s="340"/>
      <c r="AQ39" s="340"/>
      <c r="AR39" s="341"/>
    </row>
    <row r="40" spans="1:44" ht="17" thickTop="1" thickBot="1">
      <c r="H40" s="30">
        <v>0.12</v>
      </c>
      <c r="I40" s="9">
        <v>0.24</v>
      </c>
      <c r="J40" s="214"/>
      <c r="K40" s="214"/>
      <c r="L40" s="214"/>
      <c r="M40" s="214"/>
      <c r="N40" s="214"/>
      <c r="O40" s="215"/>
      <c r="Q40" s="151">
        <v>250</v>
      </c>
      <c r="R40" s="152">
        <v>250</v>
      </c>
      <c r="S40" s="152">
        <v>250</v>
      </c>
      <c r="T40" s="152">
        <v>250</v>
      </c>
      <c r="U40" s="152">
        <v>250</v>
      </c>
      <c r="V40" s="212"/>
      <c r="W40" s="212"/>
      <c r="X40" s="212"/>
      <c r="Y40" s="212"/>
      <c r="Z40" s="213"/>
      <c r="AB40" s="156" t="s">
        <v>53</v>
      </c>
      <c r="AC40" s="345"/>
      <c r="AD40" s="346"/>
      <c r="AE40" s="346"/>
      <c r="AF40" s="346"/>
      <c r="AG40" s="346"/>
      <c r="AH40" s="346"/>
      <c r="AI40" s="346"/>
      <c r="AJ40" s="346"/>
      <c r="AK40" s="346"/>
      <c r="AL40" s="346"/>
      <c r="AM40" s="346"/>
      <c r="AN40" s="346"/>
      <c r="AO40" s="346"/>
      <c r="AP40" s="346"/>
      <c r="AQ40" s="346"/>
      <c r="AR40" s="347"/>
    </row>
    <row r="41" spans="1:44">
      <c r="H41" s="30">
        <v>0.18</v>
      </c>
      <c r="I41" s="9">
        <v>0.18</v>
      </c>
      <c r="J41" s="214"/>
      <c r="K41" s="214"/>
      <c r="L41" s="214"/>
      <c r="M41" s="214"/>
      <c r="N41" s="214"/>
      <c r="O41" s="215"/>
    </row>
    <row r="42" spans="1:44">
      <c r="H42" s="30">
        <v>0.24</v>
      </c>
      <c r="I42" s="9">
        <v>0.12</v>
      </c>
      <c r="J42" s="214"/>
      <c r="K42" s="214"/>
      <c r="L42" s="214"/>
      <c r="M42" s="214"/>
      <c r="N42" s="214"/>
      <c r="O42" s="215"/>
    </row>
    <row r="43" spans="1:44">
      <c r="H43" s="30">
        <v>0.3</v>
      </c>
      <c r="I43" s="9">
        <v>0.06</v>
      </c>
      <c r="J43" s="214"/>
      <c r="K43" s="214"/>
      <c r="L43" s="214"/>
      <c r="M43" s="214"/>
      <c r="N43" s="214"/>
      <c r="O43" s="215"/>
    </row>
    <row r="44" spans="1:44" ht="16" thickBot="1">
      <c r="H44" s="31">
        <v>0.36</v>
      </c>
      <c r="I44" s="10">
        <v>0</v>
      </c>
      <c r="J44" s="216"/>
      <c r="K44" s="216"/>
      <c r="L44" s="216"/>
      <c r="M44" s="216"/>
      <c r="N44" s="216"/>
      <c r="O44" s="217"/>
    </row>
    <row r="45" spans="1:44" ht="16" thickTop="1"/>
  </sheetData>
  <mergeCells count="22">
    <mergeCell ref="AC39:AR39"/>
    <mergeCell ref="AC40:AR40"/>
    <mergeCell ref="AC34:AR34"/>
    <mergeCell ref="AC36:AR36"/>
    <mergeCell ref="AC38:AR38"/>
    <mergeCell ref="AC33:AR33"/>
    <mergeCell ref="AC35:AR35"/>
    <mergeCell ref="AC37:AR37"/>
    <mergeCell ref="Q33:Z33"/>
    <mergeCell ref="K18:T18"/>
    <mergeCell ref="H35:O35"/>
    <mergeCell ref="A4:D4"/>
    <mergeCell ref="E4:H4"/>
    <mergeCell ref="A33:E33"/>
    <mergeCell ref="J36:L36"/>
    <mergeCell ref="M36:O36"/>
    <mergeCell ref="H36:H37"/>
    <mergeCell ref="I36:I37"/>
    <mergeCell ref="H33:O33"/>
    <mergeCell ref="H34:O34"/>
    <mergeCell ref="K4:N4"/>
    <mergeCell ref="O4:R4"/>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226485-9DA4-4A72-B8D8-319BAE76D4A8}">
  <dimension ref="A1:O15"/>
  <sheetViews>
    <sheetView tabSelected="1" topLeftCell="A3" workbookViewId="0">
      <selection activeCell="Q13" sqref="Q13"/>
    </sheetView>
  </sheetViews>
  <sheetFormatPr baseColWidth="10" defaultColWidth="8.83203125" defaultRowHeight="15"/>
  <cols>
    <col min="4" max="4" width="15.1640625" bestFit="1" customWidth="1"/>
    <col min="5" max="5" width="13.5" bestFit="1" customWidth="1"/>
    <col min="6" max="6" width="14.83203125" bestFit="1" customWidth="1"/>
  </cols>
  <sheetData>
    <row r="1" spans="1:15">
      <c r="A1" s="1" t="s">
        <v>198</v>
      </c>
    </row>
    <row r="2" spans="1:15" ht="16" thickBot="1"/>
    <row r="3" spans="1:15" ht="37.5" customHeight="1" thickTop="1" thickBot="1">
      <c r="A3" s="259" t="s">
        <v>199</v>
      </c>
      <c r="B3" s="184" t="s">
        <v>200</v>
      </c>
      <c r="C3" s="260" t="s">
        <v>201</v>
      </c>
      <c r="D3" s="184" t="s">
        <v>202</v>
      </c>
      <c r="E3" s="184" t="s">
        <v>203</v>
      </c>
      <c r="F3" s="184" t="s">
        <v>204</v>
      </c>
      <c r="G3" s="184" t="s">
        <v>205</v>
      </c>
      <c r="I3" s="183" t="s">
        <v>206</v>
      </c>
      <c r="J3" s="183" t="s">
        <v>200</v>
      </c>
      <c r="K3" s="262" t="s">
        <v>201</v>
      </c>
      <c r="L3" s="183" t="s">
        <v>202</v>
      </c>
      <c r="M3" s="183" t="s">
        <v>203</v>
      </c>
      <c r="N3" s="183" t="s">
        <v>204</v>
      </c>
      <c r="O3" s="183" t="s">
        <v>205</v>
      </c>
    </row>
    <row r="4" spans="1:15" ht="17" thickTop="1" thickBot="1">
      <c r="B4" s="184" t="s">
        <v>207</v>
      </c>
      <c r="C4" s="184"/>
      <c r="D4" s="184" t="s">
        <v>208</v>
      </c>
      <c r="E4" s="184" t="s">
        <v>208</v>
      </c>
      <c r="F4" s="184" t="s">
        <v>208</v>
      </c>
      <c r="G4" s="184"/>
      <c r="J4" s="183" t="s">
        <v>207</v>
      </c>
      <c r="K4" s="183"/>
      <c r="L4" s="183" t="s">
        <v>208</v>
      </c>
      <c r="M4" s="183" t="s">
        <v>208</v>
      </c>
      <c r="N4" s="183" t="s">
        <v>208</v>
      </c>
      <c r="O4" s="183"/>
    </row>
    <row r="5" spans="1:15" ht="17" thickTop="1" thickBot="1">
      <c r="B5" s="261">
        <v>0.5</v>
      </c>
      <c r="C5" s="256">
        <f>SQRT(B5)</f>
        <v>0.70710678118654757</v>
      </c>
      <c r="D5" s="256">
        <v>70.33</v>
      </c>
      <c r="E5" s="256">
        <v>1.4066000000000001</v>
      </c>
      <c r="F5" s="256">
        <f>2*PI()*SQRT(B5/9.81)</f>
        <v>1.4185033534428875</v>
      </c>
      <c r="G5" s="256">
        <f>(E5/2*PI())^2</f>
        <v>4.8818112088587462</v>
      </c>
      <c r="J5" s="263">
        <v>0.5</v>
      </c>
      <c r="K5" s="256">
        <f>SQRT(J5)</f>
        <v>0.70710678118654757</v>
      </c>
      <c r="L5" s="256">
        <v>70.91</v>
      </c>
      <c r="M5" s="256">
        <v>1.4181999999999999</v>
      </c>
      <c r="N5" s="256">
        <f>2*PI()*SQRT(J5/9.81)</f>
        <v>1.4185033534428875</v>
      </c>
      <c r="O5" s="256">
        <f>(M5/2*PI())^2</f>
        <v>4.962662218544116</v>
      </c>
    </row>
    <row r="6" spans="1:15" ht="17" thickTop="1" thickBot="1">
      <c r="B6" s="83">
        <v>0.45</v>
      </c>
      <c r="C6" s="256">
        <f t="shared" ref="C6:C11" si="0">SQRT(B6)</f>
        <v>0.67082039324993692</v>
      </c>
      <c r="D6" s="257">
        <v>66.62</v>
      </c>
      <c r="E6" s="257">
        <v>1.3324</v>
      </c>
      <c r="F6" s="256">
        <f>2*PI()*SQRT(B6/9.81)</f>
        <v>1.345710439639912</v>
      </c>
      <c r="G6" s="256">
        <f t="shared" ref="G6:G11" si="1">(E6/2*PI())^2</f>
        <v>4.3803519071262178</v>
      </c>
      <c r="J6" s="98">
        <v>0.45</v>
      </c>
      <c r="K6" s="256">
        <f t="shared" ref="K6:K11" si="2">SQRT(J6)</f>
        <v>0.67082039324993692</v>
      </c>
      <c r="L6" s="257">
        <v>65.64</v>
      </c>
      <c r="M6" s="257">
        <v>1.3128</v>
      </c>
      <c r="N6" s="256">
        <f t="shared" ref="N6:N11" si="3">2*PI()*SQRT(J6/9.81)</f>
        <v>1.345710439639912</v>
      </c>
      <c r="O6" s="256">
        <f t="shared" ref="O6:O11" si="4">(M6/2*PI())^2</f>
        <v>4.2524272270735857</v>
      </c>
    </row>
    <row r="7" spans="1:15" ht="17" thickTop="1" thickBot="1">
      <c r="B7" s="83">
        <v>0.4</v>
      </c>
      <c r="C7" s="256">
        <f t="shared" si="0"/>
        <v>0.63245553203367588</v>
      </c>
      <c r="D7" s="257">
        <v>62.84</v>
      </c>
      <c r="E7" s="257">
        <v>1.2567999999999999</v>
      </c>
      <c r="F7" s="256">
        <f t="shared" ref="F6:F11" si="5">2*PI()*SQRT(B7/9.81)</f>
        <v>1.2687479698438826</v>
      </c>
      <c r="G7" s="256">
        <f t="shared" si="1"/>
        <v>3.8973741305070364</v>
      </c>
      <c r="J7" s="98">
        <v>0.4</v>
      </c>
      <c r="K7" s="256">
        <f t="shared" si="2"/>
        <v>0.63245553203367588</v>
      </c>
      <c r="L7" s="257">
        <v>63.92</v>
      </c>
      <c r="M7" s="257">
        <v>1.2784</v>
      </c>
      <c r="N7" s="256">
        <f t="shared" si="3"/>
        <v>1.2687479698438826</v>
      </c>
      <c r="O7" s="256">
        <f t="shared" si="4"/>
        <v>4.0324898043263024</v>
      </c>
    </row>
    <row r="8" spans="1:15" ht="17" thickTop="1" thickBot="1">
      <c r="B8" s="83">
        <v>0.35</v>
      </c>
      <c r="C8" s="256">
        <f t="shared" si="0"/>
        <v>0.59160797830996159</v>
      </c>
      <c r="D8" s="257">
        <v>59.2</v>
      </c>
      <c r="E8" s="257">
        <v>1.1839999999999999</v>
      </c>
      <c r="F8" s="256">
        <f t="shared" si="5"/>
        <v>1.1868050533302013</v>
      </c>
      <c r="G8" s="256">
        <f t="shared" si="1"/>
        <v>3.4589410368233806</v>
      </c>
      <c r="J8" s="98">
        <v>0.35</v>
      </c>
      <c r="K8" s="256">
        <f t="shared" si="2"/>
        <v>0.59160797830996159</v>
      </c>
      <c r="L8" s="257">
        <v>59.59</v>
      </c>
      <c r="M8" s="257">
        <v>1.1918</v>
      </c>
      <c r="N8" s="256">
        <f t="shared" si="3"/>
        <v>1.1868050533302013</v>
      </c>
      <c r="O8" s="256">
        <f t="shared" si="4"/>
        <v>3.5046650387887919</v>
      </c>
    </row>
    <row r="9" spans="1:15" ht="17" thickTop="1" thickBot="1">
      <c r="B9" s="83">
        <v>0.3</v>
      </c>
      <c r="C9" s="256">
        <f t="shared" si="0"/>
        <v>0.54772255750516607</v>
      </c>
      <c r="D9" s="257">
        <v>55.33</v>
      </c>
      <c r="E9" s="257">
        <v>1.1066</v>
      </c>
      <c r="F9" s="256">
        <f t="shared" si="5"/>
        <v>1.0987679728847353</v>
      </c>
      <c r="G9" s="256">
        <f t="shared" si="1"/>
        <v>3.0214894752974133</v>
      </c>
      <c r="J9" s="98">
        <v>0.3</v>
      </c>
      <c r="K9" s="256">
        <f t="shared" si="2"/>
        <v>0.54772255750516607</v>
      </c>
      <c r="L9" s="257">
        <v>54.38</v>
      </c>
      <c r="M9" s="257">
        <v>1.0875999999999999</v>
      </c>
      <c r="N9" s="256">
        <f t="shared" si="3"/>
        <v>1.0987679728847353</v>
      </c>
      <c r="O9" s="256">
        <f t="shared" si="4"/>
        <v>2.918624016907279</v>
      </c>
    </row>
    <row r="10" spans="1:15" ht="17" thickTop="1" thickBot="1">
      <c r="B10" s="83">
        <v>0.25</v>
      </c>
      <c r="C10" s="256">
        <f t="shared" si="0"/>
        <v>0.5</v>
      </c>
      <c r="D10" s="257">
        <v>50.01</v>
      </c>
      <c r="E10" s="257">
        <v>1.0002</v>
      </c>
      <c r="F10" s="256">
        <f t="shared" si="5"/>
        <v>1.0030333403553238</v>
      </c>
      <c r="G10" s="256">
        <f t="shared" si="1"/>
        <v>2.4683881594084927</v>
      </c>
      <c r="J10" s="98">
        <v>0.25</v>
      </c>
      <c r="K10" s="256">
        <f t="shared" si="2"/>
        <v>0.5</v>
      </c>
      <c r="L10" s="257">
        <v>51.14</v>
      </c>
      <c r="M10" s="257">
        <v>1.0227999999999999</v>
      </c>
      <c r="N10" s="256">
        <f t="shared" si="3"/>
        <v>1.0030333403553238</v>
      </c>
      <c r="O10" s="256">
        <f t="shared" si="4"/>
        <v>2.5811972442327233</v>
      </c>
    </row>
    <row r="11" spans="1:15" ht="17" thickTop="1" thickBot="1">
      <c r="B11" s="84">
        <v>0.2</v>
      </c>
      <c r="C11" s="256">
        <f t="shared" si="0"/>
        <v>0.44721359549995793</v>
      </c>
      <c r="D11" s="258">
        <v>45.12</v>
      </c>
      <c r="E11" s="258">
        <v>0.90239999999999998</v>
      </c>
      <c r="F11" s="256">
        <f t="shared" si="5"/>
        <v>0.8971402930932747</v>
      </c>
      <c r="G11" s="256">
        <f t="shared" si="1"/>
        <v>2.009268276204109</v>
      </c>
      <c r="J11" s="99">
        <v>0.2</v>
      </c>
      <c r="K11" s="256">
        <f t="shared" si="2"/>
        <v>0.44721359549995793</v>
      </c>
      <c r="L11" s="258">
        <v>45.76</v>
      </c>
      <c r="M11" s="258">
        <v>0.91520000000000001</v>
      </c>
      <c r="N11" s="256">
        <f t="shared" si="3"/>
        <v>0.8971402930932747</v>
      </c>
      <c r="O11" s="256">
        <f t="shared" si="4"/>
        <v>2.0666730536742528</v>
      </c>
    </row>
    <row r="12" spans="1:15" ht="16" thickTop="1"/>
    <row r="14" spans="1:15">
      <c r="B14" s="1" t="s">
        <v>209</v>
      </c>
      <c r="C14" s="1"/>
      <c r="D14" s="1"/>
    </row>
    <row r="15" spans="1:15">
      <c r="B15" s="1" t="s">
        <v>210</v>
      </c>
    </row>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60C4E9246EAD664A9A522726E403CA17" ma:contentTypeVersion="8" ma:contentTypeDescription="Create a new document." ma:contentTypeScope="" ma:versionID="9d087dce77300ca28177e64cf6b077b8">
  <xsd:schema xmlns:xsd="http://www.w3.org/2001/XMLSchema" xmlns:xs="http://www.w3.org/2001/XMLSchema" xmlns:p="http://schemas.microsoft.com/office/2006/metadata/properties" xmlns:ns3="b4f9f7ee-5770-4a14-8925-17f3d16e50b7" targetNamespace="http://schemas.microsoft.com/office/2006/metadata/properties" ma:root="true" ma:fieldsID="5e9e1ab5468bcc6abce52ce80bfe8745" ns3:_="">
    <xsd:import namespace="b4f9f7ee-5770-4a14-8925-17f3d16e50b7"/>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MediaServiceSystemTags" minOccurs="0"/>
                <xsd:element ref="ns3:MediaServiceGenerationTime" minOccurs="0"/>
                <xsd:element ref="ns3:MediaServiceEventHashCode"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4f9f7ee-5770-4a14-8925-17f3d16e50b7"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SystemTags" ma:index="12" nillable="true" ma:displayName="MediaServiceSystemTags" ma:hidden="true" ma:internalName="MediaServiceSystemTags" ma:readOnly="true">
      <xsd:simpleType>
        <xsd:restriction base="dms:Note"/>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5A07109-93EF-450D-B102-57E66D925843}">
  <ds:schemaRefs>
    <ds:schemaRef ds:uri="http://schemas.microsoft.com/sharepoint/v3/contenttype/forms"/>
  </ds:schemaRefs>
</ds:datastoreItem>
</file>

<file path=customXml/itemProps2.xml><?xml version="1.0" encoding="utf-8"?>
<ds:datastoreItem xmlns:ds="http://schemas.openxmlformats.org/officeDocument/2006/customXml" ds:itemID="{DFEA09BA-852E-4B73-969D-423207FB4191}">
  <ds:schemaRefs>
    <ds:schemaRef ds:uri="http://purl.org/dc/elements/1.1/"/>
    <ds:schemaRef ds:uri="http://www.w3.org/XML/1998/namespace"/>
    <ds:schemaRef ds:uri="http://schemas.openxmlformats.org/package/2006/metadata/core-properties"/>
    <ds:schemaRef ds:uri="http://schemas.microsoft.com/office/2006/documentManagement/types"/>
    <ds:schemaRef ds:uri="http://purl.org/dc/dcmitype/"/>
    <ds:schemaRef ds:uri="http://purl.org/dc/terms/"/>
    <ds:schemaRef ds:uri="http://schemas.microsoft.com/office/2006/metadata/properties"/>
    <ds:schemaRef ds:uri="http://schemas.microsoft.com/office/infopath/2007/PartnerControls"/>
    <ds:schemaRef ds:uri="b4f9f7ee-5770-4a14-8925-17f3d16e50b7"/>
  </ds:schemaRefs>
</ds:datastoreItem>
</file>

<file path=customXml/itemProps3.xml><?xml version="1.0" encoding="utf-8"?>
<ds:datastoreItem xmlns:ds="http://schemas.openxmlformats.org/officeDocument/2006/customXml" ds:itemID="{156056DC-4400-483D-A6F5-F9E9E18E79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4f9f7ee-5770-4a14-8925-17f3d16e50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5</vt:i4>
      </vt:variant>
    </vt:vector>
  </HeadingPairs>
  <TitlesOfParts>
    <vt:vector size="5" baseType="lpstr">
      <vt:lpstr>Friction</vt:lpstr>
      <vt:lpstr>Gears</vt:lpstr>
      <vt:lpstr>Rotational Friction</vt:lpstr>
      <vt:lpstr>Moments</vt:lpstr>
      <vt:lpstr>Simple Harmonic Motion</vt:lpstr>
    </vt:vector>
  </TitlesOfParts>
  <Manager/>
  <Company>University of Wales Trinity Saint David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Abi Penny</dc:creator>
  <cp:keywords/>
  <dc:description/>
  <cp:lastModifiedBy>Cade Gibbons (2516743)</cp:lastModifiedBy>
  <cp:revision/>
  <dcterms:created xsi:type="dcterms:W3CDTF">2025-06-27T08:03:11Z</dcterms:created>
  <dcterms:modified xsi:type="dcterms:W3CDTF">2025-12-07T20:48:49Z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0x01010060C4E9246EAD664A9A522726E403CA17</vt:lpwstr>
  </property>
  <property fmtid="{D5CDD505-2E9C-101B-9397-08002B2CF9AE}" pid="3" name="MediaServiceImageTags">
    <vt:lpwstr/>
  </property>
</Properties>
</file>