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olidated Cash Flow" sheetId="1" state="visible" r:id="rId3"/>
    <sheet name="Notes &amp; Sources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<sst xmlns="http://schemas.openxmlformats.org/spreadsheetml/2006/main" count="103" uniqueCount="95">
  <si>
    <t xml:space="preserve">Indian Oil Corporation Limited - Consolidated Statement of Cash Flows</t>
  </si>
  <si>
    <t xml:space="preserve">₹ in crore | Years ended March 31 | Indirect method (Ind AS 7) | Latest restated figures used for each year (see Notes sheet)</t>
  </si>
  <si>
    <t xml:space="preserve">Particulars</t>
  </si>
  <si>
    <t xml:space="preserve">FY2021-22</t>
  </si>
  <si>
    <t xml:space="preserve">FY2022-23</t>
  </si>
  <si>
    <t xml:space="preserve">FY2023-24</t>
  </si>
  <si>
    <t xml:space="preserve">FY2024-25</t>
  </si>
  <si>
    <t xml:space="preserve">FY2025-26</t>
  </si>
  <si>
    <t xml:space="preserve">A. Cash Flow from Operating Activities</t>
  </si>
  <si>
    <t xml:space="preserve">Profit / (Loss) Before Tax</t>
  </si>
  <si>
    <t xml:space="preserve">Adjustments for:</t>
  </si>
  <si>
    <t xml:space="preserve">Share of Profit of Joint Ventures and Associates</t>
  </si>
  <si>
    <t xml:space="preserve">Depreciation, Amortisation and Impairment on PPE &amp; Intangible Assets</t>
  </si>
  <si>
    <t xml:space="preserve">Loss/(Profit) on Assets sold or written off (Net)</t>
  </si>
  <si>
    <t xml:space="preserve">Reversal of Impairment Loss</t>
  </si>
  <si>
    <t xml:space="preserve">Amortisation of Capital Grants</t>
  </si>
  <si>
    <t xml:space="preserve">Provision for Probable Contingencies (Net)</t>
  </si>
  <si>
    <t xml:space="preserve">Fair Value Loss/(Gain) on financial instruments through P&amp;L</t>
  </si>
  <si>
    <t xml:space="preserve">Unclaimed / Unspent liabilities written back</t>
  </si>
  <si>
    <t xml:space="preserve">Derecognition of Financial Assets and Advances &amp; Claims written off</t>
  </si>
  <si>
    <t xml:space="preserve">Provision for Doubtful Advances, Claims and Stores (Net)</t>
  </si>
  <si>
    <t xml:space="preserve">Impairment Loss on Financial Assets (Net)</t>
  </si>
  <si>
    <t xml:space="preserve">Loss/(Gain) on Derivatives</t>
  </si>
  <si>
    <t xml:space="preserve">Remeasurement of Defined Benefit Plans through OCI</t>
  </si>
  <si>
    <t xml:space="preserve">Exchange Loss/(Gain) on Borrowings and Lease Liabilities</t>
  </si>
  <si>
    <t xml:space="preserve">Interest Income</t>
  </si>
  <si>
    <t xml:space="preserve">Dividend Income</t>
  </si>
  <si>
    <t xml:space="preserve">Finance Costs</t>
  </si>
  <si>
    <t xml:space="preserve">Amortisation and Remeasurement (Net) of PMUY Assets</t>
  </si>
  <si>
    <t xml:space="preserve">Total Adjustments</t>
  </si>
  <si>
    <t xml:space="preserve">Operating Profit before Working Capital Changes</t>
  </si>
  <si>
    <t xml:space="preserve">Change in Working Capital (excl. Cash &amp; Cash Equivalents):</t>
  </si>
  <si>
    <t xml:space="preserve">Trade Receivables &amp; Other Assets</t>
  </si>
  <si>
    <t xml:space="preserve">Inventories</t>
  </si>
  <si>
    <t xml:space="preserve">Trade Payables &amp; Other Liabilities</t>
  </si>
  <si>
    <t xml:space="preserve">Change in Working Capital</t>
  </si>
  <si>
    <t xml:space="preserve">Cash Generated from Operations</t>
  </si>
  <si>
    <t xml:space="preserve">Less: Taxes Paid</t>
  </si>
  <si>
    <t xml:space="preserve">Net Cash Flow from Operating Activities (A)</t>
  </si>
  <si>
    <t xml:space="preserve">B. Cash Flow from Investing Activities</t>
  </si>
  <si>
    <t xml:space="preserve">Proceeds from Sale of Property, Plant &amp; Equipment</t>
  </si>
  <si>
    <t xml:space="preserve">Purchase of Property, Plant &amp; Equipment and Intangible Assets</t>
  </si>
  <si>
    <t xml:space="preserve">Expenditure on Construction Work in Progress</t>
  </si>
  <si>
    <t xml:space="preserve">Proceeds from Sale of Investments</t>
  </si>
  <si>
    <t xml:space="preserve">Investment in Joint Ventures &amp; Associates</t>
  </si>
  <si>
    <t xml:space="preserve">Purchase of Other Investments</t>
  </si>
  <si>
    <t xml:space="preserve">Loans &amp; Advances to Joint Ventures &amp; Associates</t>
  </si>
  <si>
    <t xml:space="preserve">Repayment of Loans &amp; Advances taken by Joint Ventures &amp; Associates</t>
  </si>
  <si>
    <t xml:space="preserve">Receipt of Government Grants (Capital Grant)</t>
  </si>
  <si>
    <t xml:space="preserve">Interest Income Received</t>
  </si>
  <si>
    <t xml:space="preserve">Dividend Income on Investments</t>
  </si>
  <si>
    <t xml:space="preserve">Net Cash Flow from Investing Activities (B)</t>
  </si>
  <si>
    <t xml:space="preserve">C. Cash Flow from Financing Activities</t>
  </si>
  <si>
    <t xml:space="preserve">Proceeds from Long-Term Borrowings</t>
  </si>
  <si>
    <t xml:space="preserve">Repayments of Long-Term Borrowings</t>
  </si>
  <si>
    <t xml:space="preserve">Payments of Lease Liabilities</t>
  </si>
  <si>
    <t xml:space="preserve">Proceeds from/(Repayments of) Short-Term Borrowings</t>
  </si>
  <si>
    <t xml:space="preserve">Interest Paid</t>
  </si>
  <si>
    <t xml:space="preserve">Dividend Paid</t>
  </si>
  <si>
    <t xml:space="preserve">Expenses towards Issue of Bonus Shares</t>
  </si>
  <si>
    <t xml:space="preserve">Net Cash Flow from Financing Activities (C)</t>
  </si>
  <si>
    <t xml:space="preserve">D. Net Change in Cash &amp; Cash Equivalents (A+B+C)</t>
  </si>
  <si>
    <t xml:space="preserve">Cash &amp; Cash Equivalents</t>
  </si>
  <si>
    <t xml:space="preserve">Opening Cash &amp; Cash Equivalents (beginning of year)</t>
  </si>
  <si>
    <t xml:space="preserve">In Current Account</t>
  </si>
  <si>
    <t xml:space="preserve">In Fixed Deposit - Maturity within 3 months</t>
  </si>
  <si>
    <t xml:space="preserve">Bank Balances with Non-Scheduled Banks</t>
  </si>
  <si>
    <t xml:space="preserve">Cheques, Drafts in hand</t>
  </si>
  <si>
    <t xml:space="preserve">Cash in Hand, Including Imprest</t>
  </si>
  <si>
    <t xml:space="preserve">Closing Cash &amp; Cash Equivalents (end of year)</t>
  </si>
  <si>
    <t xml:space="preserve">Net change (Closing - Opening)</t>
  </si>
  <si>
    <t xml:space="preserve">Reconciliation to figures reported in annual reports</t>
  </si>
  <si>
    <t xml:space="preserve">Net Cash from Operating Activities - as reported</t>
  </si>
  <si>
    <t xml:space="preserve">   Difference vs calculated (should be 0)</t>
  </si>
  <si>
    <t xml:space="preserve">Net Cash from Investing Activities - as reported</t>
  </si>
  <si>
    <t xml:space="preserve">Net Cash from Financing Activities - as reported</t>
  </si>
  <si>
    <t xml:space="preserve">Net Change in Cash &amp; Cash Equivalents - as reported</t>
  </si>
  <si>
    <t xml:space="preserve">   Net change per cash balances vs cash flow (should be 0)</t>
  </si>
  <si>
    <t xml:space="preserve">Blue = figures taken from annual reports; black = formulas.</t>
  </si>
  <si>
    <t xml:space="preserve">Source and basis of preparation</t>
  </si>
  <si>
    <t xml:space="preserve">Company</t>
  </si>
  <si>
    <t xml:space="preserve">Indian Oil Corporation Limited (consolidated, ₹ crore)</t>
  </si>
  <si>
    <t xml:space="preserve">Integrated Annual Report 2022-23, p.336-337 (comparative column, as restated/regrouped)</t>
  </si>
  <si>
    <t xml:space="preserve">Integrated Annual Report 2023-24, p.324-325 (comparative column, as restated/regrouped)</t>
  </si>
  <si>
    <t xml:space="preserve">Integrated Annual Report 2024-25, p.328-329 (comparative column, as restated/regrouped)</t>
  </si>
  <si>
    <t xml:space="preserve">Integrated Annual Report 2025-26, p.320-321 (comparative column, as restated/regrouped)</t>
  </si>
  <si>
    <t xml:space="preserve">Integrated Annual Report 2025-26, p.320-321 (current year)</t>
  </si>
  <si>
    <t xml:space="preserve">Why restated figures</t>
  </si>
  <si>
    <t xml:space="preserve">Each later report regrouped some prior-year lines, so the latest available figure is used for each year for like-for-like comparison. Original FY22 report (FY22 column) showed operating cash flow of 24,570.33 vs restated 25,746.67 (finance costs, FX and working capital regrouped); original FY24 operating cash flow was 71,098.63 vs restated 71,146.41; original FY25 was 34,699.28 vs restated 34,452.40.</t>
  </si>
  <si>
    <t xml:space="preserve">Line items not present in all years</t>
  </si>
  <si>
    <t xml:space="preserve">Remeasurement of Defined Benefit Plans through OCI is shown only up to FY2023-24 (nil/absent afterwards). Reversal of Impairment Loss appears only in FY2024-25. Investment in JVs &amp; Associates and Loans to/Repayment from JVs are separately shown only from FY2024-25 restated figures (earlier years included them within other investment lines). Blank/'-' means not reported as a separate line.</t>
  </si>
  <si>
    <t xml:space="preserve">FY2020-21</t>
  </si>
  <si>
    <t xml:space="preserve">Not included; five years requested = FY2021-22 to FY2025-26.</t>
  </si>
  <si>
    <t xml:space="preserve">Cash &amp; cash equivalents</t>
  </si>
  <si>
    <t xml:space="preserve">FY2024-25 closing cash is restated to 636.35 (originally 673.17, FD within 3 months restated from 45.20 to 8.38), as shown in the FY2025-26 report.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</si>
</sst>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\(#,##0.00\);\-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sz val="10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2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2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1" shrinkToFit="false"/>
      <protection locked="true" hidden="false"/>
    </xf>
    <xf numFmtId="165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0"/>
    <col collapsed="false" customWidth="true" hidden="false" outlineLevel="0" max="6" min="2" style="0" width="15"/>
  </cols>
  <sheetData>
    <row r="1" customFormat="false" ht="16.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  <c r="B5" s="6"/>
      <c r="C5" s="6"/>
      <c r="D5" s="6"/>
      <c r="E5" s="6"/>
      <c r="F5" s="6"/>
    </row>
    <row r="6" customFormat="false" ht="15" hidden="false" customHeight="false" outlineLevel="0" collapsed="false">
      <c r="A6" s="7" t="s">
        <v>9</v>
      </c>
      <c r="B6" s="8" t="n">
        <v>34288.62</v>
      </c>
      <c r="C6" s="8" t="n">
        <v>15037.69</v>
      </c>
      <c r="D6" s="8" t="n">
        <v>57287.79</v>
      </c>
      <c r="E6" s="8" t="n">
        <v>17063.45</v>
      </c>
      <c r="F6" s="8" t="n">
        <v>57472.08</v>
      </c>
    </row>
    <row r="7" customFormat="false" ht="15" hidden="false" customHeight="false" outlineLevel="0" collapsed="false">
      <c r="A7" s="9" t="s">
        <v>10</v>
      </c>
    </row>
    <row r="8" customFormat="false" ht="15" hidden="false" customHeight="false" outlineLevel="0" collapsed="false">
      <c r="A8" s="10" t="s">
        <v>11</v>
      </c>
      <c r="B8" s="8" t="n">
        <v>-1235.56</v>
      </c>
      <c r="C8" s="8" t="n">
        <v>-862.19</v>
      </c>
      <c r="D8" s="8" t="n">
        <v>-1545.93</v>
      </c>
      <c r="E8" s="8" t="n">
        <v>-1760.43</v>
      </c>
      <c r="F8" s="8" t="n">
        <v>-2975.56</v>
      </c>
    </row>
    <row r="9" customFormat="false" ht="15" hidden="false" customHeight="false" outlineLevel="0" collapsed="false">
      <c r="A9" s="10" t="s">
        <v>12</v>
      </c>
      <c r="B9" s="8" t="n">
        <v>12347.58</v>
      </c>
      <c r="C9" s="8" t="n">
        <v>13181.05</v>
      </c>
      <c r="D9" s="8" t="n">
        <v>15866.11</v>
      </c>
      <c r="E9" s="8" t="n">
        <v>16777.34</v>
      </c>
      <c r="F9" s="8" t="n">
        <v>18420.24</v>
      </c>
    </row>
    <row r="10" customFormat="false" ht="15" hidden="false" customHeight="false" outlineLevel="0" collapsed="false">
      <c r="A10" s="10" t="s">
        <v>13</v>
      </c>
      <c r="B10" s="8" t="n">
        <v>-11.97</v>
      </c>
      <c r="C10" s="8" t="n">
        <v>66.12</v>
      </c>
      <c r="D10" s="8" t="n">
        <v>-33.29</v>
      </c>
      <c r="E10" s="8" t="n">
        <v>22.16</v>
      </c>
      <c r="F10" s="8" t="n">
        <v>-432.31</v>
      </c>
    </row>
    <row r="11" customFormat="false" ht="15" hidden="false" customHeight="false" outlineLevel="0" collapsed="false">
      <c r="A11" s="10" t="s">
        <v>14</v>
      </c>
      <c r="B11" s="8" t="n">
        <v>0</v>
      </c>
      <c r="C11" s="8" t="n">
        <v>0</v>
      </c>
      <c r="D11" s="8" t="n">
        <v>0</v>
      </c>
      <c r="E11" s="8" t="n">
        <v>-58.43</v>
      </c>
      <c r="F11" s="8" t="n">
        <v>0</v>
      </c>
    </row>
    <row r="12" customFormat="false" ht="15" hidden="false" customHeight="false" outlineLevel="0" collapsed="false">
      <c r="A12" s="10" t="s">
        <v>15</v>
      </c>
      <c r="B12" s="8" t="n">
        <v>-27.63</v>
      </c>
      <c r="C12" s="8" t="n">
        <v>-27.89</v>
      </c>
      <c r="D12" s="8" t="n">
        <v>-31.85</v>
      </c>
      <c r="E12" s="8" t="n">
        <v>-66.92</v>
      </c>
      <c r="F12" s="8" t="n">
        <v>-53.16</v>
      </c>
    </row>
    <row r="13" customFormat="false" ht="15" hidden="false" customHeight="false" outlineLevel="0" collapsed="false">
      <c r="A13" s="10" t="s">
        <v>16</v>
      </c>
      <c r="B13" s="8" t="n">
        <v>142.72</v>
      </c>
      <c r="C13" s="8" t="n">
        <v>166.26</v>
      </c>
      <c r="D13" s="8" t="n">
        <v>-38.83</v>
      </c>
      <c r="E13" s="8" t="n">
        <v>-10.56</v>
      </c>
      <c r="F13" s="8" t="n">
        <v>-96.8</v>
      </c>
    </row>
    <row r="14" customFormat="false" ht="15" hidden="false" customHeight="false" outlineLevel="0" collapsed="false">
      <c r="A14" s="10" t="s">
        <v>17</v>
      </c>
      <c r="B14" s="8" t="n">
        <v>-6.12</v>
      </c>
      <c r="C14" s="8" t="n">
        <v>-1.81</v>
      </c>
      <c r="D14" s="8" t="n">
        <v>-92.37</v>
      </c>
      <c r="E14" s="8" t="n">
        <v>-0.7</v>
      </c>
      <c r="F14" s="8" t="n">
        <v>-136.27</v>
      </c>
    </row>
    <row r="15" customFormat="false" ht="15" hidden="false" customHeight="false" outlineLevel="0" collapsed="false">
      <c r="A15" s="10" t="s">
        <v>18</v>
      </c>
      <c r="B15" s="8" t="n">
        <v>-130.23</v>
      </c>
      <c r="C15" s="8" t="n">
        <v>-83.91</v>
      </c>
      <c r="D15" s="8" t="n">
        <v>-329.35</v>
      </c>
      <c r="E15" s="8" t="n">
        <v>-158.27</v>
      </c>
      <c r="F15" s="8" t="n">
        <v>-484.61</v>
      </c>
    </row>
    <row r="16" customFormat="false" ht="15" hidden="false" customHeight="false" outlineLevel="0" collapsed="false">
      <c r="A16" s="10" t="s">
        <v>19</v>
      </c>
      <c r="B16" s="8" t="n">
        <v>184.21</v>
      </c>
      <c r="C16" s="8" t="n">
        <v>319.03</v>
      </c>
      <c r="D16" s="8" t="n">
        <v>5.25</v>
      </c>
      <c r="E16" s="8" t="n">
        <v>98.97</v>
      </c>
      <c r="F16" s="8" t="n">
        <v>48.43</v>
      </c>
    </row>
    <row r="17" customFormat="false" ht="15" hidden="false" customHeight="false" outlineLevel="0" collapsed="false">
      <c r="A17" s="10" t="s">
        <v>20</v>
      </c>
      <c r="B17" s="8" t="n">
        <v>-154.64</v>
      </c>
      <c r="C17" s="8" t="n">
        <v>46.9</v>
      </c>
      <c r="D17" s="8" t="n">
        <v>147.85</v>
      </c>
      <c r="E17" s="8" t="n">
        <v>-49.7</v>
      </c>
      <c r="F17" s="8" t="n">
        <v>1453.38</v>
      </c>
    </row>
    <row r="18" customFormat="false" ht="15" hidden="false" customHeight="false" outlineLevel="0" collapsed="false">
      <c r="A18" s="10" t="s">
        <v>21</v>
      </c>
      <c r="B18" s="8" t="n">
        <v>-444.98</v>
      </c>
      <c r="C18" s="8" t="n">
        <v>375.49</v>
      </c>
      <c r="D18" s="8" t="n">
        <v>270.57</v>
      </c>
      <c r="E18" s="8" t="n">
        <v>173.27</v>
      </c>
      <c r="F18" s="8" t="n">
        <v>1129.99</v>
      </c>
    </row>
    <row r="19" customFormat="false" ht="15" hidden="false" customHeight="false" outlineLevel="0" collapsed="false">
      <c r="A19" s="10" t="s">
        <v>22</v>
      </c>
      <c r="B19" s="8" t="n">
        <v>-68</v>
      </c>
      <c r="C19" s="8" t="n">
        <v>357.76</v>
      </c>
      <c r="D19" s="8" t="n">
        <v>-84.09</v>
      </c>
      <c r="E19" s="8" t="n">
        <v>-61.95</v>
      </c>
      <c r="F19" s="8" t="n">
        <v>650.92</v>
      </c>
    </row>
    <row r="20" customFormat="false" ht="15" hidden="false" customHeight="false" outlineLevel="0" collapsed="false">
      <c r="A20" s="10" t="s">
        <v>23</v>
      </c>
      <c r="B20" s="8" t="n">
        <v>-739.29</v>
      </c>
      <c r="C20" s="8" t="n">
        <v>-111.47</v>
      </c>
      <c r="D20" s="8" t="n">
        <v>-43.3</v>
      </c>
      <c r="E20" s="8" t="n">
        <v>0</v>
      </c>
      <c r="F20" s="8" t="n">
        <v>0</v>
      </c>
    </row>
    <row r="21" customFormat="false" ht="15" hidden="false" customHeight="false" outlineLevel="0" collapsed="false">
      <c r="A21" s="10" t="s">
        <v>24</v>
      </c>
      <c r="B21" s="8" t="n">
        <v>773.84</v>
      </c>
      <c r="C21" s="8" t="n">
        <v>4896.59</v>
      </c>
      <c r="D21" s="8" t="n">
        <v>1141.55</v>
      </c>
      <c r="E21" s="8" t="n">
        <v>566.45</v>
      </c>
      <c r="F21" s="8" t="n">
        <v>4826.47</v>
      </c>
    </row>
    <row r="22" customFormat="false" ht="15" hidden="false" customHeight="false" outlineLevel="0" collapsed="false">
      <c r="A22" s="10" t="s">
        <v>25</v>
      </c>
      <c r="B22" s="8" t="n">
        <v>-1938.65</v>
      </c>
      <c r="C22" s="8" t="n">
        <v>-2544.34</v>
      </c>
      <c r="D22" s="8" t="n">
        <v>-2046.09</v>
      </c>
      <c r="E22" s="8" t="n">
        <v>-1729.32</v>
      </c>
      <c r="F22" s="8" t="n">
        <v>-1983.89</v>
      </c>
    </row>
    <row r="23" customFormat="false" ht="15" hidden="false" customHeight="false" outlineLevel="0" collapsed="false">
      <c r="A23" s="10" t="s">
        <v>26</v>
      </c>
      <c r="B23" s="8" t="n">
        <v>-1053.59</v>
      </c>
      <c r="C23" s="8" t="n">
        <v>-1623.12</v>
      </c>
      <c r="D23" s="8" t="n">
        <v>-1198.16</v>
      </c>
      <c r="E23" s="8" t="n">
        <v>-1538.79</v>
      </c>
      <c r="F23" s="8" t="n">
        <v>-1528.62</v>
      </c>
    </row>
    <row r="24" customFormat="false" ht="15" hidden="false" customHeight="false" outlineLevel="0" collapsed="false">
      <c r="A24" s="10" t="s">
        <v>27</v>
      </c>
      <c r="B24" s="8" t="n">
        <v>5423.26</v>
      </c>
      <c r="C24" s="8" t="n">
        <v>7541.36</v>
      </c>
      <c r="D24" s="8" t="n">
        <v>7825.65</v>
      </c>
      <c r="E24" s="8" t="n">
        <v>9258.75</v>
      </c>
      <c r="F24" s="8" t="n">
        <v>8307.88</v>
      </c>
    </row>
    <row r="25" customFormat="false" ht="15" hidden="false" customHeight="false" outlineLevel="0" collapsed="false">
      <c r="A25" s="10" t="s">
        <v>28</v>
      </c>
      <c r="B25" s="8" t="n">
        <v>587.97</v>
      </c>
      <c r="C25" s="8" t="n">
        <v>69.04</v>
      </c>
      <c r="D25" s="8" t="n">
        <v>-306.35</v>
      </c>
      <c r="E25" s="8" t="n">
        <v>-80.05</v>
      </c>
      <c r="F25" s="8" t="n">
        <v>13.55</v>
      </c>
    </row>
    <row r="26" customFormat="false" ht="15" hidden="false" customHeight="false" outlineLevel="0" collapsed="false">
      <c r="A26" s="11" t="s">
        <v>29</v>
      </c>
      <c r="B26" s="12" t="n">
        <f aca="false">SUM(B8:B25)</f>
        <v>13648.92</v>
      </c>
      <c r="C26" s="12" t="n">
        <f aca="false">SUM(C8:C25)</f>
        <v>21764.87</v>
      </c>
      <c r="D26" s="12" t="n">
        <f aca="false">SUM(D8:D25)</f>
        <v>19507.37</v>
      </c>
      <c r="E26" s="12" t="n">
        <f aca="false">SUM(E8:E25)</f>
        <v>21381.82</v>
      </c>
      <c r="F26" s="12" t="n">
        <f aca="false">SUM(F8:F25)</f>
        <v>27159.64</v>
      </c>
    </row>
    <row r="27" customFormat="false" ht="15" hidden="false" customHeight="false" outlineLevel="0" collapsed="false">
      <c r="A27" s="7" t="s">
        <v>30</v>
      </c>
      <c r="B27" s="13" t="n">
        <f aca="false">B6+B26</f>
        <v>47937.54</v>
      </c>
      <c r="C27" s="13" t="n">
        <f aca="false">C6+C26</f>
        <v>36802.56</v>
      </c>
      <c r="D27" s="13" t="n">
        <f aca="false">D6+D26</f>
        <v>76795.16</v>
      </c>
      <c r="E27" s="13" t="n">
        <f aca="false">E6+E26</f>
        <v>38445.27</v>
      </c>
      <c r="F27" s="13" t="n">
        <f aca="false">F6+F26</f>
        <v>84631.72</v>
      </c>
    </row>
    <row r="28" customFormat="false" ht="15" hidden="false" customHeight="false" outlineLevel="0" collapsed="false">
      <c r="A28" s="9" t="s">
        <v>31</v>
      </c>
    </row>
    <row r="29" customFormat="false" ht="15" hidden="false" customHeight="false" outlineLevel="0" collapsed="false">
      <c r="A29" s="10" t="s">
        <v>32</v>
      </c>
      <c r="B29" s="8" t="n">
        <v>-2709.88</v>
      </c>
      <c r="C29" s="8" t="n">
        <v>-7.4</v>
      </c>
      <c r="D29" s="8" t="n">
        <v>2.82</v>
      </c>
      <c r="E29" s="8" t="n">
        <v>-8403.96</v>
      </c>
      <c r="F29" s="8" t="n">
        <v>193.37</v>
      </c>
    </row>
    <row r="30" customFormat="false" ht="15" hidden="false" customHeight="false" outlineLevel="0" collapsed="false">
      <c r="A30" s="10" t="s">
        <v>33</v>
      </c>
      <c r="B30" s="8" t="n">
        <v>-28336.99</v>
      </c>
      <c r="C30" s="8" t="n">
        <v>-9390.83</v>
      </c>
      <c r="D30" s="8" t="n">
        <v>-312.28</v>
      </c>
      <c r="E30" s="8" t="n">
        <v>7463.76</v>
      </c>
      <c r="F30" s="8" t="n">
        <v>-3296.85</v>
      </c>
    </row>
    <row r="31" customFormat="false" ht="15" hidden="false" customHeight="false" outlineLevel="0" collapsed="false">
      <c r="A31" s="10" t="s">
        <v>34</v>
      </c>
      <c r="B31" s="8" t="n">
        <v>16397.05</v>
      </c>
      <c r="C31" s="8" t="n">
        <v>3708.89</v>
      </c>
      <c r="D31" s="8" t="n">
        <v>6565.69</v>
      </c>
      <c r="E31" s="8" t="n">
        <v>41.38</v>
      </c>
      <c r="F31" s="8" t="n">
        <v>6026.43</v>
      </c>
    </row>
    <row r="32" customFormat="false" ht="15" hidden="false" customHeight="false" outlineLevel="0" collapsed="false">
      <c r="A32" s="11" t="s">
        <v>35</v>
      </c>
      <c r="B32" s="12" t="n">
        <f aca="false">SUM(B29:B31)</f>
        <v>-14649.82</v>
      </c>
      <c r="C32" s="12" t="n">
        <f aca="false">SUM(C29:C31)</f>
        <v>-5689.34</v>
      </c>
      <c r="D32" s="12" t="n">
        <f aca="false">SUM(D29:D31)</f>
        <v>6256.23</v>
      </c>
      <c r="E32" s="12" t="n">
        <f aca="false">SUM(E29:E31)</f>
        <v>-898.819999999999</v>
      </c>
      <c r="F32" s="12" t="n">
        <f aca="false">SUM(F29:F31)</f>
        <v>2922.95</v>
      </c>
    </row>
    <row r="33" customFormat="false" ht="15" hidden="false" customHeight="false" outlineLevel="0" collapsed="false">
      <c r="A33" s="7" t="s">
        <v>36</v>
      </c>
      <c r="B33" s="13" t="n">
        <f aca="false">B27+B32</f>
        <v>33287.72</v>
      </c>
      <c r="C33" s="13" t="n">
        <f aca="false">C27+C32</f>
        <v>31113.22</v>
      </c>
      <c r="D33" s="13" t="n">
        <f aca="false">D27+D32</f>
        <v>83051.39</v>
      </c>
      <c r="E33" s="13" t="n">
        <f aca="false">E27+E32</f>
        <v>37546.45</v>
      </c>
      <c r="F33" s="13" t="n">
        <f aca="false">F27+F32</f>
        <v>87554.67</v>
      </c>
    </row>
    <row r="34" customFormat="false" ht="15" hidden="false" customHeight="false" outlineLevel="0" collapsed="false">
      <c r="A34" s="11" t="s">
        <v>37</v>
      </c>
      <c r="B34" s="8" t="n">
        <v>7541.05</v>
      </c>
      <c r="C34" s="8" t="n">
        <v>1469.5</v>
      </c>
      <c r="D34" s="8" t="n">
        <v>11904.98</v>
      </c>
      <c r="E34" s="8" t="n">
        <v>3094.05</v>
      </c>
      <c r="F34" s="8" t="n">
        <v>11412.45</v>
      </c>
    </row>
    <row r="35" customFormat="false" ht="15" hidden="false" customHeight="false" outlineLevel="0" collapsed="false">
      <c r="A35" s="7" t="s">
        <v>38</v>
      </c>
      <c r="B35" s="13" t="n">
        <f aca="false">B33-B34</f>
        <v>25746.67</v>
      </c>
      <c r="C35" s="13" t="n">
        <f aca="false">C33-C34</f>
        <v>29643.72</v>
      </c>
      <c r="D35" s="13" t="n">
        <f aca="false">D33-D34</f>
        <v>71146.41</v>
      </c>
      <c r="E35" s="13" t="n">
        <f aca="false">E33-E34</f>
        <v>34452.4</v>
      </c>
      <c r="F35" s="13" t="n">
        <f aca="false">F33-F34</f>
        <v>76142.22</v>
      </c>
    </row>
    <row r="37" customFormat="false" ht="15" hidden="false" customHeight="false" outlineLevel="0" collapsed="false">
      <c r="A37" s="5" t="s">
        <v>39</v>
      </c>
      <c r="B37" s="6"/>
      <c r="C37" s="6"/>
      <c r="D37" s="6"/>
      <c r="E37" s="6"/>
      <c r="F37" s="6"/>
    </row>
    <row r="38" customFormat="false" ht="15" hidden="false" customHeight="false" outlineLevel="0" collapsed="false">
      <c r="A38" s="11" t="s">
        <v>40</v>
      </c>
      <c r="B38" s="8" t="n">
        <v>-315.4</v>
      </c>
      <c r="C38" s="8" t="n">
        <v>681.31</v>
      </c>
      <c r="D38" s="8" t="n">
        <v>482.14</v>
      </c>
      <c r="E38" s="8" t="n">
        <v>598.17</v>
      </c>
      <c r="F38" s="8" t="n">
        <v>1101.86</v>
      </c>
    </row>
    <row r="39" customFormat="false" ht="15" hidden="false" customHeight="false" outlineLevel="0" collapsed="false">
      <c r="A39" s="11" t="s">
        <v>41</v>
      </c>
      <c r="B39" s="8" t="n">
        <v>-4944.71</v>
      </c>
      <c r="C39" s="8" t="n">
        <v>-5609.49</v>
      </c>
      <c r="D39" s="8" t="n">
        <v>-5005.85</v>
      </c>
      <c r="E39" s="8" t="n">
        <v>-5105.48</v>
      </c>
      <c r="F39" s="8" t="n">
        <v>-4002.38</v>
      </c>
    </row>
    <row r="40" customFormat="false" ht="15" hidden="false" customHeight="false" outlineLevel="0" collapsed="false">
      <c r="A40" s="11" t="s">
        <v>42</v>
      </c>
      <c r="B40" s="8" t="n">
        <v>-18196.32</v>
      </c>
      <c r="C40" s="8" t="n">
        <v>-27240.04</v>
      </c>
      <c r="D40" s="8" t="n">
        <v>-32169.5</v>
      </c>
      <c r="E40" s="8" t="n">
        <v>-29861.85</v>
      </c>
      <c r="F40" s="8" t="n">
        <v>-24360.35</v>
      </c>
    </row>
    <row r="41" customFormat="false" ht="15" hidden="false" customHeight="false" outlineLevel="0" collapsed="false">
      <c r="A41" s="11" t="s">
        <v>43</v>
      </c>
      <c r="B41" s="8" t="n">
        <v>78</v>
      </c>
      <c r="C41" s="8" t="n">
        <v>0.1</v>
      </c>
      <c r="D41" s="8" t="n">
        <v>5118.51</v>
      </c>
      <c r="E41" s="8" t="n">
        <v>6217.31</v>
      </c>
      <c r="F41" s="8" t="n">
        <v>3516.13</v>
      </c>
    </row>
    <row r="42" customFormat="false" ht="15" hidden="false" customHeight="false" outlineLevel="0" collapsed="false">
      <c r="A42" s="11" t="s">
        <v>44</v>
      </c>
      <c r="B42" s="8" t="n">
        <v>0</v>
      </c>
      <c r="C42" s="8" t="n">
        <v>0</v>
      </c>
      <c r="D42" s="8" t="n">
        <v>0</v>
      </c>
      <c r="E42" s="8" t="n">
        <v>-1205.49</v>
      </c>
      <c r="F42" s="8" t="n">
        <v>-2367.7</v>
      </c>
    </row>
    <row r="43" customFormat="false" ht="15" hidden="false" customHeight="false" outlineLevel="0" collapsed="false">
      <c r="A43" s="11" t="s">
        <v>45</v>
      </c>
      <c r="B43" s="8" t="n">
        <v>-2349.09</v>
      </c>
      <c r="C43" s="8" t="n">
        <v>-2027.56</v>
      </c>
      <c r="D43" s="8" t="n">
        <v>-3859.1</v>
      </c>
      <c r="E43" s="8" t="n">
        <v>-6364.17</v>
      </c>
      <c r="F43" s="8" t="n">
        <v>-622.05</v>
      </c>
    </row>
    <row r="44" customFormat="false" ht="15" hidden="false" customHeight="false" outlineLevel="0" collapsed="false">
      <c r="A44" s="11" t="s">
        <v>46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-31.03</v>
      </c>
    </row>
    <row r="45" customFormat="false" ht="15" hidden="false" customHeight="false" outlineLevel="0" collapsed="false">
      <c r="A45" s="11" t="s">
        <v>47</v>
      </c>
      <c r="B45" s="8" t="n">
        <v>0</v>
      </c>
      <c r="C45" s="8" t="n">
        <v>0</v>
      </c>
      <c r="D45" s="8" t="n">
        <v>0</v>
      </c>
      <c r="E45" s="8" t="n">
        <v>297.75</v>
      </c>
      <c r="F45" s="8" t="n">
        <v>112.12</v>
      </c>
    </row>
    <row r="46" customFormat="false" ht="15" hidden="false" customHeight="false" outlineLevel="0" collapsed="false">
      <c r="A46" s="11" t="s">
        <v>48</v>
      </c>
      <c r="B46" s="8" t="n">
        <v>113.2</v>
      </c>
      <c r="C46" s="8" t="n">
        <v>262.45</v>
      </c>
      <c r="D46" s="8" t="n">
        <v>1.72</v>
      </c>
      <c r="E46" s="8" t="n">
        <v>17.04</v>
      </c>
      <c r="F46" s="8" t="n">
        <v>135.8</v>
      </c>
    </row>
    <row r="47" customFormat="false" ht="15" hidden="false" customHeight="false" outlineLevel="0" collapsed="false">
      <c r="A47" s="11" t="s">
        <v>49</v>
      </c>
      <c r="B47" s="8" t="n">
        <v>2224.02</v>
      </c>
      <c r="C47" s="8" t="n">
        <v>2089.15</v>
      </c>
      <c r="D47" s="8" t="n">
        <v>2093.52</v>
      </c>
      <c r="E47" s="8" t="n">
        <v>1835.93</v>
      </c>
      <c r="F47" s="8" t="n">
        <v>1924.88</v>
      </c>
    </row>
    <row r="48" customFormat="false" ht="15" hidden="false" customHeight="false" outlineLevel="0" collapsed="false">
      <c r="A48" s="11" t="s">
        <v>50</v>
      </c>
      <c r="B48" s="8" t="n">
        <v>2096.73</v>
      </c>
      <c r="C48" s="8" t="n">
        <v>3814.52</v>
      </c>
      <c r="D48" s="8" t="n">
        <v>1827.03</v>
      </c>
      <c r="E48" s="8" t="n">
        <v>1929.48</v>
      </c>
      <c r="F48" s="8" t="n">
        <v>2318.94</v>
      </c>
    </row>
    <row r="49" customFormat="false" ht="15" hidden="false" customHeight="false" outlineLevel="0" collapsed="false">
      <c r="A49" s="7" t="s">
        <v>51</v>
      </c>
      <c r="B49" s="13" t="n">
        <f aca="false">SUM(B38:B48)</f>
        <v>-21293.57</v>
      </c>
      <c r="C49" s="13" t="n">
        <f aca="false">SUM(C38:C48)</f>
        <v>-28029.56</v>
      </c>
      <c r="D49" s="13" t="n">
        <f aca="false">SUM(D38:D48)</f>
        <v>-31511.53</v>
      </c>
      <c r="E49" s="13" t="n">
        <f aca="false">SUM(E38:E48)</f>
        <v>-31641.31</v>
      </c>
      <c r="F49" s="13" t="n">
        <f aca="false">SUM(F38:F48)</f>
        <v>-22273.78</v>
      </c>
    </row>
    <row r="51" customFormat="false" ht="15" hidden="false" customHeight="false" outlineLevel="0" collapsed="false">
      <c r="A51" s="5" t="s">
        <v>52</v>
      </c>
      <c r="B51" s="6"/>
      <c r="C51" s="6"/>
      <c r="D51" s="6"/>
      <c r="E51" s="6"/>
      <c r="F51" s="6"/>
    </row>
    <row r="52" customFormat="false" ht="15" hidden="false" customHeight="false" outlineLevel="0" collapsed="false">
      <c r="A52" s="11" t="s">
        <v>53</v>
      </c>
      <c r="B52" s="8" t="n">
        <v>10155.72</v>
      </c>
      <c r="C52" s="8" t="n">
        <v>16706.91</v>
      </c>
      <c r="D52" s="8" t="n">
        <v>1349.26</v>
      </c>
      <c r="E52" s="8" t="n">
        <v>28224.64</v>
      </c>
      <c r="F52" s="8" t="n">
        <v>15494.33</v>
      </c>
    </row>
    <row r="53" customFormat="false" ht="15" hidden="false" customHeight="false" outlineLevel="0" collapsed="false">
      <c r="A53" s="11" t="s">
        <v>54</v>
      </c>
      <c r="B53" s="8" t="n">
        <v>-2988.76</v>
      </c>
      <c r="C53" s="8" t="n">
        <v>-11556.67</v>
      </c>
      <c r="D53" s="8" t="n">
        <v>-17336.37</v>
      </c>
      <c r="E53" s="8" t="n">
        <v>-25703.52</v>
      </c>
      <c r="F53" s="8" t="n">
        <v>-16440.97</v>
      </c>
    </row>
    <row r="54" customFormat="false" ht="15" hidden="false" customHeight="false" outlineLevel="0" collapsed="false">
      <c r="A54" s="11" t="s">
        <v>55</v>
      </c>
      <c r="B54" s="8" t="n">
        <v>-1496.87</v>
      </c>
      <c r="C54" s="8" t="n">
        <v>-2253.93</v>
      </c>
      <c r="D54" s="8" t="n">
        <v>-2812.91</v>
      </c>
      <c r="E54" s="8" t="n">
        <v>-2970.61</v>
      </c>
      <c r="F54" s="8" t="n">
        <v>-3183.13</v>
      </c>
    </row>
    <row r="55" customFormat="false" ht="15" hidden="false" customHeight="false" outlineLevel="0" collapsed="false">
      <c r="A55" s="11" t="s">
        <v>56</v>
      </c>
      <c r="B55" s="8" t="n">
        <v>5828.38</v>
      </c>
      <c r="C55" s="8" t="n">
        <v>5626.55</v>
      </c>
      <c r="D55" s="8" t="n">
        <v>-1843.18</v>
      </c>
      <c r="E55" s="8" t="n">
        <v>15243.04</v>
      </c>
      <c r="F55" s="8" t="n">
        <v>-26304.62</v>
      </c>
    </row>
    <row r="56" customFormat="false" ht="15" hidden="false" customHeight="false" outlineLevel="0" collapsed="false">
      <c r="A56" s="11" t="s">
        <v>57</v>
      </c>
      <c r="B56" s="8" t="n">
        <v>-4660.13</v>
      </c>
      <c r="C56" s="8" t="n">
        <v>-7009.51</v>
      </c>
      <c r="D56" s="8" t="n">
        <v>-7768.86</v>
      </c>
      <c r="E56" s="8" t="n">
        <v>-8669.78</v>
      </c>
      <c r="F56" s="8" t="n">
        <v>-8534.74</v>
      </c>
    </row>
    <row r="57" customFormat="false" ht="15" hidden="false" customHeight="false" outlineLevel="0" collapsed="false">
      <c r="A57" s="11" t="s">
        <v>58</v>
      </c>
      <c r="B57" s="8" t="n">
        <v>-10896.04</v>
      </c>
      <c r="C57" s="8" t="n">
        <v>-3305.68</v>
      </c>
      <c r="D57" s="8" t="n">
        <v>-10972.58</v>
      </c>
      <c r="E57" s="8" t="n">
        <v>-9545.1</v>
      </c>
      <c r="F57" s="8" t="n">
        <v>-13702.44</v>
      </c>
    </row>
    <row r="58" customFormat="false" ht="15" hidden="false" customHeight="false" outlineLevel="0" collapsed="false">
      <c r="A58" s="11" t="s">
        <v>59</v>
      </c>
      <c r="B58" s="8" t="n">
        <v>0</v>
      </c>
      <c r="C58" s="8" t="n">
        <v>-2.07</v>
      </c>
      <c r="D58" s="8" t="n">
        <v>0</v>
      </c>
      <c r="E58" s="8" t="n">
        <v>0</v>
      </c>
      <c r="F58" s="8" t="n">
        <v>0</v>
      </c>
    </row>
    <row r="59" customFormat="false" ht="15" hidden="false" customHeight="false" outlineLevel="0" collapsed="false">
      <c r="A59" s="7" t="s">
        <v>60</v>
      </c>
      <c r="B59" s="13" t="n">
        <f aca="false">SUM(B52:B58)</f>
        <v>-4057.7</v>
      </c>
      <c r="C59" s="13" t="n">
        <f aca="false">SUM(C52:C58)</f>
        <v>-1794.4</v>
      </c>
      <c r="D59" s="13" t="n">
        <f aca="false">SUM(D52:D58)</f>
        <v>-39384.64</v>
      </c>
      <c r="E59" s="13" t="n">
        <f aca="false">SUM(E52:E58)</f>
        <v>-3421.33</v>
      </c>
      <c r="F59" s="13" t="n">
        <f aca="false">SUM(F52:F58)</f>
        <v>-52671.57</v>
      </c>
    </row>
    <row r="61" customFormat="false" ht="15" hidden="false" customHeight="false" outlineLevel="0" collapsed="false">
      <c r="A61" s="7" t="s">
        <v>61</v>
      </c>
      <c r="B61" s="13" t="n">
        <f aca="false">B35+B49+B59</f>
        <v>395.400000000001</v>
      </c>
      <c r="C61" s="13" t="n">
        <f aca="false">C35+C49+C59</f>
        <v>-180.240000000004</v>
      </c>
      <c r="D61" s="13" t="n">
        <f aca="false">D35+D49+D59</f>
        <v>250.240000000005</v>
      </c>
      <c r="E61" s="13" t="n">
        <f aca="false">E35+E49+E59</f>
        <v>-610.239999999998</v>
      </c>
      <c r="F61" s="13" t="n">
        <f aca="false">F35+F49+F59</f>
        <v>1196.87</v>
      </c>
    </row>
    <row r="63" customFormat="false" ht="15" hidden="false" customHeight="false" outlineLevel="0" collapsed="false">
      <c r="A63" s="5" t="s">
        <v>62</v>
      </c>
      <c r="B63" s="6"/>
      <c r="C63" s="6"/>
      <c r="D63" s="6"/>
      <c r="E63" s="6"/>
      <c r="F63" s="6"/>
    </row>
    <row r="64" customFormat="false" ht="15" hidden="false" customHeight="false" outlineLevel="0" collapsed="false">
      <c r="A64" s="9" t="s">
        <v>63</v>
      </c>
      <c r="B64" s="8" t="n">
        <v>781.19</v>
      </c>
      <c r="C64" s="14" t="n">
        <f aca="false">B70</f>
        <v>1176.59</v>
      </c>
      <c r="D64" s="14" t="n">
        <f aca="false">C70</f>
        <v>996.35</v>
      </c>
      <c r="E64" s="14" t="n">
        <f aca="false">D70</f>
        <v>1246.59</v>
      </c>
      <c r="F64" s="14" t="n">
        <f aca="false">E70</f>
        <v>636.35</v>
      </c>
    </row>
    <row r="65" customFormat="false" ht="15" hidden="false" customHeight="false" outlineLevel="0" collapsed="false">
      <c r="A65" s="11" t="s">
        <v>64</v>
      </c>
      <c r="B65" s="8" t="n">
        <v>1141.76</v>
      </c>
      <c r="C65" s="8" t="n">
        <v>615.76</v>
      </c>
      <c r="D65" s="8" t="n">
        <v>954.33</v>
      </c>
      <c r="E65" s="8" t="n">
        <v>535.01</v>
      </c>
      <c r="F65" s="8" t="n">
        <v>439</v>
      </c>
    </row>
    <row r="66" customFormat="false" ht="15" hidden="false" customHeight="false" outlineLevel="0" collapsed="false">
      <c r="A66" s="11" t="s">
        <v>65</v>
      </c>
      <c r="B66" s="8" t="n">
        <v>4.85</v>
      </c>
      <c r="C66" s="8" t="n">
        <v>346.51</v>
      </c>
      <c r="D66" s="8" t="n">
        <v>264.58</v>
      </c>
      <c r="E66" s="8" t="n">
        <v>8.38</v>
      </c>
      <c r="F66" s="8" t="n">
        <v>1286.3</v>
      </c>
    </row>
    <row r="67" customFormat="false" ht="15" hidden="false" customHeight="false" outlineLevel="0" collapsed="false">
      <c r="A67" s="11" t="s">
        <v>66</v>
      </c>
      <c r="B67" s="8" t="n">
        <v>18.01</v>
      </c>
      <c r="C67" s="8" t="n">
        <v>28.12</v>
      </c>
      <c r="D67" s="8" t="n">
        <v>25.4</v>
      </c>
      <c r="E67" s="8" t="n">
        <v>84.46</v>
      </c>
      <c r="F67" s="8" t="n">
        <v>100.92</v>
      </c>
    </row>
    <row r="68" customFormat="false" ht="15" hidden="false" customHeight="false" outlineLevel="0" collapsed="false">
      <c r="A68" s="11" t="s">
        <v>67</v>
      </c>
      <c r="B68" s="8" t="n">
        <v>11.46</v>
      </c>
      <c r="C68" s="8" t="n">
        <v>5.41</v>
      </c>
      <c r="D68" s="8" t="n">
        <v>1.31</v>
      </c>
      <c r="E68" s="8" t="n">
        <v>7.17</v>
      </c>
      <c r="F68" s="8" t="n">
        <v>5.66</v>
      </c>
    </row>
    <row r="69" customFormat="false" ht="15" hidden="false" customHeight="false" outlineLevel="0" collapsed="false">
      <c r="A69" s="11" t="s">
        <v>68</v>
      </c>
      <c r="B69" s="8" t="n">
        <v>0.51</v>
      </c>
      <c r="C69" s="8" t="n">
        <v>0.55</v>
      </c>
      <c r="D69" s="8" t="n">
        <v>0.97</v>
      </c>
      <c r="E69" s="8" t="n">
        <v>1.33</v>
      </c>
      <c r="F69" s="8" t="n">
        <v>1.2</v>
      </c>
    </row>
    <row r="70" customFormat="false" ht="15" hidden="false" customHeight="false" outlineLevel="0" collapsed="false">
      <c r="A70" s="7" t="s">
        <v>69</v>
      </c>
      <c r="B70" s="13" t="n">
        <f aca="false">SUM(B65:B69)</f>
        <v>1176.59</v>
      </c>
      <c r="C70" s="13" t="n">
        <f aca="false">SUM(C65:C69)</f>
        <v>996.35</v>
      </c>
      <c r="D70" s="13" t="n">
        <f aca="false">SUM(D65:D69)</f>
        <v>1246.59</v>
      </c>
      <c r="E70" s="13" t="n">
        <f aca="false">SUM(E65:E69)</f>
        <v>636.35</v>
      </c>
      <c r="F70" s="13" t="n">
        <f aca="false">SUM(F65:F69)</f>
        <v>1833.08</v>
      </c>
    </row>
    <row r="71" customFormat="false" ht="15" hidden="false" customHeight="false" outlineLevel="0" collapsed="false">
      <c r="A71" s="9" t="s">
        <v>70</v>
      </c>
      <c r="B71" s="14" t="n">
        <f aca="false">B70-B64</f>
        <v>395.4</v>
      </c>
      <c r="C71" s="14" t="n">
        <f aca="false">C70-C64</f>
        <v>-180.24</v>
      </c>
      <c r="D71" s="14" t="n">
        <f aca="false">D70-D64</f>
        <v>250.24</v>
      </c>
      <c r="E71" s="14" t="n">
        <f aca="false">E70-E64</f>
        <v>-610.24</v>
      </c>
      <c r="F71" s="14" t="n">
        <f aca="false">F70-F64</f>
        <v>1196.73</v>
      </c>
    </row>
    <row r="73" customFormat="false" ht="15" hidden="false" customHeight="false" outlineLevel="0" collapsed="false">
      <c r="A73" s="5" t="s">
        <v>71</v>
      </c>
      <c r="B73" s="6"/>
      <c r="C73" s="6"/>
      <c r="D73" s="6"/>
      <c r="E73" s="6"/>
      <c r="F73" s="6"/>
    </row>
    <row r="74" customFormat="false" ht="15" hidden="false" customHeight="false" outlineLevel="0" collapsed="false">
      <c r="A74" s="9" t="s">
        <v>72</v>
      </c>
      <c r="B74" s="8" t="n">
        <v>25746.67</v>
      </c>
      <c r="C74" s="8" t="n">
        <v>29643.72</v>
      </c>
      <c r="D74" s="8" t="n">
        <v>71146.41</v>
      </c>
      <c r="E74" s="8" t="n">
        <v>34452.4</v>
      </c>
      <c r="F74" s="8" t="n">
        <v>76142.08</v>
      </c>
    </row>
    <row r="75" customFormat="false" ht="15" hidden="false" customHeight="false" outlineLevel="0" collapsed="false">
      <c r="A75" s="15" t="s">
        <v>73</v>
      </c>
      <c r="B75" s="16" t="n">
        <f aca="false">ROUND(B35-B74,2)</f>
        <v>0</v>
      </c>
      <c r="C75" s="16" t="n">
        <f aca="false">ROUND(C35-C74,2)</f>
        <v>0</v>
      </c>
      <c r="D75" s="16" t="n">
        <f aca="false">ROUND(D35-D74,2)</f>
        <v>0</v>
      </c>
      <c r="E75" s="16" t="n">
        <f aca="false">ROUND(E35-E74,2)</f>
        <v>0</v>
      </c>
      <c r="F75" s="16" t="n">
        <f aca="false">ROUND(F35-F74,2)</f>
        <v>0.14</v>
      </c>
    </row>
    <row r="76" customFormat="false" ht="15" hidden="false" customHeight="false" outlineLevel="0" collapsed="false">
      <c r="A76" s="9" t="s">
        <v>74</v>
      </c>
      <c r="B76" s="8" t="n">
        <v>-21293.57</v>
      </c>
      <c r="C76" s="8" t="n">
        <v>-28029.56</v>
      </c>
      <c r="D76" s="8" t="n">
        <v>-31511.53</v>
      </c>
      <c r="E76" s="8" t="n">
        <v>-31641.31</v>
      </c>
      <c r="F76" s="8" t="n">
        <v>-22273.78</v>
      </c>
    </row>
    <row r="77" customFormat="false" ht="15" hidden="false" customHeight="false" outlineLevel="0" collapsed="false">
      <c r="A77" s="15" t="s">
        <v>73</v>
      </c>
      <c r="B77" s="16" t="n">
        <f aca="false">ROUND(B49-B76,2)</f>
        <v>0</v>
      </c>
      <c r="C77" s="16" t="n">
        <f aca="false">ROUND(C49-C76,2)</f>
        <v>0</v>
      </c>
      <c r="D77" s="16" t="n">
        <f aca="false">ROUND(D49-D76,2)</f>
        <v>0</v>
      </c>
      <c r="E77" s="16" t="n">
        <f aca="false">ROUND(E49-E76,2)</f>
        <v>0</v>
      </c>
      <c r="F77" s="16" t="n">
        <f aca="false">ROUND(F49-F76,2)</f>
        <v>0</v>
      </c>
    </row>
    <row r="78" customFormat="false" ht="15" hidden="false" customHeight="false" outlineLevel="0" collapsed="false">
      <c r="A78" s="9" t="s">
        <v>75</v>
      </c>
      <c r="B78" s="8" t="n">
        <v>-4057.7</v>
      </c>
      <c r="C78" s="8" t="n">
        <v>-1794.4</v>
      </c>
      <c r="D78" s="8" t="n">
        <v>-39384.64</v>
      </c>
      <c r="E78" s="8" t="n">
        <v>-3421.33</v>
      </c>
      <c r="F78" s="8" t="n">
        <v>-52671.57</v>
      </c>
    </row>
    <row r="79" customFormat="false" ht="15" hidden="false" customHeight="false" outlineLevel="0" collapsed="false">
      <c r="A79" s="15" t="s">
        <v>73</v>
      </c>
      <c r="B79" s="16" t="n">
        <f aca="false">ROUND(B59-B78,2)</f>
        <v>0</v>
      </c>
      <c r="C79" s="16" t="n">
        <f aca="false">ROUND(C59-C78,2)</f>
        <v>0</v>
      </c>
      <c r="D79" s="16" t="n">
        <f aca="false">ROUND(D59-D78,2)</f>
        <v>0</v>
      </c>
      <c r="E79" s="16" t="n">
        <f aca="false">ROUND(E59-E78,2)</f>
        <v>0</v>
      </c>
      <c r="F79" s="16" t="n">
        <f aca="false">ROUND(F59-F78,2)</f>
        <v>0</v>
      </c>
    </row>
    <row r="80" customFormat="false" ht="15" hidden="false" customHeight="false" outlineLevel="0" collapsed="false">
      <c r="A80" s="9" t="s">
        <v>76</v>
      </c>
      <c r="B80" s="8" t="n">
        <v>395.4</v>
      </c>
      <c r="C80" s="8" t="n">
        <v>-180.24</v>
      </c>
      <c r="D80" s="8" t="n">
        <v>250.24</v>
      </c>
      <c r="E80" s="8" t="n">
        <v>-610.24</v>
      </c>
      <c r="F80" s="8" t="n">
        <v>1196.73</v>
      </c>
    </row>
    <row r="81" customFormat="false" ht="15" hidden="false" customHeight="false" outlineLevel="0" collapsed="false">
      <c r="A81" s="15" t="s">
        <v>73</v>
      </c>
      <c r="B81" s="16" t="n">
        <f aca="false">ROUND(B61-B80,2)</f>
        <v>0</v>
      </c>
      <c r="C81" s="16" t="n">
        <f aca="false">ROUND(C61-C80,2)</f>
        <v>-0</v>
      </c>
      <c r="D81" s="16" t="n">
        <f aca="false">ROUND(D61-D80,2)</f>
        <v>0</v>
      </c>
      <c r="E81" s="16" t="n">
        <f aca="false">ROUND(E61-E80,2)</f>
        <v>0</v>
      </c>
      <c r="F81" s="16" t="n">
        <f aca="false">ROUND(F61-F80,2)</f>
        <v>0.14</v>
      </c>
    </row>
    <row r="82" customFormat="false" ht="15" hidden="false" customHeight="false" outlineLevel="0" collapsed="false">
      <c r="A82" s="15" t="s">
        <v>77</v>
      </c>
      <c r="B82" s="16" t="n">
        <f aca="false">ROUND(B71-B61,2)</f>
        <v>0</v>
      </c>
      <c r="C82" s="16" t="n">
        <f aca="false">ROUND(C71-C61,2)</f>
        <v>0</v>
      </c>
      <c r="D82" s="16" t="n">
        <f aca="false">ROUND(D71-D61,2)</f>
        <v>-0</v>
      </c>
      <c r="E82" s="16" t="n">
        <f aca="false">ROUND(E71-E61,2)</f>
        <v>-0</v>
      </c>
      <c r="F82" s="16" t="n">
        <f aca="false">ROUND(F71-F61,2)</f>
        <v>-0.14</v>
      </c>
    </row>
    <row r="84" customFormat="false" ht="15" hidden="false" customHeight="false" outlineLevel="0" collapsed="false">
      <c r="A84" s="2" t="s">
        <v>78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2" min="2" style="0" width="110"/>
  </cols>
  <sheetData>
    <row r="1" customFormat="false" ht="15" hidden="false" customHeight="false" outlineLevel="0" collapsed="false">
      <c r="A1" s="17" t="s">
        <v>79</v>
      </c>
      <c r="B1" s="18"/>
    </row>
    <row r="2" customFormat="false" ht="15" hidden="false" customHeight="false" outlineLevel="0" collapsed="false">
      <c r="A2" s="19" t="s">
        <v>80</v>
      </c>
      <c r="B2" s="20" t="s">
        <v>81</v>
      </c>
    </row>
    <row r="3" customFormat="false" ht="15" hidden="false" customHeight="false" outlineLevel="0" collapsed="false">
      <c r="A3" s="19" t="s">
        <v>3</v>
      </c>
      <c r="B3" s="20" t="s">
        <v>82</v>
      </c>
    </row>
    <row r="4" customFormat="false" ht="15" hidden="false" customHeight="false" outlineLevel="0" collapsed="false">
      <c r="A4" s="19" t="s">
        <v>4</v>
      </c>
      <c r="B4" s="20" t="s">
        <v>83</v>
      </c>
    </row>
    <row r="5" customFormat="false" ht="15" hidden="false" customHeight="false" outlineLevel="0" collapsed="false">
      <c r="A5" s="19" t="s">
        <v>5</v>
      </c>
      <c r="B5" s="20" t="s">
        <v>84</v>
      </c>
    </row>
    <row r="6" customFormat="false" ht="15" hidden="false" customHeight="false" outlineLevel="0" collapsed="false">
      <c r="A6" s="19" t="s">
        <v>6</v>
      </c>
      <c r="B6" s="20" t="s">
        <v>85</v>
      </c>
    </row>
    <row r="7" customFormat="false" ht="15" hidden="false" customHeight="false" outlineLevel="0" collapsed="false">
      <c r="A7" s="19" t="s">
        <v>7</v>
      </c>
      <c r="B7" s="20" t="s">
        <v>86</v>
      </c>
    </row>
    <row r="8" customFormat="false" ht="15" hidden="false" customHeight="false" outlineLevel="0" collapsed="false">
      <c r="A8" s="19"/>
      <c r="B8" s="18"/>
    </row>
    <row r="9" customFormat="false" ht="35.05" hidden="false" customHeight="false" outlineLevel="0" collapsed="false">
      <c r="A9" s="19" t="s">
        <v>87</v>
      </c>
      <c r="B9" s="20" t="s">
        <v>88</v>
      </c>
    </row>
    <row r="10" customFormat="false" ht="35.05" hidden="false" customHeight="false" outlineLevel="0" collapsed="false">
      <c r="A10" s="19" t="s">
        <v>89</v>
      </c>
      <c r="B10" s="20" t="s">
        <v>90</v>
      </c>
    </row>
    <row r="11" customFormat="false" ht="15" hidden="false" customHeight="false" outlineLevel="0" collapsed="false">
      <c r="A11" s="19" t="s">
        <v>91</v>
      </c>
      <c r="B11" s="20" t="s">
        <v>92</v>
      </c>
    </row>
    <row r="12" customFormat="false" ht="23.85" hidden="false" customHeight="false" outlineLevel="0" collapsed="false">
      <c r="A12" s="19" t="s">
        <v>93</v>
      </c>
      <c r="B12" s="20" t="s">
        <v>94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2026-10-21T16:57:23Z</dcterms:created>
  <dc:creator>openpyxl</dc:creator>
  <dc:description/>
  <dc:language>en-US</dc:language>
  <cp:lastModifiedBy/>
  <dcterms:modified xsi:type="dcterms:W3CDTF">2026-10-21T16:57:23Z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