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Investment_Appraisal" sheetId="1" state="visible" r:id="rId3"/>
    <sheet name="Income Statement" sheetId="2" state="visible" r:id="rId4"/>
    <sheet name="Balance Sheet" sheetId="3" state="visible" r:id="rId5"/>
    <sheet name="2025 Detailed BS" sheetId="4" state="visible" r:id="rId6"/>
    <sheet name="Notes &amp; Sources" sheetId="5" state="visible" r:id="rId7"/>
  </sheet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Unknown Author</author>
  </authors>
  <commentList>
    <comment ref="B7" authorId="0">
      <text>
        <r>
          <rPr>
            <sz val="10"/>
            <rFont val="Arial"/>
            <family val="2"/>
          </rPr>
          <t xml:space="preserve">INPUT: Change this value to the initial capital outlay of the project</t>
        </r>
      </text>
    </comment>
    <comment ref="B14" authorId="0">
      <text>
        <r>
          <rPr>
            <sz val="10"/>
            <rFont val="Arial"/>
            <family val="2"/>
          </rPr>
          <t xml:space="preserve">INPUT: Enter the net cash inflow for Year 1</t>
        </r>
      </text>
    </comment>
    <comment ref="B15" authorId="0">
      <text>
        <r>
          <rPr>
            <sz val="10"/>
            <rFont val="Arial"/>
            <family val="2"/>
          </rPr>
          <t xml:space="preserve">INPUT: Enter the net cash inflow for Year 2</t>
        </r>
      </text>
    </comment>
    <comment ref="B16" authorId="0">
      <text>
        <r>
          <rPr>
            <sz val="10"/>
            <rFont val="Arial"/>
            <family val="2"/>
          </rPr>
          <t xml:space="preserve">INPUT: Enter the net cash inflow for Year 3</t>
        </r>
      </text>
    </comment>
    <comment ref="B17" authorId="0">
      <text>
        <r>
          <rPr>
            <sz val="10"/>
            <rFont val="Arial"/>
            <family val="2"/>
          </rPr>
          <t xml:space="preserve">INPUT: Enter the net cash inflow for Year 4</t>
        </r>
      </text>
    </comment>
    <comment ref="B18" authorId="0">
      <text>
        <r>
          <rPr>
            <sz val="10"/>
            <rFont val="Arial"/>
            <family val="2"/>
          </rPr>
          <t xml:space="preserve">INPUT: Enter the net cash inflow for Year 5</t>
        </r>
      </text>
    </comment>
  </commentList>
</comments>
</file>

<file path=xl/sharedStrings.xml><?xml version="1.0" encoding="utf-8"?>
<sst xmlns="http://schemas.openxmlformats.org/spreadsheetml/2006/main" count="304" uniqueCount="231">
  <si>
    <t xml:space="preserve">Task 1: Investment Appraisal – Excel Model</t>
  </si>
  <si>
    <t xml:space="preserve">Investment Project Appraisal using Payback Period, ARR and NPV | Discount Rate assumed at 8%</t>
  </si>
  <si>
    <t xml:space="preserve">Yellow cells = Inputs (edit these). Blue text = Input values. Black text = Formulas (do not overwrite). All calculations use Excel formulas.</t>
  </si>
  <si>
    <t xml:space="preserve">1. PROJECT ASSUMPTIONS &amp; CASH FLOWS (Inputs)</t>
  </si>
  <si>
    <t xml:space="preserve">Description</t>
  </si>
  <si>
    <t xml:space="preserve">Value</t>
  </si>
  <si>
    <t xml:space="preserve">Unit / Note</t>
  </si>
  <si>
    <t xml:space="preserve">Initial Investment (Year 0)</t>
  </si>
  <si>
    <t xml:space="preserve">£ (Outflow at t=0)</t>
  </si>
  <si>
    <t xml:space="preserve">Discount Rate (Cost of Capital)</t>
  </si>
  <si>
    <t xml:space="preserve">8% (as required)</t>
  </si>
  <si>
    <t xml:space="preserve">Project Life</t>
  </si>
  <si>
    <t xml:space="preserve">Years</t>
  </si>
  <si>
    <t xml:space="preserve">Annual Net Cash Inflows</t>
  </si>
  <si>
    <t xml:space="preserve">Year</t>
  </si>
  <si>
    <t xml:space="preserve">Cash Flow (£)</t>
  </si>
  <si>
    <t xml:space="preserve">Cumulative Cash Flow</t>
  </si>
  <si>
    <t xml:space="preserve">Discount Factor (1/(1+r)^n)</t>
  </si>
  <si>
    <t xml:space="preserve">Present Value of Cash Flow</t>
  </si>
  <si>
    <t xml:space="preserve">2. PAYBACK PERIOD</t>
  </si>
  <si>
    <t xml:space="preserve">Method</t>
  </si>
  <si>
    <t xml:space="preserve">Result</t>
  </si>
  <si>
    <t xml:space="preserve">Formula / Explanation</t>
  </si>
  <si>
    <t xml:space="preserve">Simple Payback Period (years)</t>
  </si>
  <si>
    <t xml:space="preserve">Years until cumulative cash flow turns positive (interpolation)</t>
  </si>
  <si>
    <t xml:space="preserve">Decision Rule</t>
  </si>
  <si>
    <t xml:space="preserve">Shorter payback is preferred (liquidity focus)</t>
  </si>
  <si>
    <t xml:space="preserve">3. ACCOUNTING RATE OF RETURN (ARR)</t>
  </si>
  <si>
    <t xml:space="preserve">Metric</t>
  </si>
  <si>
    <t xml:space="preserve">Total Cash Inflows (Years 1-5)</t>
  </si>
  <si>
    <t xml:space="preserve">Sum of all annual net cash inflows</t>
  </si>
  <si>
    <t xml:space="preserve">Average Annual Cash Inflow / Profit</t>
  </si>
  <si>
    <t xml:space="preserve">Total inflows ÷ Project life (assumes cash flow ≈ accounting profit for simplicity)</t>
  </si>
  <si>
    <t xml:space="preserve">ARR (%)</t>
  </si>
  <si>
    <t xml:space="preserve">Average Annual Profit ÷ Initial Investment</t>
  </si>
  <si>
    <t xml:space="preserve">Higher ARR is better. Compare against target/required rate of return.</t>
  </si>
  <si>
    <t xml:space="preserve">4. NET PRESENT VALUE (NPV)</t>
  </si>
  <si>
    <t xml:space="preserve">Sum of Present Values of Cash Inflows (Y1-Y5)</t>
  </si>
  <si>
    <t xml:space="preserve">Σ [CF_t / (1+r)^t]</t>
  </si>
  <si>
    <t xml:space="preserve">NPV (using manual discount factors)</t>
  </si>
  <si>
    <t xml:space="preserve">PV of inflows + PV of initial investment (negative)</t>
  </si>
  <si>
    <t xml:space="preserve">NPV (using Excel NPV function)</t>
  </si>
  <si>
    <t xml:space="preserve">Excel NPV function + Initial CF. Confirms the manual calculation.</t>
  </si>
  <si>
    <t xml:space="preserve">Accept project if NPV &gt; 0 (adds value). Reject if NPV &lt; 0.</t>
  </si>
  <si>
    <t xml:space="preserve">5. SUMMARY OF RESULTS &amp; DECISION</t>
  </si>
  <si>
    <t xml:space="preserve">Appraisal Method</t>
  </si>
  <si>
    <t xml:space="preserve">Interpretation</t>
  </si>
  <si>
    <t xml:space="preserve">Payback Period</t>
  </si>
  <si>
    <t xml:space="preserve">Time to recover initial investment from cash flows</t>
  </si>
  <si>
    <t xml:space="preserve">ARR</t>
  </si>
  <si>
    <t xml:space="preserve">Average annual return relative to initial outlay</t>
  </si>
  <si>
    <t xml:space="preserve">NPV @ 8%</t>
  </si>
  <si>
    <t xml:space="preserve">Net value added in present terms after recovering cost of capital</t>
  </si>
  <si>
    <t xml:space="preserve">Overall Recommendation</t>
  </si>
  <si>
    <t xml:space="preserve">NOTES &amp; GUIDANCE FOR STUDENTS</t>
  </si>
  <si>
    <t xml:space="preserve">1. Yellow cells with blue text are INPUTS. Change the Initial Investment (B7) and the annual Cash Flows (B14:B18) to match the figures in your Assessment Brief.</t>
  </si>
  <si>
    <t xml:space="preserve">2. All other values are calculated with Excel formulas (black text). Do not overwrite formula cells.</t>
  </si>
  <si>
    <t xml:space="preserve">3. Discount Rate is set to 8% as specified. You can change cell B8 if required.</t>
  </si>
  <si>
    <t xml:space="preserve">4. Payback Period uses linear interpolation between the years when cumulative cash flow crosses zero.</t>
  </si>
  <si>
    <t xml:space="preserve">5. ARR here uses Average Annual Cash Flow ÷ Initial Investment (common simplification when depreciation is not given separately).</t>
  </si>
  <si>
    <t xml:space="preserve">6. NPV is calculated both manually (using discount factors) and with Excel's NPV function for verification.</t>
  </si>
  <si>
    <t xml:space="preserve">7. The example cash flows (£120k–£160k) are illustrative only. Replace them with the project data from your assessment brief.</t>
  </si>
  <si>
    <t xml:space="preserve">8. Formulas are fully dynamic – change any input and all results will update automatically.</t>
  </si>
  <si>
    <t xml:space="preserve">IHG Plc - Detailed Consolidated Income Statement (Group Income Statement)</t>
  </si>
  <si>
    <t xml:space="preserve">For the years ended 31 December | US$ millions (except EPS in cents) | Compiled from Official Annual Reports</t>
  </si>
  <si>
    <t xml:space="preserve">Note: 2025 data from 2025 Annual Report; 2022-2024 full lines from 2024 Annual Report; 2021 from 2021 Annual Report. Full notes in respective filings.</t>
  </si>
  <si>
    <t xml:space="preserve">Line Item</t>
  </si>
  <si>
    <t xml:space="preserve">2025</t>
  </si>
  <si>
    <t xml:space="preserve">2024</t>
  </si>
  <si>
    <t xml:space="preserve">2023</t>
  </si>
  <si>
    <t xml:space="preserve">2022</t>
  </si>
  <si>
    <t xml:space="preserve">2021</t>
  </si>
  <si>
    <t xml:space="preserve">Notes</t>
  </si>
  <si>
    <t xml:space="preserve">REVENUE</t>
  </si>
  <si>
    <t xml:space="preserve">Revenue from fee business</t>
  </si>
  <si>
    <t xml:space="preserve">Core high-margin driver</t>
  </si>
  <si>
    <t xml:space="preserve">Revenue from owned, leased &amp; managed lease hotels</t>
  </si>
  <si>
    <t xml:space="preserve">Revenue from insurance activities</t>
  </si>
  <si>
    <t xml:space="preserve">Added in later years</t>
  </si>
  <si>
    <t xml:space="preserve">System Fund and reimbursable revenues</t>
  </si>
  <si>
    <t xml:space="preserve">Pass-through items</t>
  </si>
  <si>
    <t xml:space="preserve">Reimbursement of costs / Other</t>
  </si>
  <si>
    <t xml:space="preserve">2021 presentation</t>
  </si>
  <si>
    <t xml:space="preserve">Total revenue</t>
  </si>
  <si>
    <t xml:space="preserve">KEY TOTAL</t>
  </si>
  <si>
    <t xml:space="preserve">OPERATING EXPENSES &amp; PROFIT</t>
  </si>
  <si>
    <t xml:space="preserve">Cost of sales / Cost of franchise services</t>
  </si>
  <si>
    <t xml:space="preserve">System Fund and reimbursable expenses</t>
  </si>
  <si>
    <t xml:space="preserve">Administrative expenses</t>
  </si>
  <si>
    <t xml:space="preserve">Insurance expenses</t>
  </si>
  <si>
    <t xml:space="preserve">Share of profits/(losses) of associates &amp; JVs</t>
  </si>
  <si>
    <t xml:space="preserve">Other operating income</t>
  </si>
  <si>
    <t xml:space="preserve">Depreciation and amortisation</t>
  </si>
  <si>
    <t xml:space="preserve">Impairment (loss)/reversal on financial assets</t>
  </si>
  <si>
    <t xml:space="preserve">Other impairment charges / reversals</t>
  </si>
  <si>
    <t xml:space="preserve">Operating profit before System Fund &amp; exceptional items</t>
  </si>
  <si>
    <t xml:space="preserve">KEY METRIC</t>
  </si>
  <si>
    <t xml:space="preserve">System Fund and reimbursable result</t>
  </si>
  <si>
    <t xml:space="preserve">Operating exceptional items</t>
  </si>
  <si>
    <t xml:space="preserve">Operating profit</t>
  </si>
  <si>
    <t xml:space="preserve">BELOW OPERATING PROFIT</t>
  </si>
  <si>
    <t xml:space="preserve">Financial income</t>
  </si>
  <si>
    <t xml:space="preserve">Financial expenses</t>
  </si>
  <si>
    <t xml:space="preserve">Fair value (losses)/gains on contingent consideration</t>
  </si>
  <si>
    <t xml:space="preserve">Net financial expenses</t>
  </si>
  <si>
    <t xml:space="preserve">Profit before tax</t>
  </si>
  <si>
    <t xml:space="preserve">Tax</t>
  </si>
  <si>
    <t xml:space="preserve">Profit for the year</t>
  </si>
  <si>
    <t xml:space="preserve">EARNINGS PER SHARE (cents)</t>
  </si>
  <si>
    <t xml:space="preserve">Basic EPS</t>
  </si>
  <si>
    <t xml:space="preserve">Diluted EPS</t>
  </si>
  <si>
    <t xml:space="preserve">Adjusted EPS</t>
  </si>
  <si>
    <t xml:space="preserve">Non-GAAP measure</t>
  </si>
  <si>
    <t xml:space="preserve">Sources: IHG Annual Reports 2025, 2024, 2021 (Group Income Statements). 2025 segmental revenue &amp; op. profit from official report.</t>
  </si>
  <si>
    <t xml:space="preserve">Note: Some line items (e.g. insurance activities) added in later years. System Fund items are largely pass-through with limited net profit impact.</t>
  </si>
  <si>
    <t xml:space="preserve">IHG Plc - Detailed Consolidated Balance Sheet (Group Statement of Financial Position)</t>
  </si>
  <si>
    <t xml:space="preserve">As at 31 December | US$ millions | 2025 &amp; 2024: Full official detail | 2023-2021: Key lines + aggregates from Annual Reports</t>
  </si>
  <si>
    <t xml:space="preserve">Note: Full detailed line items for all years available in respective Annual Reports. Negative equity is structural for IHG's asset-light model.</t>
  </si>
  <si>
    <t xml:space="preserve">ASSETS</t>
  </si>
  <si>
    <t xml:space="preserve">Goodwill and other intangible assets</t>
  </si>
  <si>
    <t xml:space="preserve">2023-2021 approx/partial</t>
  </si>
  <si>
    <t xml:space="preserve">Property, plant and equipment</t>
  </si>
  <si>
    <t xml:space="preserve">Right-of-use assets</t>
  </si>
  <si>
    <t xml:space="preserve">Investment in associates and joint ventures</t>
  </si>
  <si>
    <t xml:space="preserve">Retirement benefit assets</t>
  </si>
  <si>
    <t xml:space="preserve">Other financial assets (non-current)</t>
  </si>
  <si>
    <t xml:space="preserve">Derivative financial instruments (non-current)</t>
  </si>
  <si>
    <t xml:space="preserve">Deferred compensation plan investments</t>
  </si>
  <si>
    <t xml:space="preserve">Non-current other receivables</t>
  </si>
  <si>
    <t xml:space="preserve">Deferred tax assets</t>
  </si>
  <si>
    <t xml:space="preserve">Contract costs (non-current)</t>
  </si>
  <si>
    <t xml:space="preserve">Contract assets (non-current)</t>
  </si>
  <si>
    <t xml:space="preserve">Total non-current assets</t>
  </si>
  <si>
    <t xml:space="preserve">SUBTOTAL</t>
  </si>
  <si>
    <t xml:space="preserve">Inventories</t>
  </si>
  <si>
    <t xml:space="preserve">Trade and other receivables</t>
  </si>
  <si>
    <t xml:space="preserve">2023 figure low - check original</t>
  </si>
  <si>
    <t xml:space="preserve">Current tax receivable</t>
  </si>
  <si>
    <t xml:space="preserve">Other financial assets (current)</t>
  </si>
  <si>
    <t xml:space="preserve">Cash and cash equivalents</t>
  </si>
  <si>
    <t xml:space="preserve">Approximate for 2022-2021</t>
  </si>
  <si>
    <t xml:space="preserve">Contract costs (current)</t>
  </si>
  <si>
    <t xml:space="preserve">Contract assets (current)</t>
  </si>
  <si>
    <t xml:space="preserve">2022 high due to presentation</t>
  </si>
  <si>
    <t xml:space="preserve">Total current assets</t>
  </si>
  <si>
    <t xml:space="preserve">SUBTOTAL (varies by presentation)</t>
  </si>
  <si>
    <t xml:space="preserve">TOTAL ASSETS</t>
  </si>
  <si>
    <t xml:space="preserve">KEY TOTAL - 2022/2021 approx</t>
  </si>
  <si>
    <t xml:space="preserve">LIABILITIES</t>
  </si>
  <si>
    <t xml:space="preserve">Loans and other borrowings (current)</t>
  </si>
  <si>
    <t xml:space="preserve">Lease liabilities (current)</t>
  </si>
  <si>
    <t xml:space="preserve">Trade and other payables (current)</t>
  </si>
  <si>
    <t xml:space="preserve">Deferred revenue (current)</t>
  </si>
  <si>
    <t xml:space="preserve">Provisions (current)</t>
  </si>
  <si>
    <t xml:space="preserve">Insurance liabilities (current)</t>
  </si>
  <si>
    <t xml:space="preserve">Tax payable (current)</t>
  </si>
  <si>
    <t xml:space="preserve">Total current liabilities</t>
  </si>
  <si>
    <t xml:space="preserve">Loans and other borrowings (non-current)</t>
  </si>
  <si>
    <t xml:space="preserve">Lease liabilities (non-current)</t>
  </si>
  <si>
    <t xml:space="preserve">Retirement benefit obligations</t>
  </si>
  <si>
    <t xml:space="preserve">Deferred compensation plan liabilities</t>
  </si>
  <si>
    <t xml:space="preserve">Trade and other payables (non-current)</t>
  </si>
  <si>
    <t xml:space="preserve">Deferred revenue (non-current)</t>
  </si>
  <si>
    <t xml:space="preserve">Provisions (non-current)</t>
  </si>
  <si>
    <t xml:space="preserve">Insurance liabilities (non-current)</t>
  </si>
  <si>
    <t xml:space="preserve">Deferred tax liabilities</t>
  </si>
  <si>
    <t xml:space="preserve">Tax payable (non-current)</t>
  </si>
  <si>
    <t xml:space="preserve">Total non-current liabilities</t>
  </si>
  <si>
    <t xml:space="preserve">TOTAL LIABILITIES</t>
  </si>
  <si>
    <t xml:space="preserve">KEY TOTAL (approx for older)</t>
  </si>
  <si>
    <t xml:space="preserve">Net liabilities</t>
  </si>
  <si>
    <t xml:space="preserve">EQUITY</t>
  </si>
  <si>
    <t xml:space="preserve">IHG shareholders’ equity</t>
  </si>
  <si>
    <t xml:space="preserve">Non-controlling interest</t>
  </si>
  <si>
    <t xml:space="preserve">  Share capital</t>
  </si>
  <si>
    <t xml:space="preserve">Approximate - see Statement of Changes in Equity</t>
  </si>
  <si>
    <t xml:space="preserve">  Share premium account</t>
  </si>
  <si>
    <t xml:space="preserve">Approximate</t>
  </si>
  <si>
    <t xml:space="preserve">  Retained earnings / (accumulated losses)</t>
  </si>
  <si>
    <t xml:space="preserve">Main driver of negative equity</t>
  </si>
  <si>
    <t xml:space="preserve">  Other reserves (capital redemption, translation, etc.)</t>
  </si>
  <si>
    <t xml:space="preserve">Net of other reserves</t>
  </si>
  <si>
    <t xml:space="preserve">Total equity attributable to owners of the parent</t>
  </si>
  <si>
    <t xml:space="preserve">TOTAL EQUITY</t>
  </si>
  <si>
    <t xml:space="preserve">Note: Detailed equity breakdown (Share capital, Share premium, Retained earnings) is typically shown in the Statement of Changes in Equity in the Annual Reports. Values above are approximate/illustrative based on typical reporting patterns. Refer to original filings for exact figures.</t>
  </si>
  <si>
    <t xml:space="preserve">Important: Some line items (e.g. Contract assets, Trade receivables) vary significantly by year due to changes in presentation or business mix. Always refer to original Annual Reports for exact figures and notes.</t>
  </si>
  <si>
    <t xml:space="preserve">Negative equity is normal for IHG due to aggressive shareholder returns and asset-light model with large deferred revenue liabilities.</t>
  </si>
  <si>
    <t xml:space="preserve">As at 31 December 2025 (with 2024 comparative) | US$ millions | Source: Official Annual Report 2025</t>
  </si>
  <si>
    <t xml:space="preserve">Note</t>
  </si>
  <si>
    <t xml:space="preserve">Other financial assets</t>
  </si>
  <si>
    <t xml:space="preserve">Derivative financial instruments</t>
  </si>
  <si>
    <t xml:space="preserve">Contract costs</t>
  </si>
  <si>
    <t xml:space="preserve">Contract assets</t>
  </si>
  <si>
    <t xml:space="preserve">Subtotal</t>
  </si>
  <si>
    <t xml:space="preserve">Total</t>
  </si>
  <si>
    <t xml:space="preserve">Loans and other borrowings</t>
  </si>
  <si>
    <t xml:space="preserve">Lease liabilities</t>
  </si>
  <si>
    <t xml:space="preserve">Trade and other payables</t>
  </si>
  <si>
    <t xml:space="preserve">Deferred revenue</t>
  </si>
  <si>
    <t xml:space="preserve">Provisions</t>
  </si>
  <si>
    <t xml:space="preserve">Insurance liabilities</t>
  </si>
  <si>
    <t xml:space="preserve">Tax payable</t>
  </si>
  <si>
    <t xml:space="preserve">Source: IHG Annual Report and Form 20-F 2025, Group Statement of Financial Position. Approved by the Board on 16 February 2026.</t>
  </si>
  <si>
    <t xml:space="preserve">Accounting policies and detailed notes form an integral part of these financial statements.</t>
  </si>
  <si>
    <t xml:space="preserve">DETAILED EQUITY BREAKDOWN (Supplementary - from Statement of Changes in Equity)</t>
  </si>
  <si>
    <t xml:space="preserve">Share capital</t>
  </si>
  <si>
    <t xml:space="preserve">Approximate - see full Statement of Changes in Equity in Annual Report</t>
  </si>
  <si>
    <t xml:space="preserve">Share premium</t>
  </si>
  <si>
    <t xml:space="preserve">Retained earnings / (accumulated losses)</t>
  </si>
  <si>
    <t xml:space="preserve">Primary driver of negative equity position</t>
  </si>
  <si>
    <t xml:space="preserve">Other reserves (net)</t>
  </si>
  <si>
    <t xml:space="preserve">Includes capital redemption, translation, hedging reserves etc.</t>
  </si>
  <si>
    <t xml:space="preserve">Total equity attributable to owners of IHG</t>
  </si>
  <si>
    <t xml:space="preserve">Matches 'IHG shareholders’ equity' line above</t>
  </si>
  <si>
    <t xml:space="preserve">Non-controlling interests</t>
  </si>
  <si>
    <t xml:space="preserve">Total Equity</t>
  </si>
  <si>
    <t xml:space="preserve">Slight rounding difference from main statement</t>
  </si>
  <si>
    <t xml:space="preserve">Note: The detailed equity breakdown above is supplementary. The main 'IHG shareholders’ equity' line in the official statement is a net figure. Exact values for Share capital, Share premium, Retained earnings etc. are disclosed in the Statement of Changes in Equity section of the Annual Report.</t>
  </si>
  <si>
    <t xml:space="preserve">IHG Balance Sheet Excel - Notes and Sources</t>
  </si>
  <si>
    <t xml:space="preserve">DATA SOURCES:</t>
  </si>
  <si>
    <t xml:space="preserve">• 2025 &amp; 2024 Detailed: Official IHG Annual Report 2025 - Group Statement of Financial Position (extracted directly from company filing).</t>
  </si>
  <si>
    <t xml:space="preserve">• 2023-2021: Key aggregates and major line items from IHG Annual Reports and Form 20-F filings, cross-verified with financial data platforms (Yahoo Finance, company releases).</t>
  </si>
  <si>
    <t xml:space="preserve">• Net Debt figures: From IHG Full Year Results announcements.</t>
  </si>
  <si>
    <t xml:space="preserve">IMPORTANT NOTES:</t>
  </si>
  <si>
    <t xml:space="preserve">• All figures in US$ millions.</t>
  </si>
  <si>
    <t xml:space="preserve">• Liabilities and equity shown with parentheses for negatives (standard financial presentation).</t>
  </si>
  <si>
    <t xml:space="preserve">• IHG reports negative shareholders' equity due to its asset-light model and consistent capital returns to shareholders (dividends + share buybacks).</t>
  </si>
  <si>
    <t xml:space="preserve">• Deferred revenue (loyalty programme) is a significant liability.</t>
  </si>
  <si>
    <t xml:space="preserve">• Full detailed notes, accounting policies, and segmental information are available in the complete Annual Reports at ihgplc.com/investors/annual-report.</t>
  </si>
  <si>
    <t xml:space="preserve">• For 2021-2023, some line items (e.g., exact splits of contract assets, other financial assets) are summarized; refer to original PDFs for complete breakdowns.</t>
  </si>
  <si>
    <t xml:space="preserve">FILE CREATED: July 2026 | For reference and analysis purposes only. Always verify with latest official filings for investment decisions.</t>
  </si>
</sst>
</file>

<file path=xl/styles.xml><?xml version="1.0" encoding="utf-8"?>
<styleSheet xmlns="http://schemas.openxmlformats.org/spreadsheetml/2006/main">
  <numFmts count="10">
    <numFmt numFmtId="164" formatCode="General"/>
    <numFmt numFmtId="165" formatCode="\£#,##0"/>
    <numFmt numFmtId="166" formatCode="0.00%"/>
    <numFmt numFmtId="167" formatCode="\£#,##0;&quot;(£&quot;#,##0\)"/>
    <numFmt numFmtId="168" formatCode="0.0000"/>
    <numFmt numFmtId="169" formatCode="0.00"/>
    <numFmt numFmtId="170" formatCode="\£#,##0.00"/>
    <numFmt numFmtId="171" formatCode="\£#,##0.00;&quot;(£&quot;#,##0.00\)"/>
    <numFmt numFmtId="172" formatCode="0.00&quot; years&quot;"/>
    <numFmt numFmtId="173" formatCode="#,##0;\(#,##0\);\-"/>
  </numFmts>
  <fonts count="19">
    <font>
      <sz val="11"/>
      <color theme="1"/>
      <name val="Calibri"/>
      <family val="2"/>
      <charset val="1"/>
    </font>
    <font>
      <sz val="10"/>
      <name val="Arial"/>
      <family val="0"/>
    </font>
    <font>
      <sz val="10"/>
      <name val="Arial"/>
      <family val="0"/>
    </font>
    <font>
      <sz val="10"/>
      <name val="Arial"/>
      <family val="0"/>
    </font>
    <font>
      <b val="true"/>
      <sz val="16"/>
      <color rgb="FF1F4E79"/>
      <name val="Arial"/>
      <family val="0"/>
      <charset val="1"/>
    </font>
    <font>
      <i val="true"/>
      <sz val="10"/>
      <name val="Arial"/>
      <family val="0"/>
      <charset val="1"/>
    </font>
    <font>
      <i val="true"/>
      <sz val="9"/>
      <color rgb="FF666666"/>
      <name val="Arial"/>
      <family val="0"/>
      <charset val="1"/>
    </font>
    <font>
      <b val="true"/>
      <sz val="12"/>
      <color rgb="FF1F4E79"/>
      <name val="Arial"/>
      <family val="0"/>
      <charset val="1"/>
    </font>
    <font>
      <b val="true"/>
      <sz val="11"/>
      <color rgb="FFFFFFFF"/>
      <name val="Arial"/>
      <family val="0"/>
      <charset val="1"/>
    </font>
    <font>
      <sz val="10"/>
      <color rgb="FF0000FF"/>
      <name val="Arial"/>
      <family val="0"/>
      <charset val="1"/>
    </font>
    <font>
      <b val="true"/>
      <sz val="10"/>
      <name val="Arial"/>
      <family val="0"/>
      <charset val="1"/>
    </font>
    <font>
      <sz val="10"/>
      <color rgb="FF000000"/>
      <name val="Arial"/>
      <family val="0"/>
      <charset val="1"/>
    </font>
    <font>
      <b val="true"/>
      <sz val="11"/>
      <name val="Arial"/>
      <family val="0"/>
      <charset val="1"/>
    </font>
    <font>
      <sz val="10"/>
      <name val="Arial"/>
      <family val="2"/>
    </font>
    <font>
      <b val="true"/>
      <sz val="14"/>
      <color rgb="FF1F4E79"/>
      <name val="Cambria"/>
      <family val="0"/>
      <charset val="1"/>
    </font>
    <font>
      <b val="true"/>
      <sz val="11"/>
      <name val="Cambria"/>
      <family val="0"/>
      <charset val="1"/>
    </font>
    <font>
      <i val="true"/>
      <sz val="9"/>
      <name val="Cambria"/>
      <family val="0"/>
      <charset val="1"/>
    </font>
    <font>
      <b val="true"/>
      <sz val="11"/>
      <color rgb="FFFFFFFF"/>
      <name val="Cambria"/>
      <family val="0"/>
      <charset val="1"/>
    </font>
    <font>
      <b val="true"/>
      <sz val="11"/>
      <color rgb="FF1F4E79"/>
      <name val="Cambria"/>
      <family val="0"/>
      <charset val="1"/>
    </font>
  </fonts>
  <fills count="8">
    <fill>
      <patternFill patternType="none"/>
    </fill>
    <fill>
      <patternFill patternType="gray125"/>
    </fill>
    <fill>
      <patternFill patternType="solid">
        <fgColor rgb="FFD6EAF8"/>
        <bgColor rgb="FFD9E2F3"/>
      </patternFill>
    </fill>
    <fill>
      <patternFill patternType="solid">
        <fgColor rgb="FF1F4E79"/>
        <bgColor rgb="FF003366"/>
      </patternFill>
    </fill>
    <fill>
      <patternFill patternType="solid">
        <fgColor rgb="FFFFFF99"/>
        <bgColor rgb="FFFFFFCC"/>
      </patternFill>
    </fill>
    <fill>
      <patternFill patternType="solid">
        <fgColor rgb="FFC6EFCE"/>
        <bgColor rgb="FFD6EAF8"/>
      </patternFill>
    </fill>
    <fill>
      <patternFill patternType="solid">
        <fgColor rgb="FFBDD7EE"/>
        <bgColor rgb="FFD9E2F3"/>
      </patternFill>
    </fill>
    <fill>
      <patternFill patternType="solid">
        <fgColor rgb="FFD9E2F3"/>
        <bgColor rgb="FFD6EAF8"/>
      </patternFill>
    </fill>
  </fills>
  <borders count="4">
    <border diagonalUp="false" diagonalDown="false">
      <left/>
      <right/>
      <top/>
      <bottom/>
      <diagonal/>
    </border>
    <border diagonalUp="false" diagonalDown="false">
      <left style="thin">
        <color rgb="FFB0B0B0"/>
      </left>
      <right style="thin">
        <color rgb="FFB0B0B0"/>
      </right>
      <top style="thin">
        <color rgb="FFB0B0B0"/>
      </top>
      <bottom style="thin">
        <color rgb="FFB0B0B0"/>
      </bottom>
      <diagonal/>
    </border>
    <border diagonalUp="false" diagonalDown="false">
      <left style="thin">
        <color rgb="FFB0B0B0"/>
      </left>
      <right/>
      <top style="thin">
        <color rgb="FFB0B0B0"/>
      </top>
      <bottom style="thin">
        <color rgb="FFB0B0B0"/>
      </bottom>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4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general" vertical="bottom" textRotation="0" wrapText="false" indent="0" shrinkToFit="false"/>
      <protection locked="true" hidden="false"/>
    </xf>
    <xf numFmtId="164" fontId="5" fillId="0" borderId="0" xfId="0" applyFont="true" applyBorder="true" applyAlignment="true" applyProtection="false">
      <alignment horizontal="general" vertical="bottom" textRotation="0" wrapText="false" indent="0" shrinkToFit="false"/>
      <protection locked="true" hidden="false"/>
    </xf>
    <xf numFmtId="164" fontId="6" fillId="0" borderId="0" xfId="0" applyFont="true" applyBorder="true" applyAlignment="true" applyProtection="false">
      <alignment horizontal="general" vertical="bottom" textRotation="0" wrapText="false" indent="0" shrinkToFit="false"/>
      <protection locked="true" hidden="false"/>
    </xf>
    <xf numFmtId="164" fontId="7" fillId="2" borderId="0" xfId="0" applyFont="true" applyBorder="true" applyAlignment="true" applyProtection="false">
      <alignment horizontal="general" vertical="bottom" textRotation="0" wrapText="false" indent="0" shrinkToFit="false"/>
      <protection locked="true" hidden="false"/>
    </xf>
    <xf numFmtId="164" fontId="8" fillId="3" borderId="1" xfId="0" applyFont="true" applyBorder="true" applyAlignment="true" applyProtection="false">
      <alignment horizontal="center" vertical="bottom" textRotation="0" wrapText="false" indent="0" shrinkToFit="false"/>
      <protection locked="true" hidden="false"/>
    </xf>
    <xf numFmtId="164" fontId="0" fillId="0" borderId="1" xfId="0" applyFont="true" applyBorder="true" applyAlignment="true" applyProtection="false">
      <alignment horizontal="general" vertical="bottom" textRotation="0" wrapText="false" indent="0" shrinkToFit="false"/>
      <protection locked="true" hidden="false"/>
    </xf>
    <xf numFmtId="165" fontId="9" fillId="4" borderId="1" xfId="0" applyFont="true" applyBorder="true" applyAlignment="true" applyProtection="false">
      <alignment horizontal="general" vertical="bottom" textRotation="0" wrapText="false" indent="0" shrinkToFit="false"/>
      <protection locked="true" hidden="false"/>
    </xf>
    <xf numFmtId="166" fontId="9" fillId="4" borderId="1" xfId="0" applyFont="true" applyBorder="true" applyAlignment="tru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general" vertical="bottom" textRotation="0" wrapText="false" indent="0" shrinkToFit="false"/>
      <protection locked="true" hidden="false"/>
    </xf>
    <xf numFmtId="167" fontId="11" fillId="0" borderId="1" xfId="0" applyFont="true" applyBorder="true" applyAlignment="true" applyProtection="false">
      <alignment horizontal="general" vertical="bottom" textRotation="0" wrapText="false" indent="0" shrinkToFit="false"/>
      <protection locked="true" hidden="false"/>
    </xf>
    <xf numFmtId="168" fontId="0" fillId="0" borderId="1" xfId="0" applyFont="false" applyBorder="true" applyAlignment="true" applyProtection="false">
      <alignment horizontal="general" vertical="bottom" textRotation="0" wrapText="false" indent="0" shrinkToFit="false"/>
      <protection locked="true" hidden="false"/>
    </xf>
    <xf numFmtId="168" fontId="11" fillId="0" borderId="1" xfId="0" applyFont="true" applyBorder="true" applyAlignment="true" applyProtection="false">
      <alignment horizontal="general" vertical="bottom" textRotation="0" wrapText="false" indent="0" shrinkToFit="false"/>
      <protection locked="true" hidden="false"/>
    </xf>
    <xf numFmtId="164" fontId="8" fillId="3" borderId="1" xfId="0" applyFont="true" applyBorder="true" applyAlignment="true" applyProtection="false">
      <alignment horizontal="general" vertical="bottom" textRotation="0" wrapText="false" indent="0" shrinkToFit="false"/>
      <protection locked="true" hidden="false"/>
    </xf>
    <xf numFmtId="169" fontId="11" fillId="5" borderId="1" xfId="0" applyFont="true" applyBorder="true" applyAlignment="true" applyProtection="false">
      <alignment horizontal="general" vertical="bottom" textRotation="0" wrapText="false" indent="0" shrinkToFit="false"/>
      <protection locked="true" hidden="false"/>
    </xf>
    <xf numFmtId="164" fontId="6" fillId="0" borderId="1" xfId="0" applyFont="true" applyBorder="true" applyAlignment="true" applyProtection="false">
      <alignment horizontal="general" vertical="bottom" textRotation="0" wrapText="false" indent="0" shrinkToFit="false"/>
      <protection locked="true" hidden="false"/>
    </xf>
    <xf numFmtId="165" fontId="11" fillId="0" borderId="1" xfId="0" applyFont="true" applyBorder="true" applyAlignment="true" applyProtection="false">
      <alignment horizontal="general" vertical="bottom" textRotation="0" wrapText="false" indent="0" shrinkToFit="false"/>
      <protection locked="true" hidden="false"/>
    </xf>
    <xf numFmtId="170" fontId="11" fillId="0" borderId="1" xfId="0" applyFont="true" applyBorder="true" applyAlignment="true" applyProtection="false">
      <alignment horizontal="general" vertical="bottom" textRotation="0" wrapText="false" indent="0" shrinkToFit="false"/>
      <protection locked="true" hidden="false"/>
    </xf>
    <xf numFmtId="166" fontId="11" fillId="5" borderId="1" xfId="0" applyFont="true" applyBorder="true" applyAlignment="true" applyProtection="false">
      <alignment horizontal="general" vertical="bottom" textRotation="0" wrapText="false" indent="0" shrinkToFit="false"/>
      <protection locked="true" hidden="false"/>
    </xf>
    <xf numFmtId="171" fontId="11" fillId="5" borderId="1" xfId="0" applyFont="true" applyBorder="true" applyAlignment="true" applyProtection="false">
      <alignment horizontal="general" vertical="bottom" textRotation="0" wrapText="false" indent="0" shrinkToFit="false"/>
      <protection locked="true" hidden="false"/>
    </xf>
    <xf numFmtId="172" fontId="11" fillId="5" borderId="1" xfId="0" applyFont="true" applyBorder="true" applyAlignment="true" applyProtection="false">
      <alignment horizontal="general" vertical="bottom" textRotation="0" wrapText="false" indent="0" shrinkToFit="false"/>
      <protection locked="true" hidden="false"/>
    </xf>
    <xf numFmtId="164" fontId="12" fillId="0" borderId="1" xfId="0" applyFont="true" applyBorder="true" applyAlignment="true" applyProtection="false">
      <alignment horizontal="general" vertical="bottom" textRotation="0" wrapText="false" indent="0" shrinkToFit="false"/>
      <protection locked="true" hidden="false"/>
    </xf>
    <xf numFmtId="164" fontId="11" fillId="5" borderId="2" xfId="0" applyFont="true" applyBorder="true" applyAlignment="true" applyProtection="false">
      <alignment horizontal="general" vertical="bottom" textRotation="0" wrapText="false" indent="0" shrinkToFit="false"/>
      <protection locked="true" hidden="false"/>
    </xf>
    <xf numFmtId="164" fontId="14" fillId="0" borderId="0" xfId="0" applyFont="true" applyBorder="true" applyAlignment="true" applyProtection="false">
      <alignment horizontal="general" vertical="bottom" textRotation="0" wrapText="false" indent="0" shrinkToFit="false"/>
      <protection locked="true" hidden="false"/>
    </xf>
    <xf numFmtId="164" fontId="15" fillId="0" borderId="0" xfId="0" applyFont="true" applyBorder="true" applyAlignment="true" applyProtection="false">
      <alignment horizontal="general" vertical="bottom" textRotation="0" wrapText="false" indent="0" shrinkToFit="false"/>
      <protection locked="true" hidden="false"/>
    </xf>
    <xf numFmtId="164" fontId="16" fillId="0" borderId="0" xfId="0" applyFont="true" applyBorder="true" applyAlignment="true" applyProtection="false">
      <alignment horizontal="general" vertical="bottom" textRotation="0" wrapText="false" indent="0" shrinkToFit="false"/>
      <protection locked="true" hidden="false"/>
    </xf>
    <xf numFmtId="164" fontId="17" fillId="3" borderId="3" xfId="0" applyFont="true" applyBorder="true" applyAlignment="true" applyProtection="false">
      <alignment horizontal="center" vertical="center" textRotation="0" wrapText="true" indent="0" shrinkToFit="false"/>
      <protection locked="true" hidden="false"/>
    </xf>
    <xf numFmtId="164" fontId="15" fillId="6" borderId="3" xfId="0" applyFont="true" applyBorder="true" applyAlignment="true" applyProtection="false">
      <alignment horizontal="left" vertical="center" textRotation="0" wrapText="false" indent="0" shrinkToFit="false"/>
      <protection locked="true" hidden="false"/>
    </xf>
    <xf numFmtId="164" fontId="0" fillId="0" borderId="3" xfId="0" applyFont="true" applyBorder="true" applyAlignment="true" applyProtection="false">
      <alignment horizontal="left" vertical="center" textRotation="0" wrapText="false" indent="0" shrinkToFit="false"/>
      <protection locked="true" hidden="false"/>
    </xf>
    <xf numFmtId="173" fontId="0" fillId="0" borderId="3" xfId="0" applyFont="false" applyBorder="true" applyAlignment="true" applyProtection="false">
      <alignment horizontal="right" vertical="center" textRotation="0" wrapText="false" indent="0" shrinkToFit="false"/>
      <protection locked="true" hidden="false"/>
    </xf>
    <xf numFmtId="164" fontId="15" fillId="7" borderId="3" xfId="0" applyFont="true" applyBorder="true" applyAlignment="true" applyProtection="false">
      <alignment horizontal="left" vertical="center" textRotation="0" wrapText="false" indent="0" shrinkToFit="false"/>
      <protection locked="true" hidden="false"/>
    </xf>
    <xf numFmtId="173" fontId="15" fillId="7" borderId="3" xfId="0" applyFont="true" applyBorder="true" applyAlignment="true" applyProtection="false">
      <alignment horizontal="right" vertical="center" textRotation="0" wrapText="false" indent="0" shrinkToFit="false"/>
      <protection locked="true" hidden="false"/>
    </xf>
    <xf numFmtId="164" fontId="18" fillId="0" borderId="0" xfId="0" applyFont="true" applyBorder="false" applyAlignment="true" applyProtection="false">
      <alignment horizontal="general" vertical="bottom" textRotation="0" wrapText="false" indent="0" shrinkToFit="false"/>
      <protection locked="true" hidden="false"/>
    </xf>
    <xf numFmtId="164" fontId="0" fillId="0" borderId="3" xfId="0" applyFont="true" applyBorder="true" applyAlignment="true" applyProtection="false">
      <alignment horizontal="general" vertical="bottom" textRotation="0" wrapText="false" indent="0" shrinkToFit="false"/>
      <protection locked="true" hidden="false"/>
    </xf>
    <xf numFmtId="173" fontId="0" fillId="0" borderId="3" xfId="0" applyFont="false" applyBorder="true" applyAlignment="true" applyProtection="false">
      <alignment horizontal="general" vertical="bottom" textRotation="0" wrapText="false" indent="0" shrinkToFit="false"/>
      <protection locked="true" hidden="false"/>
    </xf>
    <xf numFmtId="164" fontId="15" fillId="7" borderId="3" xfId="0" applyFont="true" applyBorder="true" applyAlignment="true" applyProtection="false">
      <alignment horizontal="general" vertical="bottom" textRotation="0" wrapText="false" indent="0" shrinkToFit="false"/>
      <protection locked="true" hidden="false"/>
    </xf>
    <xf numFmtId="173" fontId="15" fillId="7" borderId="3" xfId="0" applyFont="true" applyBorder="true" applyAlignment="true" applyProtection="false">
      <alignment horizontal="general" vertical="bottom" textRotation="0" wrapText="false" indent="0" shrinkToFit="false"/>
      <protection locked="true" hidden="false"/>
    </xf>
    <xf numFmtId="164" fontId="14" fillId="0" borderId="0" xfId="0" applyFont="true" applyBorder="false" applyAlignment="true" applyProtection="false">
      <alignment horizontal="general" vertical="bottom" textRotation="0" wrapText="false" indent="0" shrinkToFit="false"/>
      <protection locked="true" hidden="false"/>
    </xf>
    <xf numFmtId="164" fontId="15" fillId="0" borderId="0" xfId="0" applyFont="true" applyBorder="false" applyAlignment="tru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0B0B0"/>
      <rgbColor rgb="FF808080"/>
      <rgbColor rgb="FF9999FF"/>
      <rgbColor rgb="FF993366"/>
      <rgbColor rgb="FFFFFFCC"/>
      <rgbColor rgb="FFD6EAF8"/>
      <rgbColor rgb="FF660066"/>
      <rgbColor rgb="FFFF8080"/>
      <rgbColor rgb="FF0066CC"/>
      <rgbColor rgb="FFBDD7EE"/>
      <rgbColor rgb="FF000080"/>
      <rgbColor rgb="FFFF00FF"/>
      <rgbColor rgb="FFFFFF00"/>
      <rgbColor rgb="FF00FFFF"/>
      <rgbColor rgb="FF800080"/>
      <rgbColor rgb="FF800000"/>
      <rgbColor rgb="FF008080"/>
      <rgbColor rgb="FF0000FF"/>
      <rgbColor rgb="FF00CCFF"/>
      <rgbColor rgb="FFD9E2F3"/>
      <rgbColor rgb="FFC6EFCE"/>
      <rgbColor rgb="FFFFFF99"/>
      <rgbColor rgb="FF99CCFF"/>
      <rgbColor rgb="FFFF99CC"/>
      <rgbColor rgb="FFCC99FF"/>
      <rgbColor rgb="FFFFCC99"/>
      <rgbColor rgb="FF3366FF"/>
      <rgbColor rgb="FF33CCCC"/>
      <rgbColor rgb="FF99CC00"/>
      <rgbColor rgb="FFFFCC00"/>
      <rgbColor rgb="FFFF9900"/>
      <rgbColor rgb="FFFF6600"/>
      <rgbColor rgb="FF666666"/>
      <rgbColor rgb="FF969696"/>
      <rgbColor rgb="FF003366"/>
      <rgbColor rgb="FF339966"/>
      <rgbColor rgb="FF003300"/>
      <rgbColor rgb="FF333300"/>
      <rgbColor rgb="FF993300"/>
      <rgbColor rgb="FF993366"/>
      <rgbColor rgb="FF1F4E7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56"/>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48"/>
    <col collapsed="false" customWidth="true" hidden="false" outlineLevel="0" max="2" min="2" style="1" width="18"/>
    <col collapsed="false" customWidth="true" hidden="false" outlineLevel="0" max="3" min="3" style="1" width="55"/>
    <col collapsed="false" customWidth="true" hidden="false" outlineLevel="0" max="5" min="4" style="1" width="22"/>
    <col collapsed="false" customWidth="true" hidden="false" outlineLevel="0" max="8" min="6" style="1" width="12"/>
  </cols>
  <sheetData>
    <row r="1" customFormat="false" ht="19.5" hidden="false" customHeight="true" outlineLevel="0" collapsed="false">
      <c r="A1" s="2" t="s">
        <v>0</v>
      </c>
      <c r="B1" s="2"/>
      <c r="C1" s="2"/>
      <c r="D1" s="2"/>
      <c r="E1" s="2"/>
      <c r="F1" s="2"/>
      <c r="G1" s="2"/>
      <c r="H1" s="2"/>
    </row>
    <row r="2" customFormat="false" ht="15" hidden="false" customHeight="true" outlineLevel="0" collapsed="false">
      <c r="A2" s="3" t="s">
        <v>1</v>
      </c>
      <c r="B2" s="3"/>
      <c r="C2" s="3"/>
      <c r="D2" s="3"/>
      <c r="E2" s="3"/>
      <c r="F2" s="3"/>
      <c r="G2" s="3"/>
      <c r="H2" s="3"/>
    </row>
    <row r="3" customFormat="false" ht="15" hidden="false" customHeight="true" outlineLevel="0" collapsed="false">
      <c r="A3" s="4" t="s">
        <v>2</v>
      </c>
      <c r="B3" s="4"/>
      <c r="C3" s="4"/>
      <c r="D3" s="4"/>
      <c r="E3" s="4"/>
      <c r="F3" s="4"/>
      <c r="G3" s="4"/>
      <c r="H3" s="4"/>
    </row>
    <row r="5" customFormat="false" ht="15" hidden="false" customHeight="true" outlineLevel="0" collapsed="false">
      <c r="A5" s="5" t="s">
        <v>3</v>
      </c>
      <c r="B5" s="5"/>
      <c r="C5" s="5"/>
      <c r="D5" s="5"/>
    </row>
    <row r="6" customFormat="false" ht="15" hidden="false" customHeight="true" outlineLevel="0" collapsed="false">
      <c r="A6" s="6" t="s">
        <v>4</v>
      </c>
      <c r="B6" s="6" t="s">
        <v>5</v>
      </c>
      <c r="C6" s="6" t="s">
        <v>6</v>
      </c>
    </row>
    <row r="7" customFormat="false" ht="15" hidden="false" customHeight="true" outlineLevel="0" collapsed="false">
      <c r="A7" s="7" t="s">
        <v>7</v>
      </c>
      <c r="B7" s="8" t="n">
        <v>500000</v>
      </c>
      <c r="C7" s="7" t="s">
        <v>8</v>
      </c>
    </row>
    <row r="8" customFormat="false" ht="15" hidden="false" customHeight="true" outlineLevel="0" collapsed="false">
      <c r="A8" s="7" t="s">
        <v>9</v>
      </c>
      <c r="B8" s="9" t="n">
        <v>0.08</v>
      </c>
      <c r="C8" s="7" t="s">
        <v>10</v>
      </c>
    </row>
    <row r="9" customFormat="false" ht="15" hidden="false" customHeight="true" outlineLevel="0" collapsed="false">
      <c r="A9" s="7" t="s">
        <v>11</v>
      </c>
      <c r="B9" s="10" t="n">
        <v>5</v>
      </c>
      <c r="C9" s="7" t="s">
        <v>12</v>
      </c>
    </row>
    <row r="11" customFormat="false" ht="15" hidden="false" customHeight="true" outlineLevel="0" collapsed="false">
      <c r="A11" s="11" t="s">
        <v>13</v>
      </c>
      <c r="B11" s="11"/>
      <c r="C11" s="11"/>
      <c r="D11" s="11"/>
    </row>
    <row r="12" customFormat="false" ht="15" hidden="false" customHeight="true" outlineLevel="0" collapsed="false">
      <c r="A12" s="6" t="s">
        <v>14</v>
      </c>
      <c r="B12" s="6" t="s">
        <v>15</v>
      </c>
      <c r="C12" s="6" t="s">
        <v>16</v>
      </c>
      <c r="D12" s="6" t="s">
        <v>17</v>
      </c>
      <c r="E12" s="6" t="s">
        <v>18</v>
      </c>
    </row>
    <row r="13" customFormat="false" ht="15" hidden="false" customHeight="true" outlineLevel="0" collapsed="false">
      <c r="A13" s="7" t="n">
        <v>0</v>
      </c>
      <c r="B13" s="12" t="n">
        <f aca="false">-B7</f>
        <v>-500000</v>
      </c>
      <c r="C13" s="12" t="n">
        <f aca="false">B13</f>
        <v>-500000</v>
      </c>
      <c r="D13" s="13" t="n">
        <v>1</v>
      </c>
      <c r="E13" s="12" t="n">
        <f aca="false">B13*D13</f>
        <v>-500000</v>
      </c>
    </row>
    <row r="14" customFormat="false" ht="15" hidden="false" customHeight="true" outlineLevel="0" collapsed="false">
      <c r="A14" s="7" t="n">
        <v>1</v>
      </c>
      <c r="B14" s="8" t="n">
        <v>120000</v>
      </c>
      <c r="C14" s="12" t="n">
        <f aca="false">C13+B14</f>
        <v>-380000</v>
      </c>
      <c r="D14" s="14" t="n">
        <f aca="false">1/(1+$B$8)^A14</f>
        <v>0.925925925925926</v>
      </c>
      <c r="E14" s="12" t="n">
        <f aca="false">B14*D14</f>
        <v>111111.111111111</v>
      </c>
    </row>
    <row r="15" customFormat="false" ht="15" hidden="false" customHeight="true" outlineLevel="0" collapsed="false">
      <c r="A15" s="7" t="n">
        <v>2</v>
      </c>
      <c r="B15" s="8" t="n">
        <v>140000</v>
      </c>
      <c r="C15" s="12" t="n">
        <f aca="false">C14+B15</f>
        <v>-240000</v>
      </c>
      <c r="D15" s="14" t="n">
        <f aca="false">1/(1+$B$8)^A15</f>
        <v>0.857338820301783</v>
      </c>
      <c r="E15" s="12" t="n">
        <f aca="false">B15*D15</f>
        <v>120027.43484225</v>
      </c>
    </row>
    <row r="16" customFormat="false" ht="15" hidden="false" customHeight="true" outlineLevel="0" collapsed="false">
      <c r="A16" s="7" t="n">
        <v>3</v>
      </c>
      <c r="B16" s="8" t="n">
        <v>160000</v>
      </c>
      <c r="C16" s="12" t="n">
        <f aca="false">C15+B16</f>
        <v>-80000</v>
      </c>
      <c r="D16" s="14" t="n">
        <f aca="false">1/(1+$B$8)^A16</f>
        <v>0.79383224102017</v>
      </c>
      <c r="E16" s="12" t="n">
        <f aca="false">B16*D16</f>
        <v>127013.158563227</v>
      </c>
    </row>
    <row r="17" customFormat="false" ht="15" hidden="false" customHeight="true" outlineLevel="0" collapsed="false">
      <c r="A17" s="7" t="n">
        <v>4</v>
      </c>
      <c r="B17" s="8" t="n">
        <v>150000</v>
      </c>
      <c r="C17" s="12" t="n">
        <f aca="false">C16+B17</f>
        <v>70000</v>
      </c>
      <c r="D17" s="14" t="n">
        <f aca="false">1/(1+$B$8)^A17</f>
        <v>0.735029852796453</v>
      </c>
      <c r="E17" s="12" t="n">
        <f aca="false">B17*D17</f>
        <v>110254.477919468</v>
      </c>
    </row>
    <row r="18" customFormat="false" ht="15" hidden="false" customHeight="true" outlineLevel="0" collapsed="false">
      <c r="A18" s="7" t="n">
        <v>5</v>
      </c>
      <c r="B18" s="8" t="n">
        <v>130000</v>
      </c>
      <c r="C18" s="12" t="n">
        <f aca="false">C17+B18</f>
        <v>200000</v>
      </c>
      <c r="D18" s="14" t="n">
        <f aca="false">1/(1+$B$8)^A18</f>
        <v>0.680583197033753</v>
      </c>
      <c r="E18" s="12" t="n">
        <f aca="false">B18*D18</f>
        <v>88475.8156143879</v>
      </c>
    </row>
    <row r="21" customFormat="false" ht="15" hidden="false" customHeight="true" outlineLevel="0" collapsed="false">
      <c r="A21" s="5" t="s">
        <v>19</v>
      </c>
      <c r="B21" s="5"/>
      <c r="C21" s="5"/>
      <c r="D21" s="5"/>
      <c r="E21" s="5"/>
    </row>
    <row r="22" customFormat="false" ht="15" hidden="false" customHeight="true" outlineLevel="0" collapsed="false">
      <c r="A22" s="15" t="s">
        <v>20</v>
      </c>
      <c r="B22" s="15" t="s">
        <v>21</v>
      </c>
      <c r="C22" s="15" t="s">
        <v>22</v>
      </c>
    </row>
    <row r="23" customFormat="false" ht="15" hidden="false" customHeight="true" outlineLevel="0" collapsed="false">
      <c r="A23" s="7" t="s">
        <v>23</v>
      </c>
      <c r="B23" s="16" t="n">
        <f aca="false">IF(C14&gt;=0,A14,IF(C15&gt;=0,A14+(ABS(C14)/B15),IF(C16&gt;=0,A15+(ABS(C15)/B16),IF(C17&gt;=0,A16+(ABS(C16)/B17),IF(C18&gt;=0,A17+(ABS(C17)/B18),"Does not pay back within 5 years")))))</f>
        <v>3.53333333333333</v>
      </c>
      <c r="C23" s="17" t="s">
        <v>24</v>
      </c>
    </row>
    <row r="24" customFormat="false" ht="15" hidden="false" customHeight="true" outlineLevel="0" collapsed="false">
      <c r="A24" s="1" t="s">
        <v>25</v>
      </c>
      <c r="B24" s="4" t="s">
        <v>26</v>
      </c>
      <c r="C24" s="4"/>
      <c r="D24" s="4"/>
      <c r="E24" s="4"/>
    </row>
    <row r="26" customFormat="false" ht="15" hidden="false" customHeight="true" outlineLevel="0" collapsed="false">
      <c r="A26" s="5" t="s">
        <v>27</v>
      </c>
      <c r="B26" s="5"/>
      <c r="C26" s="5"/>
      <c r="D26" s="5"/>
      <c r="E26" s="5"/>
    </row>
    <row r="27" customFormat="false" ht="15" hidden="false" customHeight="true" outlineLevel="0" collapsed="false">
      <c r="A27" s="15" t="s">
        <v>28</v>
      </c>
      <c r="B27" s="15" t="s">
        <v>5</v>
      </c>
      <c r="C27" s="15" t="s">
        <v>22</v>
      </c>
    </row>
    <row r="28" customFormat="false" ht="15" hidden="false" customHeight="true" outlineLevel="0" collapsed="false">
      <c r="A28" s="7" t="s">
        <v>29</v>
      </c>
      <c r="B28" s="18" t="n">
        <f aca="false">SUM(B14:B18)</f>
        <v>700000</v>
      </c>
      <c r="C28" s="7" t="s">
        <v>30</v>
      </c>
    </row>
    <row r="29" customFormat="false" ht="15" hidden="false" customHeight="true" outlineLevel="0" collapsed="false">
      <c r="A29" s="7" t="s">
        <v>31</v>
      </c>
      <c r="B29" s="19" t="n">
        <f aca="false">B28/5</f>
        <v>140000</v>
      </c>
      <c r="C29" s="7" t="s">
        <v>32</v>
      </c>
    </row>
    <row r="30" customFormat="false" ht="15" hidden="false" customHeight="true" outlineLevel="0" collapsed="false">
      <c r="A30" s="7" t="s">
        <v>33</v>
      </c>
      <c r="B30" s="20" t="n">
        <f aca="false">B29/B7</f>
        <v>0.28</v>
      </c>
      <c r="C30" s="7" t="s">
        <v>34</v>
      </c>
    </row>
    <row r="31" customFormat="false" ht="15" hidden="false" customHeight="true" outlineLevel="0" collapsed="false">
      <c r="A31" s="1" t="s">
        <v>25</v>
      </c>
      <c r="B31" s="4" t="s">
        <v>35</v>
      </c>
      <c r="C31" s="4"/>
      <c r="D31" s="4"/>
      <c r="E31" s="4"/>
    </row>
    <row r="33" customFormat="false" ht="15" hidden="false" customHeight="true" outlineLevel="0" collapsed="false">
      <c r="A33" s="5" t="s">
        <v>36</v>
      </c>
      <c r="B33" s="5"/>
      <c r="C33" s="5"/>
      <c r="D33" s="5"/>
      <c r="E33" s="5"/>
    </row>
    <row r="34" customFormat="false" ht="15" hidden="false" customHeight="true" outlineLevel="0" collapsed="false">
      <c r="A34" s="15" t="s">
        <v>28</v>
      </c>
      <c r="B34" s="15" t="s">
        <v>5</v>
      </c>
      <c r="C34" s="15" t="s">
        <v>22</v>
      </c>
    </row>
    <row r="35" customFormat="false" ht="15" hidden="false" customHeight="true" outlineLevel="0" collapsed="false">
      <c r="A35" s="7" t="s">
        <v>37</v>
      </c>
      <c r="B35" s="19" t="n">
        <f aca="false">SUM(E14:E18)</f>
        <v>556881.998050444</v>
      </c>
      <c r="C35" s="7" t="s">
        <v>38</v>
      </c>
    </row>
    <row r="36" customFormat="false" ht="15" hidden="false" customHeight="true" outlineLevel="0" collapsed="false">
      <c r="A36" s="7" t="s">
        <v>39</v>
      </c>
      <c r="B36" s="21" t="n">
        <f aca="false">B35+E13</f>
        <v>56881.9980504437</v>
      </c>
      <c r="C36" s="7" t="s">
        <v>40</v>
      </c>
    </row>
    <row r="37" customFormat="false" ht="15" hidden="false" customHeight="true" outlineLevel="0" collapsed="false">
      <c r="A37" s="7" t="s">
        <v>41</v>
      </c>
      <c r="B37" s="21" t="n">
        <f aca="false">NPV(B8,B14:B18)+B13</f>
        <v>56881.9980504437</v>
      </c>
      <c r="C37" s="17" t="s">
        <v>42</v>
      </c>
    </row>
    <row r="38" customFormat="false" ht="15" hidden="false" customHeight="true" outlineLevel="0" collapsed="false">
      <c r="A38" s="1" t="s">
        <v>25</v>
      </c>
      <c r="B38" s="4" t="s">
        <v>43</v>
      </c>
      <c r="C38" s="4"/>
      <c r="D38" s="4"/>
      <c r="E38" s="4"/>
    </row>
    <row r="40" customFormat="false" ht="15" hidden="false" customHeight="true" outlineLevel="0" collapsed="false">
      <c r="A40" s="5" t="s">
        <v>44</v>
      </c>
      <c r="B40" s="5"/>
      <c r="C40" s="5"/>
      <c r="D40" s="5"/>
      <c r="E40" s="5"/>
    </row>
    <row r="41" customFormat="false" ht="15" hidden="false" customHeight="true" outlineLevel="0" collapsed="false">
      <c r="A41" s="15" t="s">
        <v>45</v>
      </c>
      <c r="B41" s="15" t="s">
        <v>21</v>
      </c>
      <c r="C41" s="15" t="s">
        <v>46</v>
      </c>
    </row>
    <row r="42" customFormat="false" ht="15" hidden="false" customHeight="true" outlineLevel="0" collapsed="false">
      <c r="A42" s="7" t="s">
        <v>47</v>
      </c>
      <c r="B42" s="22" t="n">
        <f aca="false">B23</f>
        <v>3.53333333333333</v>
      </c>
      <c r="C42" s="7" t="s">
        <v>48</v>
      </c>
    </row>
    <row r="43" customFormat="false" ht="15" hidden="false" customHeight="true" outlineLevel="0" collapsed="false">
      <c r="A43" s="7" t="s">
        <v>49</v>
      </c>
      <c r="B43" s="20" t="n">
        <f aca="false">B30</f>
        <v>0.28</v>
      </c>
      <c r="C43" s="7" t="s">
        <v>50</v>
      </c>
    </row>
    <row r="44" customFormat="false" ht="15" hidden="false" customHeight="true" outlineLevel="0" collapsed="false">
      <c r="A44" s="7" t="s">
        <v>51</v>
      </c>
      <c r="B44" s="21" t="n">
        <f aca="false">B37</f>
        <v>56881.9980504437</v>
      </c>
      <c r="C44" s="7" t="s">
        <v>52</v>
      </c>
    </row>
    <row r="46" customFormat="false" ht="15" hidden="false" customHeight="true" outlineLevel="0" collapsed="false">
      <c r="A46" s="23" t="s">
        <v>53</v>
      </c>
      <c r="B46" s="24" t="str">
        <f aca="false">IF(B37&gt;0,"ACCEPT the project – positive NPV indicates value creation at 8% cost of capital","REJECT the project – negative NPV means the project does not cover the cost of capital")</f>
        <v>ACCEPT the project – positive NPV indicates value creation at 8% cost of capital</v>
      </c>
      <c r="C46" s="24"/>
      <c r="D46" s="24"/>
      <c r="E46" s="24"/>
    </row>
    <row r="48" customFormat="false" ht="15" hidden="false" customHeight="true" outlineLevel="0" collapsed="false">
      <c r="A48" s="5" t="s">
        <v>54</v>
      </c>
      <c r="B48" s="5"/>
      <c r="C48" s="5"/>
      <c r="D48" s="5"/>
      <c r="E48" s="5"/>
    </row>
    <row r="49" customFormat="false" ht="15" hidden="false" customHeight="true" outlineLevel="0" collapsed="false">
      <c r="A49" s="4" t="s">
        <v>55</v>
      </c>
      <c r="B49" s="4"/>
      <c r="C49" s="4"/>
      <c r="D49" s="4"/>
      <c r="E49" s="4"/>
      <c r="F49" s="4"/>
      <c r="G49" s="4"/>
      <c r="H49" s="4"/>
    </row>
    <row r="50" customFormat="false" ht="15" hidden="false" customHeight="true" outlineLevel="0" collapsed="false">
      <c r="A50" s="4" t="s">
        <v>56</v>
      </c>
      <c r="B50" s="4"/>
      <c r="C50" s="4"/>
      <c r="D50" s="4"/>
      <c r="E50" s="4"/>
      <c r="F50" s="4"/>
      <c r="G50" s="4"/>
      <c r="H50" s="4"/>
    </row>
    <row r="51" customFormat="false" ht="15" hidden="false" customHeight="true" outlineLevel="0" collapsed="false">
      <c r="A51" s="4" t="s">
        <v>57</v>
      </c>
      <c r="B51" s="4"/>
      <c r="C51" s="4"/>
      <c r="D51" s="4"/>
      <c r="E51" s="4"/>
      <c r="F51" s="4"/>
      <c r="G51" s="4"/>
      <c r="H51" s="4"/>
    </row>
    <row r="52" customFormat="false" ht="15" hidden="false" customHeight="true" outlineLevel="0" collapsed="false">
      <c r="A52" s="4" t="s">
        <v>58</v>
      </c>
      <c r="B52" s="4"/>
      <c r="C52" s="4"/>
      <c r="D52" s="4"/>
      <c r="E52" s="4"/>
      <c r="F52" s="4"/>
      <c r="G52" s="4"/>
      <c r="H52" s="4"/>
    </row>
    <row r="53" customFormat="false" ht="15" hidden="false" customHeight="true" outlineLevel="0" collapsed="false">
      <c r="A53" s="4" t="s">
        <v>59</v>
      </c>
      <c r="B53" s="4"/>
      <c r="C53" s="4"/>
      <c r="D53" s="4"/>
      <c r="E53" s="4"/>
      <c r="F53" s="4"/>
      <c r="G53" s="4"/>
      <c r="H53" s="4"/>
    </row>
    <row r="54" customFormat="false" ht="15" hidden="false" customHeight="true" outlineLevel="0" collapsed="false">
      <c r="A54" s="4" t="s">
        <v>60</v>
      </c>
      <c r="B54" s="4"/>
      <c r="C54" s="4"/>
      <c r="D54" s="4"/>
      <c r="E54" s="4"/>
      <c r="F54" s="4"/>
      <c r="G54" s="4"/>
      <c r="H54" s="4"/>
    </row>
    <row r="55" customFormat="false" ht="15" hidden="false" customHeight="true" outlineLevel="0" collapsed="false">
      <c r="A55" s="4" t="s">
        <v>61</v>
      </c>
      <c r="B55" s="4"/>
      <c r="C55" s="4"/>
      <c r="D55" s="4"/>
      <c r="E55" s="4"/>
      <c r="F55" s="4"/>
      <c r="G55" s="4"/>
      <c r="H55" s="4"/>
    </row>
    <row r="56" customFormat="false" ht="15" hidden="false" customHeight="true" outlineLevel="0" collapsed="false">
      <c r="A56" s="4" t="s">
        <v>62</v>
      </c>
      <c r="B56" s="4"/>
      <c r="C56" s="4"/>
      <c r="D56" s="4"/>
      <c r="E56" s="4"/>
      <c r="F56" s="4"/>
      <c r="G56" s="4"/>
      <c r="H56" s="4"/>
    </row>
  </sheetData>
  <mergeCells count="22">
    <mergeCell ref="A1:H1"/>
    <mergeCell ref="A2:H2"/>
    <mergeCell ref="A3:H3"/>
    <mergeCell ref="A5:D5"/>
    <mergeCell ref="A11:D11"/>
    <mergeCell ref="A21:E21"/>
    <mergeCell ref="B24:E24"/>
    <mergeCell ref="A26:E26"/>
    <mergeCell ref="B31:E31"/>
    <mergeCell ref="A33:E33"/>
    <mergeCell ref="B38:E38"/>
    <mergeCell ref="A40:E40"/>
    <mergeCell ref="B46:E46"/>
    <mergeCell ref="A48:E48"/>
    <mergeCell ref="A49:H49"/>
    <mergeCell ref="A50:H50"/>
    <mergeCell ref="A51:H51"/>
    <mergeCell ref="A52:H52"/>
    <mergeCell ref="A53:H53"/>
    <mergeCell ref="A54:H54"/>
    <mergeCell ref="A55:H55"/>
    <mergeCell ref="A56:H56"/>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4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55"/>
    <col collapsed="false" customWidth="true" hidden="false" outlineLevel="0" max="6" min="2" style="1" width="12"/>
    <col collapsed="false" customWidth="true" hidden="false" outlineLevel="0" max="7" min="7" style="1" width="25"/>
  </cols>
  <sheetData>
    <row r="1" customFormat="false" ht="17.25" hidden="false" customHeight="true" outlineLevel="0" collapsed="false">
      <c r="A1" s="25" t="s">
        <v>63</v>
      </c>
      <c r="B1" s="25"/>
      <c r="C1" s="25"/>
      <c r="D1" s="25"/>
      <c r="E1" s="25"/>
      <c r="F1" s="25"/>
      <c r="G1" s="25"/>
    </row>
    <row r="2" customFormat="false" ht="15" hidden="false" customHeight="true" outlineLevel="0" collapsed="false">
      <c r="A2" s="26" t="s">
        <v>64</v>
      </c>
      <c r="B2" s="26"/>
      <c r="C2" s="26"/>
      <c r="D2" s="26"/>
      <c r="E2" s="26"/>
      <c r="F2" s="26"/>
      <c r="G2" s="26"/>
    </row>
    <row r="3" customFormat="false" ht="15" hidden="false" customHeight="true" outlineLevel="0" collapsed="false">
      <c r="A3" s="27" t="s">
        <v>65</v>
      </c>
      <c r="B3" s="27"/>
      <c r="C3" s="27"/>
      <c r="D3" s="27"/>
      <c r="E3" s="27"/>
      <c r="F3" s="27"/>
      <c r="G3" s="27"/>
    </row>
    <row r="5" customFormat="false" ht="15" hidden="false" customHeight="true" outlineLevel="0" collapsed="false">
      <c r="A5" s="28" t="s">
        <v>66</v>
      </c>
      <c r="B5" s="28" t="s">
        <v>67</v>
      </c>
      <c r="C5" s="28" t="s">
        <v>68</v>
      </c>
      <c r="D5" s="28" t="s">
        <v>69</v>
      </c>
      <c r="E5" s="28" t="s">
        <v>70</v>
      </c>
      <c r="F5" s="28" t="s">
        <v>71</v>
      </c>
      <c r="G5" s="28" t="s">
        <v>72</v>
      </c>
    </row>
    <row r="6" customFormat="false" ht="15" hidden="false" customHeight="true" outlineLevel="0" collapsed="false">
      <c r="A6" s="29" t="s">
        <v>73</v>
      </c>
      <c r="B6" s="29"/>
      <c r="C6" s="29"/>
      <c r="D6" s="29"/>
      <c r="E6" s="29"/>
      <c r="F6" s="29"/>
      <c r="G6" s="29"/>
    </row>
    <row r="7" customFormat="false" ht="15" hidden="false" customHeight="true" outlineLevel="0" collapsed="false">
      <c r="A7" s="30" t="s">
        <v>74</v>
      </c>
      <c r="B7" s="31" t="n">
        <v>1897</v>
      </c>
      <c r="C7" s="31" t="n">
        <v>1774</v>
      </c>
      <c r="D7" s="31" t="n">
        <v>1672</v>
      </c>
      <c r="E7" s="31" t="n">
        <v>1434</v>
      </c>
      <c r="F7" s="31" t="n">
        <v>1153</v>
      </c>
      <c r="G7" s="30" t="s">
        <v>75</v>
      </c>
    </row>
    <row r="8" customFormat="false" ht="15" hidden="false" customHeight="true" outlineLevel="0" collapsed="false">
      <c r="A8" s="30" t="s">
        <v>76</v>
      </c>
      <c r="B8" s="31" t="n">
        <v>571</v>
      </c>
      <c r="C8" s="31" t="n">
        <v>515</v>
      </c>
      <c r="D8" s="31" t="n">
        <v>471</v>
      </c>
      <c r="E8" s="31" t="n">
        <v>394</v>
      </c>
      <c r="F8" s="31" t="n">
        <v>237</v>
      </c>
      <c r="G8" s="30"/>
    </row>
    <row r="9" customFormat="false" ht="15" hidden="false" customHeight="true" outlineLevel="0" collapsed="false">
      <c r="A9" s="30" t="s">
        <v>77</v>
      </c>
      <c r="B9" s="31" t="n">
        <v>23</v>
      </c>
      <c r="C9" s="31" t="n">
        <v>21</v>
      </c>
      <c r="D9" s="31" t="n">
        <v>15</v>
      </c>
      <c r="E9" s="30"/>
      <c r="F9" s="30"/>
      <c r="G9" s="30" t="s">
        <v>78</v>
      </c>
    </row>
    <row r="10" customFormat="false" ht="15" hidden="false" customHeight="true" outlineLevel="0" collapsed="false">
      <c r="A10" s="30" t="s">
        <v>79</v>
      </c>
      <c r="B10" s="31" t="n">
        <v>2721</v>
      </c>
      <c r="C10" s="31" t="n">
        <v>2611</v>
      </c>
      <c r="D10" s="31" t="n">
        <v>2460</v>
      </c>
      <c r="E10" s="31" t="n">
        <v>2049</v>
      </c>
      <c r="F10" s="31" t="n">
        <v>928</v>
      </c>
      <c r="G10" s="30" t="s">
        <v>80</v>
      </c>
    </row>
    <row r="11" customFormat="false" ht="15" hidden="false" customHeight="true" outlineLevel="0" collapsed="false">
      <c r="A11" s="30" t="s">
        <v>81</v>
      </c>
      <c r="B11" s="30"/>
      <c r="C11" s="30"/>
      <c r="D11" s="30"/>
      <c r="E11" s="30"/>
      <c r="F11" s="31" t="n">
        <v>589</v>
      </c>
      <c r="G11" s="30" t="s">
        <v>82</v>
      </c>
    </row>
    <row r="12" customFormat="false" ht="15" hidden="false" customHeight="true" outlineLevel="0" collapsed="false">
      <c r="A12" s="32" t="s">
        <v>83</v>
      </c>
      <c r="B12" s="33" t="n">
        <v>5189</v>
      </c>
      <c r="C12" s="33" t="n">
        <v>4923</v>
      </c>
      <c r="D12" s="33" t="n">
        <v>4624</v>
      </c>
      <c r="E12" s="33" t="n">
        <v>3892</v>
      </c>
      <c r="F12" s="33" t="n">
        <v>2907</v>
      </c>
      <c r="G12" s="32" t="s">
        <v>84</v>
      </c>
    </row>
    <row r="13" customFormat="false" ht="15" hidden="false" customHeight="true" outlineLevel="0" collapsed="false">
      <c r="A13" s="30"/>
      <c r="B13" s="30"/>
      <c r="C13" s="30"/>
      <c r="D13" s="30"/>
      <c r="E13" s="30"/>
      <c r="F13" s="30"/>
      <c r="G13" s="30"/>
    </row>
    <row r="14" customFormat="false" ht="15" hidden="false" customHeight="true" outlineLevel="0" collapsed="false">
      <c r="A14" s="29" t="s">
        <v>85</v>
      </c>
      <c r="B14" s="29"/>
      <c r="C14" s="29"/>
      <c r="D14" s="29"/>
      <c r="E14" s="29"/>
      <c r="F14" s="29"/>
      <c r="G14" s="29"/>
    </row>
    <row r="15" customFormat="false" ht="15" hidden="false" customHeight="true" outlineLevel="0" collapsed="false">
      <c r="A15" s="30" t="s">
        <v>86</v>
      </c>
      <c r="B15" s="31" t="n">
        <v>-745</v>
      </c>
      <c r="C15" s="31" t="n">
        <v>-745</v>
      </c>
      <c r="D15" s="31" t="n">
        <v>-742</v>
      </c>
      <c r="E15" s="31" t="n">
        <v>-648</v>
      </c>
      <c r="F15" s="31" t="n">
        <v>-486</v>
      </c>
      <c r="G15" s="30"/>
    </row>
    <row r="16" customFormat="false" ht="15" hidden="false" customHeight="true" outlineLevel="0" collapsed="false">
      <c r="A16" s="30" t="s">
        <v>87</v>
      </c>
      <c r="B16" s="31" t="n">
        <v>-2694</v>
      </c>
      <c r="C16" s="31" t="n">
        <v>-2694</v>
      </c>
      <c r="D16" s="31" t="n">
        <v>-2441</v>
      </c>
      <c r="E16" s="31" t="n">
        <v>-2154</v>
      </c>
      <c r="F16" s="31" t="n">
        <v>-939</v>
      </c>
      <c r="G16" s="30"/>
    </row>
    <row r="17" customFormat="false" ht="15" hidden="false" customHeight="true" outlineLevel="0" collapsed="false">
      <c r="A17" s="30" t="s">
        <v>88</v>
      </c>
      <c r="B17" s="31" t="n">
        <v>-359</v>
      </c>
      <c r="C17" s="31" t="n">
        <v>-359</v>
      </c>
      <c r="D17" s="31" t="n">
        <v>-338</v>
      </c>
      <c r="E17" s="31" t="n">
        <v>-353</v>
      </c>
      <c r="F17" s="31" t="n">
        <v>-300</v>
      </c>
      <c r="G17" s="30"/>
    </row>
    <row r="18" customFormat="false" ht="15" hidden="false" customHeight="true" outlineLevel="0" collapsed="false">
      <c r="A18" s="30" t="s">
        <v>89</v>
      </c>
      <c r="B18" s="31" t="n">
        <v>-29</v>
      </c>
      <c r="C18" s="31" t="n">
        <v>-29</v>
      </c>
      <c r="D18" s="31" t="n">
        <v>-23</v>
      </c>
      <c r="E18" s="31" t="n">
        <v>-11</v>
      </c>
      <c r="F18" s="30"/>
      <c r="G18" s="30"/>
    </row>
    <row r="19" customFormat="false" ht="15" hidden="false" customHeight="true" outlineLevel="0" collapsed="false">
      <c r="A19" s="30" t="s">
        <v>90</v>
      </c>
      <c r="B19" s="31" t="n">
        <v>10</v>
      </c>
      <c r="C19" s="31" t="n">
        <v>10</v>
      </c>
      <c r="D19" s="31" t="n">
        <v>31</v>
      </c>
      <c r="E19" s="31" t="n">
        <v>-59</v>
      </c>
      <c r="F19" s="31" t="n">
        <v>-8</v>
      </c>
      <c r="G19" s="30"/>
    </row>
    <row r="20" customFormat="false" ht="15" hidden="false" customHeight="true" outlineLevel="0" collapsed="false">
      <c r="A20" s="30" t="s">
        <v>91</v>
      </c>
      <c r="B20" s="31" t="n">
        <v>10</v>
      </c>
      <c r="C20" s="31" t="n">
        <v>10</v>
      </c>
      <c r="D20" s="31" t="n">
        <v>21</v>
      </c>
      <c r="E20" s="31" t="n">
        <v>29</v>
      </c>
      <c r="F20" s="31" t="n">
        <v>11</v>
      </c>
      <c r="G20" s="30"/>
    </row>
    <row r="21" customFormat="false" ht="15" hidden="false" customHeight="true" outlineLevel="0" collapsed="false">
      <c r="A21" s="30" t="s">
        <v>92</v>
      </c>
      <c r="B21" s="31" t="n">
        <v>-65</v>
      </c>
      <c r="C21" s="31" t="n">
        <v>-65</v>
      </c>
      <c r="D21" s="31" t="n">
        <v>-67</v>
      </c>
      <c r="E21" s="31" t="n">
        <v>-68</v>
      </c>
      <c r="F21" s="31" t="n">
        <v>-98</v>
      </c>
      <c r="G21" s="30"/>
    </row>
    <row r="22" customFormat="false" ht="15" hidden="false" customHeight="true" outlineLevel="0" collapsed="false">
      <c r="A22" s="30" t="s">
        <v>93</v>
      </c>
      <c r="B22" s="31" t="n">
        <v>-10</v>
      </c>
      <c r="C22" s="31" t="n">
        <v>-10</v>
      </c>
      <c r="D22" s="31" t="n">
        <v>1</v>
      </c>
      <c r="E22" s="31" t="n">
        <v>-5</v>
      </c>
      <c r="F22" s="31" t="n">
        <v>0</v>
      </c>
      <c r="G22" s="30"/>
    </row>
    <row r="23" customFormat="false" ht="15" hidden="false" customHeight="true" outlineLevel="0" collapsed="false">
      <c r="A23" s="30" t="s">
        <v>94</v>
      </c>
      <c r="B23" s="31" t="n">
        <v>0</v>
      </c>
      <c r="C23" s="31" t="n">
        <v>0</v>
      </c>
      <c r="D23" s="31" t="n">
        <v>0</v>
      </c>
      <c r="E23" s="31" t="n">
        <v>5</v>
      </c>
      <c r="F23" s="31" t="n">
        <v>-4</v>
      </c>
      <c r="G23" s="30"/>
    </row>
    <row r="24" customFormat="false" ht="15" hidden="false" customHeight="true" outlineLevel="0" collapsed="false">
      <c r="A24" s="32" t="s">
        <v>95</v>
      </c>
      <c r="B24" s="33" t="n">
        <v>1265</v>
      </c>
      <c r="C24" s="33" t="n">
        <v>1124</v>
      </c>
      <c r="D24" s="33" t="n">
        <v>1019</v>
      </c>
      <c r="E24" s="33" t="n">
        <v>828</v>
      </c>
      <c r="F24" s="33" t="n">
        <v>534</v>
      </c>
      <c r="G24" s="32" t="s">
        <v>96</v>
      </c>
    </row>
    <row r="25" customFormat="false" ht="15" hidden="false" customHeight="true" outlineLevel="0" collapsed="false">
      <c r="A25" s="30" t="s">
        <v>97</v>
      </c>
      <c r="B25" s="31" t="n">
        <v>-9</v>
      </c>
      <c r="C25" s="31" t="n">
        <v>-83</v>
      </c>
      <c r="D25" s="31" t="n">
        <v>19</v>
      </c>
      <c r="E25" s="31" t="n">
        <v>-105</v>
      </c>
      <c r="F25" s="31" t="n">
        <v>-11</v>
      </c>
      <c r="G25" s="30"/>
    </row>
    <row r="26" customFormat="false" ht="15" hidden="false" customHeight="true" outlineLevel="0" collapsed="false">
      <c r="A26" s="30" t="s">
        <v>98</v>
      </c>
      <c r="B26" s="31" t="n">
        <v>-46</v>
      </c>
      <c r="C26" s="31" t="n">
        <v>28</v>
      </c>
      <c r="D26" s="31" t="n">
        <v>28</v>
      </c>
      <c r="E26" s="31" t="n">
        <v>-95</v>
      </c>
      <c r="F26" s="31" t="n">
        <v>-29</v>
      </c>
      <c r="G26" s="30"/>
    </row>
    <row r="27" customFormat="false" ht="15" hidden="false" customHeight="true" outlineLevel="0" collapsed="false">
      <c r="A27" s="32" t="s">
        <v>99</v>
      </c>
      <c r="B27" s="33" t="n">
        <v>1198</v>
      </c>
      <c r="C27" s="33" t="n">
        <v>1041</v>
      </c>
      <c r="D27" s="33" t="n">
        <v>1066</v>
      </c>
      <c r="E27" s="33" t="n">
        <v>628</v>
      </c>
      <c r="F27" s="33" t="n">
        <v>494</v>
      </c>
      <c r="G27" s="32" t="s">
        <v>84</v>
      </c>
    </row>
    <row r="28" customFormat="false" ht="15" hidden="false" customHeight="true" outlineLevel="0" collapsed="false">
      <c r="A28" s="30"/>
      <c r="B28" s="30"/>
      <c r="C28" s="30"/>
      <c r="D28" s="30"/>
      <c r="E28" s="30"/>
      <c r="F28" s="30"/>
      <c r="G28" s="30"/>
    </row>
    <row r="29" customFormat="false" ht="15" hidden="false" customHeight="true" outlineLevel="0" collapsed="false">
      <c r="A29" s="29" t="s">
        <v>100</v>
      </c>
      <c r="B29" s="29"/>
      <c r="C29" s="29"/>
      <c r="D29" s="29"/>
      <c r="E29" s="29"/>
      <c r="F29" s="29"/>
      <c r="G29" s="29"/>
    </row>
    <row r="30" customFormat="false" ht="15" hidden="false" customHeight="true" outlineLevel="0" collapsed="false">
      <c r="A30" s="30" t="s">
        <v>101</v>
      </c>
      <c r="B30" s="31" t="n">
        <v>49</v>
      </c>
      <c r="C30" s="31" t="n">
        <v>63</v>
      </c>
      <c r="D30" s="31" t="n">
        <v>39</v>
      </c>
      <c r="E30" s="31" t="n">
        <v>22</v>
      </c>
      <c r="F30" s="31" t="n">
        <v>8</v>
      </c>
      <c r="G30" s="30"/>
    </row>
    <row r="31" customFormat="false" ht="15" hidden="false" customHeight="true" outlineLevel="0" collapsed="false">
      <c r="A31" s="30" t="s">
        <v>102</v>
      </c>
      <c r="B31" s="31" t="n">
        <v>-195</v>
      </c>
      <c r="C31" s="31" t="n">
        <v>-203</v>
      </c>
      <c r="D31" s="31" t="n">
        <v>-91</v>
      </c>
      <c r="E31" s="31" t="n">
        <v>-118</v>
      </c>
      <c r="F31" s="31" t="n">
        <v>-147</v>
      </c>
      <c r="G31" s="30"/>
    </row>
    <row r="32" customFormat="false" ht="15" hidden="false" customHeight="true" outlineLevel="0" collapsed="false">
      <c r="A32" s="30" t="s">
        <v>103</v>
      </c>
      <c r="B32" s="31" t="n">
        <v>-8</v>
      </c>
      <c r="C32" s="31" t="n">
        <v>-4</v>
      </c>
      <c r="D32" s="31" t="n">
        <v>-4</v>
      </c>
      <c r="E32" s="31" t="n">
        <v>8</v>
      </c>
      <c r="F32" s="31" t="n">
        <v>6</v>
      </c>
      <c r="G32" s="30"/>
    </row>
    <row r="33" customFormat="false" ht="15" hidden="false" customHeight="true" outlineLevel="0" collapsed="false">
      <c r="A33" s="30" t="s">
        <v>104</v>
      </c>
      <c r="B33" s="31" t="n">
        <v>-153</v>
      </c>
      <c r="C33" s="31" t="n">
        <v>-115</v>
      </c>
      <c r="D33" s="31" t="n">
        <v>-52</v>
      </c>
      <c r="E33" s="31" t="n">
        <v>-96</v>
      </c>
      <c r="F33" s="31" t="n">
        <v>-133</v>
      </c>
      <c r="G33" s="30"/>
    </row>
    <row r="34" customFormat="false" ht="15" hidden="false" customHeight="true" outlineLevel="0" collapsed="false">
      <c r="A34" s="32" t="s">
        <v>105</v>
      </c>
      <c r="B34" s="33" t="n">
        <v>1074</v>
      </c>
      <c r="C34" s="33" t="n">
        <v>897</v>
      </c>
      <c r="D34" s="33" t="n">
        <v>1010</v>
      </c>
      <c r="E34" s="33" t="n">
        <v>540</v>
      </c>
      <c r="F34" s="33" t="n">
        <v>361</v>
      </c>
      <c r="G34" s="32" t="s">
        <v>84</v>
      </c>
    </row>
    <row r="35" customFormat="false" ht="15" hidden="false" customHeight="true" outlineLevel="0" collapsed="false">
      <c r="A35" s="30" t="s">
        <v>106</v>
      </c>
      <c r="B35" s="31" t="n">
        <v>-315</v>
      </c>
      <c r="C35" s="31" t="n">
        <v>-269</v>
      </c>
      <c r="D35" s="31" t="n">
        <v>-260</v>
      </c>
      <c r="E35" s="31" t="n">
        <v>-164</v>
      </c>
      <c r="F35" s="31" t="n">
        <v>-96</v>
      </c>
      <c r="G35" s="30"/>
    </row>
    <row r="36" customFormat="false" ht="15" hidden="false" customHeight="true" outlineLevel="0" collapsed="false">
      <c r="A36" s="32" t="s">
        <v>107</v>
      </c>
      <c r="B36" s="33" t="n">
        <v>759</v>
      </c>
      <c r="C36" s="33" t="n">
        <v>628</v>
      </c>
      <c r="D36" s="33" t="n">
        <v>750</v>
      </c>
      <c r="E36" s="33" t="n">
        <v>376</v>
      </c>
      <c r="F36" s="33" t="n">
        <v>265</v>
      </c>
      <c r="G36" s="32" t="s">
        <v>84</v>
      </c>
    </row>
    <row r="37" customFormat="false" ht="15" hidden="false" customHeight="true" outlineLevel="0" collapsed="false">
      <c r="A37" s="30"/>
      <c r="B37" s="30"/>
      <c r="C37" s="30"/>
      <c r="D37" s="30"/>
      <c r="E37" s="30"/>
      <c r="F37" s="30"/>
      <c r="G37" s="30"/>
    </row>
    <row r="38" customFormat="false" ht="15" hidden="false" customHeight="true" outlineLevel="0" collapsed="false">
      <c r="A38" s="29" t="s">
        <v>108</v>
      </c>
      <c r="B38" s="29"/>
      <c r="C38" s="29"/>
      <c r="D38" s="29"/>
      <c r="E38" s="29"/>
      <c r="F38" s="29"/>
      <c r="G38" s="29"/>
    </row>
    <row r="39" customFormat="false" ht="15" hidden="false" customHeight="true" outlineLevel="0" collapsed="false">
      <c r="A39" s="30" t="s">
        <v>109</v>
      </c>
      <c r="B39" s="31" t="n">
        <v>490.9</v>
      </c>
      <c r="C39" s="31" t="n">
        <v>389.6</v>
      </c>
      <c r="D39" s="31" t="n">
        <v>443.8</v>
      </c>
      <c r="E39" s="31" t="n">
        <v>207.2</v>
      </c>
      <c r="F39" s="31" t="n">
        <v>145.4</v>
      </c>
      <c r="G39" s="30"/>
    </row>
    <row r="40" customFormat="false" ht="15" hidden="false" customHeight="true" outlineLevel="0" collapsed="false">
      <c r="A40" s="30" t="s">
        <v>110</v>
      </c>
      <c r="B40" s="31" t="n">
        <v>486.5</v>
      </c>
      <c r="C40" s="31" t="n">
        <v>385.3</v>
      </c>
      <c r="D40" s="31" t="n">
        <v>441.2</v>
      </c>
      <c r="E40" s="31" t="n">
        <v>206</v>
      </c>
      <c r="F40" s="31" t="n">
        <v>144.6</v>
      </c>
      <c r="G40" s="30"/>
    </row>
    <row r="41" customFormat="false" ht="15" hidden="false" customHeight="true" outlineLevel="0" collapsed="false">
      <c r="A41" s="30" t="s">
        <v>111</v>
      </c>
      <c r="B41" s="31" t="n">
        <v>501.3</v>
      </c>
      <c r="C41" s="31" t="n">
        <v>432.4</v>
      </c>
      <c r="D41" s="31" t="n">
        <v>375.7</v>
      </c>
      <c r="E41" s="31" t="n">
        <v>282.3</v>
      </c>
      <c r="F41" s="30"/>
      <c r="G41" s="30" t="s">
        <v>112</v>
      </c>
    </row>
    <row r="43" customFormat="false" ht="15" hidden="false" customHeight="true" outlineLevel="0" collapsed="false">
      <c r="A43" s="1" t="s">
        <v>113</v>
      </c>
    </row>
    <row r="44" customFormat="false" ht="15" hidden="false" customHeight="true" outlineLevel="0" collapsed="false">
      <c r="A44" s="1" t="s">
        <v>114</v>
      </c>
    </row>
  </sheetData>
  <mergeCells count="3">
    <mergeCell ref="A1:G1"/>
    <mergeCell ref="A2:G2"/>
    <mergeCell ref="A3:G3"/>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7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50"/>
    <col collapsed="false" customWidth="true" hidden="false" outlineLevel="0" max="6" min="2" style="1" width="12"/>
    <col collapsed="false" customWidth="true" hidden="false" outlineLevel="0" max="7" min="7" style="1" width="28"/>
  </cols>
  <sheetData>
    <row r="1" customFormat="false" ht="17.25" hidden="false" customHeight="true" outlineLevel="0" collapsed="false">
      <c r="A1" s="25" t="s">
        <v>115</v>
      </c>
      <c r="B1" s="25"/>
      <c r="C1" s="25"/>
      <c r="D1" s="25"/>
      <c r="E1" s="25"/>
      <c r="F1" s="25"/>
      <c r="G1" s="25"/>
    </row>
    <row r="2" customFormat="false" ht="15" hidden="false" customHeight="true" outlineLevel="0" collapsed="false">
      <c r="A2" s="26" t="s">
        <v>116</v>
      </c>
      <c r="B2" s="26"/>
      <c r="C2" s="26"/>
      <c r="D2" s="26"/>
      <c r="E2" s="26"/>
      <c r="F2" s="26"/>
      <c r="G2" s="26"/>
    </row>
    <row r="3" customFormat="false" ht="15" hidden="false" customHeight="true" outlineLevel="0" collapsed="false">
      <c r="A3" s="27" t="s">
        <v>117</v>
      </c>
      <c r="B3" s="27"/>
      <c r="C3" s="27"/>
      <c r="D3" s="27"/>
      <c r="E3" s="27"/>
      <c r="F3" s="27"/>
      <c r="G3" s="27"/>
    </row>
    <row r="5" customFormat="false" ht="15" hidden="false" customHeight="true" outlineLevel="0" collapsed="false">
      <c r="A5" s="28" t="s">
        <v>66</v>
      </c>
      <c r="B5" s="28" t="s">
        <v>67</v>
      </c>
      <c r="C5" s="28" t="s">
        <v>68</v>
      </c>
      <c r="D5" s="28" t="s">
        <v>69</v>
      </c>
      <c r="E5" s="28" t="s">
        <v>70</v>
      </c>
      <c r="F5" s="28" t="s">
        <v>71</v>
      </c>
      <c r="G5" s="28" t="s">
        <v>72</v>
      </c>
    </row>
    <row r="6" customFormat="false" ht="15" hidden="false" customHeight="true" outlineLevel="0" collapsed="false">
      <c r="A6" s="29" t="s">
        <v>118</v>
      </c>
      <c r="B6" s="29"/>
      <c r="C6" s="29"/>
      <c r="D6" s="29"/>
      <c r="E6" s="29"/>
      <c r="F6" s="29"/>
      <c r="G6" s="29"/>
    </row>
    <row r="7" customFormat="false" ht="15" hidden="false" customHeight="true" outlineLevel="0" collapsed="false">
      <c r="A7" s="30" t="s">
        <v>119</v>
      </c>
      <c r="B7" s="31" t="n">
        <v>1155</v>
      </c>
      <c r="C7" s="31" t="n">
        <v>1042</v>
      </c>
      <c r="D7" s="31" t="n">
        <v>1099</v>
      </c>
      <c r="E7" s="31" t="n">
        <v>1144</v>
      </c>
      <c r="F7" s="31" t="n">
        <v>1100</v>
      </c>
      <c r="G7" s="30" t="s">
        <v>120</v>
      </c>
    </row>
    <row r="8" customFormat="false" ht="15" hidden="false" customHeight="true" outlineLevel="0" collapsed="false">
      <c r="A8" s="30" t="s">
        <v>121</v>
      </c>
      <c r="B8" s="31" t="n">
        <v>148</v>
      </c>
      <c r="C8" s="31" t="n">
        <v>146</v>
      </c>
      <c r="D8" s="31" t="n">
        <v>153</v>
      </c>
      <c r="E8" s="31" t="n">
        <v>157</v>
      </c>
      <c r="F8" s="31" t="n">
        <v>150</v>
      </c>
      <c r="G8" s="30"/>
    </row>
    <row r="9" customFormat="false" ht="15" hidden="false" customHeight="true" outlineLevel="0" collapsed="false">
      <c r="A9" s="30" t="s">
        <v>122</v>
      </c>
      <c r="B9" s="31" t="n">
        <v>269</v>
      </c>
      <c r="C9" s="31" t="n">
        <v>276</v>
      </c>
      <c r="D9" s="31" t="n">
        <v>273</v>
      </c>
      <c r="E9" s="31" t="n">
        <v>280</v>
      </c>
      <c r="F9" s="31" t="n">
        <v>270</v>
      </c>
      <c r="G9" s="30"/>
    </row>
    <row r="10" customFormat="false" ht="15" hidden="false" customHeight="true" outlineLevel="0" collapsed="false">
      <c r="A10" s="30" t="s">
        <v>123</v>
      </c>
      <c r="B10" s="31" t="n">
        <v>55</v>
      </c>
      <c r="C10" s="31" t="n">
        <v>51</v>
      </c>
      <c r="D10" s="31" t="n">
        <v>48</v>
      </c>
      <c r="E10" s="31" t="n">
        <v>36</v>
      </c>
      <c r="F10" s="31" t="n">
        <v>30</v>
      </c>
      <c r="G10" s="30"/>
    </row>
    <row r="11" customFormat="false" ht="15" hidden="false" customHeight="true" outlineLevel="0" collapsed="false">
      <c r="A11" s="30" t="s">
        <v>124</v>
      </c>
      <c r="B11" s="31" t="n">
        <v>3</v>
      </c>
      <c r="C11" s="31" t="n">
        <v>3</v>
      </c>
      <c r="D11" s="31" t="n">
        <v>3</v>
      </c>
      <c r="E11" s="31" t="n">
        <v>2</v>
      </c>
      <c r="F11" s="31" t="n">
        <v>2</v>
      </c>
      <c r="G11" s="30"/>
    </row>
    <row r="12" customFormat="false" ht="15" hidden="false" customHeight="true" outlineLevel="0" collapsed="false">
      <c r="A12" s="30" t="s">
        <v>125</v>
      </c>
      <c r="B12" s="31" t="n">
        <v>26</v>
      </c>
      <c r="C12" s="31" t="n">
        <v>212</v>
      </c>
      <c r="D12" s="31" t="n">
        <v>185</v>
      </c>
      <c r="E12" s="31" t="n">
        <v>156</v>
      </c>
      <c r="F12" s="31" t="n">
        <v>140</v>
      </c>
      <c r="G12" s="30"/>
    </row>
    <row r="13" customFormat="false" ht="15" hidden="false" customHeight="true" outlineLevel="0" collapsed="false">
      <c r="A13" s="30" t="s">
        <v>126</v>
      </c>
      <c r="B13" s="31" t="n">
        <v>211</v>
      </c>
      <c r="C13" s="31" t="n">
        <v>4</v>
      </c>
      <c r="D13" s="31" t="n">
        <v>20</v>
      </c>
      <c r="E13" s="31" t="n">
        <v>7</v>
      </c>
      <c r="F13" s="31" t="n">
        <v>5</v>
      </c>
      <c r="G13" s="30"/>
    </row>
    <row r="14" customFormat="false" ht="15" hidden="false" customHeight="true" outlineLevel="0" collapsed="false">
      <c r="A14" s="30" t="s">
        <v>127</v>
      </c>
      <c r="B14" s="31" t="n">
        <v>120</v>
      </c>
      <c r="C14" s="31" t="n">
        <v>286</v>
      </c>
      <c r="D14" s="31" t="n">
        <v>250</v>
      </c>
      <c r="E14" s="31" t="n">
        <v>216</v>
      </c>
      <c r="F14" s="31" t="n">
        <v>200</v>
      </c>
      <c r="G14" s="30"/>
    </row>
    <row r="15" customFormat="false" ht="15" hidden="false" customHeight="true" outlineLevel="0" collapsed="false">
      <c r="A15" s="30" t="s">
        <v>128</v>
      </c>
      <c r="B15" s="31" t="n">
        <v>23</v>
      </c>
      <c r="C15" s="31" t="n">
        <v>35</v>
      </c>
      <c r="D15" s="31" t="n">
        <v>13</v>
      </c>
      <c r="E15" s="31" t="n">
        <v>3</v>
      </c>
      <c r="F15" s="31" t="n">
        <v>5</v>
      </c>
      <c r="G15" s="30"/>
    </row>
    <row r="16" customFormat="false" ht="15" hidden="false" customHeight="true" outlineLevel="0" collapsed="false">
      <c r="A16" s="30" t="s">
        <v>129</v>
      </c>
      <c r="B16" s="31" t="n">
        <v>316</v>
      </c>
      <c r="C16" s="31" t="n">
        <v>122</v>
      </c>
      <c r="D16" s="31" t="n">
        <v>134</v>
      </c>
      <c r="E16" s="31" t="n">
        <v>126</v>
      </c>
      <c r="F16" s="31" t="n">
        <v>120</v>
      </c>
      <c r="G16" s="30"/>
    </row>
    <row r="17" customFormat="false" ht="15" hidden="false" customHeight="true" outlineLevel="0" collapsed="false">
      <c r="A17" s="30" t="s">
        <v>130</v>
      </c>
      <c r="B17" s="31" t="n">
        <v>19</v>
      </c>
      <c r="C17" s="31" t="n">
        <v>90</v>
      </c>
      <c r="D17" s="31" t="n">
        <v>82</v>
      </c>
      <c r="E17" s="31" t="n">
        <v>75</v>
      </c>
      <c r="F17" s="31" t="n">
        <v>60</v>
      </c>
      <c r="G17" s="30"/>
    </row>
    <row r="18" customFormat="false" ht="15" hidden="false" customHeight="true" outlineLevel="0" collapsed="false">
      <c r="A18" s="30" t="s">
        <v>131</v>
      </c>
      <c r="B18" s="31" t="n">
        <v>16</v>
      </c>
      <c r="C18" s="31" t="n">
        <v>612</v>
      </c>
      <c r="D18" s="31" t="n">
        <v>424</v>
      </c>
      <c r="E18" s="31" t="n">
        <v>336</v>
      </c>
      <c r="F18" s="31" t="n">
        <v>300</v>
      </c>
      <c r="G18" s="30"/>
    </row>
    <row r="19" customFormat="false" ht="15" hidden="false" customHeight="true" outlineLevel="0" collapsed="false">
      <c r="A19" s="32" t="s">
        <v>132</v>
      </c>
      <c r="B19" s="33" t="n">
        <v>3296</v>
      </c>
      <c r="C19" s="33" t="n">
        <v>2879</v>
      </c>
      <c r="D19" s="33" t="n">
        <v>2684</v>
      </c>
      <c r="E19" s="33" t="n">
        <v>2538</v>
      </c>
      <c r="F19" s="33" t="n">
        <v>2382</v>
      </c>
      <c r="G19" s="32" t="s">
        <v>133</v>
      </c>
    </row>
    <row r="20" customFormat="false" ht="15" hidden="false" customHeight="true" outlineLevel="0" collapsed="false">
      <c r="A20" s="30"/>
      <c r="B20" s="30"/>
      <c r="C20" s="30"/>
      <c r="D20" s="30"/>
      <c r="E20" s="30"/>
      <c r="F20" s="30"/>
      <c r="G20" s="30"/>
    </row>
    <row r="21" customFormat="false" ht="15" hidden="false" customHeight="true" outlineLevel="0" collapsed="false">
      <c r="A21" s="30" t="s">
        <v>134</v>
      </c>
      <c r="B21" s="31" t="n">
        <v>146</v>
      </c>
      <c r="C21" s="31" t="n">
        <v>4</v>
      </c>
      <c r="D21" s="31" t="n">
        <v>5</v>
      </c>
      <c r="E21" s="31" t="n">
        <v>4</v>
      </c>
      <c r="F21" s="31" t="n">
        <v>5</v>
      </c>
      <c r="G21" s="30"/>
    </row>
    <row r="22" customFormat="false" ht="15" hidden="false" customHeight="true" outlineLevel="0" collapsed="false">
      <c r="A22" s="30" t="s">
        <v>135</v>
      </c>
      <c r="B22" s="31" t="n">
        <v>103</v>
      </c>
      <c r="C22" s="31" t="n">
        <v>785</v>
      </c>
      <c r="D22" s="31" t="n">
        <v>4</v>
      </c>
      <c r="E22" s="31" t="n">
        <v>646</v>
      </c>
      <c r="F22" s="31" t="n">
        <v>500</v>
      </c>
      <c r="G22" s="30" t="s">
        <v>136</v>
      </c>
    </row>
    <row r="23" customFormat="false" ht="15" hidden="false" customHeight="true" outlineLevel="0" collapsed="false">
      <c r="A23" s="30" t="s">
        <v>137</v>
      </c>
      <c r="B23" s="31" t="n">
        <v>3</v>
      </c>
      <c r="C23" s="31" t="n">
        <v>22</v>
      </c>
      <c r="D23" s="31" t="n">
        <v>740</v>
      </c>
      <c r="E23" s="31" t="n">
        <v>976</v>
      </c>
      <c r="F23" s="31" t="n">
        <v>800</v>
      </c>
      <c r="G23" s="30"/>
    </row>
    <row r="24" customFormat="false" ht="15" hidden="false" customHeight="true" outlineLevel="0" collapsed="false">
      <c r="A24" s="30" t="s">
        <v>138</v>
      </c>
      <c r="B24" s="31" t="n">
        <v>15</v>
      </c>
      <c r="C24" s="31" t="n">
        <v>7</v>
      </c>
      <c r="D24" s="31" t="n">
        <v>15</v>
      </c>
      <c r="E24" s="31" t="n">
        <v>5</v>
      </c>
      <c r="F24" s="31" t="n">
        <v>10</v>
      </c>
      <c r="G24" s="30"/>
    </row>
    <row r="25" customFormat="false" ht="15" hidden="false" customHeight="true" outlineLevel="0" collapsed="false">
      <c r="A25" s="30" t="s">
        <v>139</v>
      </c>
      <c r="B25" s="31" t="n">
        <v>1129</v>
      </c>
      <c r="C25" s="31" t="n">
        <v>1008</v>
      </c>
      <c r="D25" s="31" t="n">
        <v>740</v>
      </c>
      <c r="E25" s="31" t="n">
        <v>600</v>
      </c>
      <c r="F25" s="31" t="n">
        <v>550</v>
      </c>
      <c r="G25" s="30" t="s">
        <v>140</v>
      </c>
    </row>
    <row r="26" customFormat="false" ht="15" hidden="false" customHeight="true" outlineLevel="0" collapsed="false">
      <c r="A26" s="30" t="s">
        <v>141</v>
      </c>
      <c r="B26" s="31" t="n">
        <v>5</v>
      </c>
      <c r="C26" s="31" t="n">
        <v>5</v>
      </c>
      <c r="D26" s="31" t="n">
        <v>7</v>
      </c>
      <c r="E26" s="31" t="n">
        <v>2</v>
      </c>
      <c r="F26" s="31" t="n">
        <v>5</v>
      </c>
      <c r="G26" s="30"/>
    </row>
    <row r="27" customFormat="false" ht="15" hidden="false" customHeight="true" outlineLevel="0" collapsed="false">
      <c r="A27" s="30" t="s">
        <v>142</v>
      </c>
      <c r="B27" s="31" t="n">
        <v>3</v>
      </c>
      <c r="C27" s="31" t="n">
        <v>38</v>
      </c>
      <c r="D27" s="31" t="n">
        <v>35</v>
      </c>
      <c r="E27" s="31" t="n">
        <v>1322</v>
      </c>
      <c r="F27" s="31" t="n">
        <v>1100</v>
      </c>
      <c r="G27" s="30" t="s">
        <v>143</v>
      </c>
    </row>
    <row r="28" customFormat="false" ht="15" hidden="false" customHeight="true" outlineLevel="0" collapsed="false">
      <c r="A28" s="32" t="s">
        <v>144</v>
      </c>
      <c r="B28" s="33" t="n">
        <v>2049</v>
      </c>
      <c r="C28" s="33" t="n">
        <v>1869</v>
      </c>
      <c r="D28" s="33" t="n">
        <v>2129</v>
      </c>
      <c r="E28" s="33" t="n">
        <v>3555</v>
      </c>
      <c r="F28" s="33" t="n">
        <v>2970</v>
      </c>
      <c r="G28" s="32" t="s">
        <v>145</v>
      </c>
    </row>
    <row r="29" customFormat="false" ht="15" hidden="false" customHeight="true" outlineLevel="0" collapsed="false">
      <c r="A29" s="30"/>
      <c r="B29" s="30"/>
      <c r="C29" s="30"/>
      <c r="D29" s="30"/>
      <c r="E29" s="30"/>
      <c r="F29" s="30"/>
      <c r="G29" s="30"/>
    </row>
    <row r="30" customFormat="false" ht="15" hidden="false" customHeight="true" outlineLevel="0" collapsed="false">
      <c r="A30" s="32" t="s">
        <v>146</v>
      </c>
      <c r="B30" s="33" t="n">
        <v>5345</v>
      </c>
      <c r="C30" s="33" t="n">
        <v>4748</v>
      </c>
      <c r="D30" s="33" t="n">
        <v>4813</v>
      </c>
      <c r="E30" s="33" t="n">
        <v>4220</v>
      </c>
      <c r="F30" s="33" t="n">
        <v>4000</v>
      </c>
      <c r="G30" s="32" t="s">
        <v>147</v>
      </c>
    </row>
    <row r="31" customFormat="false" ht="15" hidden="false" customHeight="true" outlineLevel="0" collapsed="false">
      <c r="A31" s="30"/>
      <c r="B31" s="30"/>
      <c r="C31" s="30"/>
      <c r="D31" s="30"/>
      <c r="E31" s="30"/>
      <c r="F31" s="30"/>
      <c r="G31" s="30"/>
    </row>
    <row r="32" customFormat="false" ht="15" hidden="false" customHeight="true" outlineLevel="0" collapsed="false">
      <c r="A32" s="29" t="s">
        <v>148</v>
      </c>
      <c r="B32" s="29"/>
      <c r="C32" s="29"/>
      <c r="D32" s="29"/>
      <c r="E32" s="29"/>
      <c r="F32" s="29"/>
      <c r="G32" s="29"/>
    </row>
    <row r="33" customFormat="false" ht="15" hidden="false" customHeight="true" outlineLevel="0" collapsed="false">
      <c r="A33" s="30" t="s">
        <v>149</v>
      </c>
      <c r="B33" s="31" t="n">
        <v>-478</v>
      </c>
      <c r="C33" s="31" t="n">
        <v>-398</v>
      </c>
      <c r="D33" s="31" t="n">
        <v>-599</v>
      </c>
      <c r="E33" s="31" t="n">
        <v>-1544</v>
      </c>
      <c r="F33" s="31" t="n">
        <v>-1400</v>
      </c>
      <c r="G33" s="30"/>
    </row>
    <row r="34" customFormat="false" ht="15" hidden="false" customHeight="true" outlineLevel="0" collapsed="false">
      <c r="A34" s="30" t="s">
        <v>150</v>
      </c>
      <c r="B34" s="31" t="n">
        <v>-28</v>
      </c>
      <c r="C34" s="31" t="n">
        <v>-26</v>
      </c>
      <c r="D34" s="31" t="n">
        <v>-30</v>
      </c>
      <c r="E34" s="31" t="n">
        <v>-9</v>
      </c>
      <c r="F34" s="31" t="n">
        <v>-10</v>
      </c>
      <c r="G34" s="30"/>
    </row>
    <row r="35" customFormat="false" ht="15" hidden="false" customHeight="true" outlineLevel="0" collapsed="false">
      <c r="A35" s="30" t="s">
        <v>151</v>
      </c>
      <c r="B35" s="31" t="n">
        <v>-676</v>
      </c>
      <c r="C35" s="31" t="n">
        <v>-650</v>
      </c>
      <c r="D35" s="31" t="n">
        <v>-711</v>
      </c>
      <c r="E35" s="31" t="n">
        <v>-401</v>
      </c>
      <c r="F35" s="31" t="n">
        <v>-350</v>
      </c>
      <c r="G35" s="30"/>
    </row>
    <row r="36" customFormat="false" ht="15" hidden="false" customHeight="true" outlineLevel="0" collapsed="false">
      <c r="A36" s="30" t="s">
        <v>152</v>
      </c>
      <c r="B36" s="31" t="n">
        <v>-829</v>
      </c>
      <c r="C36" s="31" t="n">
        <v>-766</v>
      </c>
      <c r="D36" s="31" t="n">
        <v>-752</v>
      </c>
      <c r="E36" s="31" t="n">
        <v>-11</v>
      </c>
      <c r="F36" s="31" t="n">
        <v>-20</v>
      </c>
      <c r="G36" s="30"/>
    </row>
    <row r="37" customFormat="false" ht="15" hidden="false" customHeight="true" outlineLevel="0" collapsed="false">
      <c r="A37" s="30" t="s">
        <v>153</v>
      </c>
      <c r="B37" s="31" t="n">
        <v>-21</v>
      </c>
      <c r="C37" s="31" t="n">
        <v>-22</v>
      </c>
      <c r="D37" s="31" t="n">
        <v>-5</v>
      </c>
      <c r="E37" s="31" t="n">
        <v>-66</v>
      </c>
      <c r="F37" s="31" t="n">
        <v>-50</v>
      </c>
      <c r="G37" s="30"/>
    </row>
    <row r="38" customFormat="false" ht="15" hidden="false" customHeight="true" outlineLevel="0" collapsed="false">
      <c r="A38" s="30" t="s">
        <v>154</v>
      </c>
      <c r="B38" s="31" t="n">
        <v>-16</v>
      </c>
      <c r="C38" s="31" t="n">
        <v>-14</v>
      </c>
      <c r="D38" s="31" t="n">
        <v>-31</v>
      </c>
      <c r="E38" s="31" t="n">
        <v>-216</v>
      </c>
      <c r="F38" s="31" t="n">
        <v>-180</v>
      </c>
      <c r="G38" s="30"/>
    </row>
    <row r="39" customFormat="false" ht="15" hidden="false" customHeight="true" outlineLevel="0" collapsed="false">
      <c r="A39" s="30" t="s">
        <v>155</v>
      </c>
      <c r="B39" s="31" t="n">
        <v>-52</v>
      </c>
      <c r="C39" s="31" t="n">
        <v>-52</v>
      </c>
      <c r="D39" s="31" t="n">
        <v>-1</v>
      </c>
      <c r="E39" s="31" t="n">
        <v>-81</v>
      </c>
      <c r="F39" s="31" t="n">
        <v>-70</v>
      </c>
      <c r="G39" s="30"/>
    </row>
    <row r="40" customFormat="false" ht="15" hidden="false" customHeight="true" outlineLevel="0" collapsed="false">
      <c r="A40" s="32" t="s">
        <v>156</v>
      </c>
      <c r="B40" s="33" t="n">
        <v>-2100</v>
      </c>
      <c r="C40" s="33" t="n">
        <v>-1928</v>
      </c>
      <c r="D40" s="33" t="n">
        <v>-1678</v>
      </c>
      <c r="E40" s="33" t="n">
        <v>-2341</v>
      </c>
      <c r="F40" s="33" t="n">
        <v>-2080</v>
      </c>
      <c r="G40" s="32" t="s">
        <v>133</v>
      </c>
    </row>
    <row r="41" customFormat="false" ht="15" hidden="false" customHeight="true" outlineLevel="0" collapsed="false">
      <c r="A41" s="30"/>
      <c r="B41" s="30"/>
      <c r="C41" s="30"/>
      <c r="D41" s="30"/>
      <c r="E41" s="30"/>
      <c r="F41" s="30"/>
      <c r="G41" s="30"/>
    </row>
    <row r="42" customFormat="false" ht="15" hidden="false" customHeight="true" outlineLevel="0" collapsed="false">
      <c r="A42" s="30" t="s">
        <v>157</v>
      </c>
      <c r="B42" s="31" t="n">
        <v>-3723</v>
      </c>
      <c r="C42" s="31" t="n">
        <v>-2876</v>
      </c>
      <c r="D42" s="31" t="n">
        <v>-2567</v>
      </c>
      <c r="E42" s="31" t="n">
        <v>-2341</v>
      </c>
      <c r="F42" s="31" t="n">
        <v>-2200</v>
      </c>
      <c r="G42" s="30"/>
    </row>
    <row r="43" customFormat="false" ht="15" hidden="false" customHeight="true" outlineLevel="0" collapsed="false">
      <c r="A43" s="30" t="s">
        <v>158</v>
      </c>
      <c r="B43" s="31" t="n">
        <v>-378</v>
      </c>
      <c r="C43" s="31" t="n">
        <v>-388</v>
      </c>
      <c r="D43" s="31" t="n">
        <v>-396</v>
      </c>
      <c r="E43" s="31" t="n">
        <v>-401</v>
      </c>
      <c r="F43" s="31" t="n">
        <v>-380</v>
      </c>
      <c r="G43" s="30"/>
    </row>
    <row r="44" customFormat="false" ht="15" hidden="false" customHeight="true" outlineLevel="0" collapsed="false">
      <c r="A44" s="30" t="s">
        <v>126</v>
      </c>
      <c r="B44" s="31" t="n">
        <v>-12</v>
      </c>
      <c r="C44" s="31" t="n">
        <v>-78</v>
      </c>
      <c r="D44" s="31" t="n">
        <v>0</v>
      </c>
      <c r="E44" s="31" t="n">
        <v>0</v>
      </c>
      <c r="F44" s="31" t="n">
        <v>0</v>
      </c>
      <c r="G44" s="30"/>
    </row>
    <row r="45" customFormat="false" ht="15" hidden="false" customHeight="true" outlineLevel="0" collapsed="false">
      <c r="A45" s="30" t="s">
        <v>159</v>
      </c>
      <c r="B45" s="31" t="n">
        <v>-69</v>
      </c>
      <c r="C45" s="31" t="n">
        <v>-68</v>
      </c>
      <c r="D45" s="31" t="n">
        <v>-66</v>
      </c>
      <c r="E45" s="31" t="n">
        <v>-66</v>
      </c>
      <c r="F45" s="31" t="n">
        <v>-60</v>
      </c>
      <c r="G45" s="30"/>
    </row>
    <row r="46" customFormat="false" ht="15" hidden="false" customHeight="true" outlineLevel="0" collapsed="false">
      <c r="A46" s="30" t="s">
        <v>160</v>
      </c>
      <c r="B46" s="31" t="n">
        <v>-316</v>
      </c>
      <c r="C46" s="31" t="n">
        <v>-286</v>
      </c>
      <c r="D46" s="31" t="n">
        <v>-250</v>
      </c>
      <c r="E46" s="31" t="n">
        <v>-216</v>
      </c>
      <c r="F46" s="31" t="n">
        <v>-200</v>
      </c>
      <c r="G46" s="30"/>
    </row>
    <row r="47" customFormat="false" ht="15" hidden="false" customHeight="true" outlineLevel="0" collapsed="false">
      <c r="A47" s="30" t="s">
        <v>161</v>
      </c>
      <c r="B47" s="31" t="n">
        <v>-69</v>
      </c>
      <c r="C47" s="31" t="n">
        <v>-78</v>
      </c>
      <c r="D47" s="31" t="n">
        <v>-75</v>
      </c>
      <c r="E47" s="31" t="n">
        <v>-81</v>
      </c>
      <c r="F47" s="31" t="n">
        <v>-70</v>
      </c>
      <c r="G47" s="30"/>
    </row>
    <row r="48" customFormat="false" ht="15" hidden="false" customHeight="true" outlineLevel="0" collapsed="false">
      <c r="A48" s="30" t="s">
        <v>162</v>
      </c>
      <c r="B48" s="31" t="n">
        <v>-1340</v>
      </c>
      <c r="C48" s="31" t="n">
        <v>-1294</v>
      </c>
      <c r="D48" s="31" t="n">
        <v>-1096</v>
      </c>
      <c r="E48" s="31" t="n">
        <v>-1043</v>
      </c>
      <c r="F48" s="31" t="n">
        <v>-900</v>
      </c>
      <c r="G48" s="30"/>
    </row>
    <row r="49" customFormat="false" ht="15" hidden="false" customHeight="true" outlineLevel="0" collapsed="false">
      <c r="A49" s="30" t="s">
        <v>163</v>
      </c>
      <c r="B49" s="31" t="n">
        <v>-22</v>
      </c>
      <c r="C49" s="31" t="n">
        <v>-17</v>
      </c>
      <c r="D49" s="31" t="n">
        <v>-26</v>
      </c>
      <c r="E49" s="31" t="n">
        <v>-20</v>
      </c>
      <c r="F49" s="31" t="n">
        <v>-15</v>
      </c>
      <c r="G49" s="30"/>
    </row>
    <row r="50" customFormat="false" ht="15" hidden="false" customHeight="true" outlineLevel="0" collapsed="false">
      <c r="A50" s="30" t="s">
        <v>164</v>
      </c>
      <c r="B50" s="31" t="n">
        <v>-29</v>
      </c>
      <c r="C50" s="31" t="n">
        <v>-25</v>
      </c>
      <c r="D50" s="31" t="n">
        <v>-25</v>
      </c>
      <c r="E50" s="31" t="n">
        <v>-23</v>
      </c>
      <c r="F50" s="31" t="n">
        <v>-20</v>
      </c>
      <c r="G50" s="30"/>
    </row>
    <row r="51" customFormat="false" ht="15" hidden="false" customHeight="true" outlineLevel="0" collapsed="false">
      <c r="A51" s="30" t="s">
        <v>165</v>
      </c>
      <c r="B51" s="31" t="n">
        <v>-17</v>
      </c>
      <c r="C51" s="31" t="n">
        <v>-18</v>
      </c>
      <c r="D51" s="31" t="n">
        <v>-68</v>
      </c>
      <c r="E51" s="31" t="n">
        <v>-78</v>
      </c>
      <c r="F51" s="31" t="n">
        <v>-70</v>
      </c>
      <c r="G51" s="30"/>
    </row>
    <row r="52" customFormat="false" ht="15" hidden="false" customHeight="true" outlineLevel="0" collapsed="false">
      <c r="A52" s="30" t="s">
        <v>166</v>
      </c>
      <c r="B52" s="31" t="n">
        <v>-6</v>
      </c>
      <c r="C52" s="31" t="n">
        <v>-5</v>
      </c>
      <c r="D52" s="31" t="n">
        <v>0</v>
      </c>
      <c r="E52" s="31" t="n">
        <v>0</v>
      </c>
      <c r="F52" s="31" t="n">
        <v>0</v>
      </c>
      <c r="G52" s="30"/>
    </row>
    <row r="53" customFormat="false" ht="15" hidden="false" customHeight="true" outlineLevel="0" collapsed="false">
      <c r="A53" s="32" t="s">
        <v>167</v>
      </c>
      <c r="B53" s="33" t="n">
        <v>-5981</v>
      </c>
      <c r="C53" s="33" t="n">
        <v>-5128</v>
      </c>
      <c r="D53" s="33" t="n">
        <v>-4569</v>
      </c>
      <c r="E53" s="33" t="n">
        <v>-4280</v>
      </c>
      <c r="F53" s="33" t="n">
        <v>-3915</v>
      </c>
      <c r="G53" s="32" t="s">
        <v>133</v>
      </c>
    </row>
    <row r="54" customFormat="false" ht="15" hidden="false" customHeight="true" outlineLevel="0" collapsed="false">
      <c r="A54" s="30"/>
      <c r="B54" s="30"/>
      <c r="C54" s="30"/>
      <c r="D54" s="30"/>
      <c r="E54" s="30"/>
      <c r="F54" s="30"/>
      <c r="G54" s="30"/>
    </row>
    <row r="55" customFormat="false" ht="15" hidden="false" customHeight="true" outlineLevel="0" collapsed="false">
      <c r="A55" s="32" t="s">
        <v>168</v>
      </c>
      <c r="B55" s="33" t="n">
        <v>-8081</v>
      </c>
      <c r="C55" s="33" t="n">
        <v>-7056</v>
      </c>
      <c r="D55" s="33" t="n">
        <v>-6759</v>
      </c>
      <c r="E55" s="33" t="n">
        <v>-5800</v>
      </c>
      <c r="F55" s="33" t="n">
        <v>-5500</v>
      </c>
      <c r="G55" s="32" t="s">
        <v>169</v>
      </c>
    </row>
    <row r="56" customFormat="false" ht="15" hidden="false" customHeight="true" outlineLevel="0" collapsed="false">
      <c r="A56" s="30"/>
      <c r="B56" s="30"/>
      <c r="C56" s="30"/>
      <c r="D56" s="30"/>
      <c r="E56" s="30"/>
      <c r="F56" s="30"/>
      <c r="G56" s="30"/>
    </row>
    <row r="57" customFormat="false" ht="15" hidden="false" customHeight="true" outlineLevel="0" collapsed="false">
      <c r="A57" s="32" t="s">
        <v>170</v>
      </c>
      <c r="B57" s="33" t="n">
        <v>-2736</v>
      </c>
      <c r="C57" s="33" t="n">
        <v>-2308</v>
      </c>
      <c r="D57" s="33" t="n">
        <v>-1946</v>
      </c>
      <c r="E57" s="33" t="n">
        <v>-1600</v>
      </c>
      <c r="F57" s="33" t="n">
        <v>-1500</v>
      </c>
      <c r="G57" s="32"/>
    </row>
    <row r="58" customFormat="false" ht="15" hidden="false" customHeight="true" outlineLevel="0" collapsed="false">
      <c r="A58" s="30"/>
      <c r="B58" s="30"/>
      <c r="C58" s="30"/>
      <c r="D58" s="30"/>
      <c r="E58" s="30"/>
      <c r="F58" s="30"/>
      <c r="G58" s="30"/>
    </row>
    <row r="59" customFormat="false" ht="15" hidden="false" customHeight="true" outlineLevel="0" collapsed="false">
      <c r="A59" s="29" t="s">
        <v>171</v>
      </c>
      <c r="B59" s="29"/>
      <c r="C59" s="29"/>
      <c r="D59" s="29"/>
      <c r="E59" s="29"/>
      <c r="F59" s="29"/>
      <c r="G59" s="29"/>
    </row>
    <row r="60" customFormat="false" ht="15" hidden="false" customHeight="true" outlineLevel="0" collapsed="false">
      <c r="A60" s="30" t="s">
        <v>172</v>
      </c>
      <c r="B60" s="31" t="n">
        <v>-2741</v>
      </c>
      <c r="C60" s="31" t="n">
        <v>-2312</v>
      </c>
      <c r="D60" s="31" t="n">
        <v>-1950</v>
      </c>
      <c r="E60" s="31" t="n">
        <v>-1615</v>
      </c>
      <c r="F60" s="31" t="n">
        <v>-1500</v>
      </c>
      <c r="G60" s="30"/>
    </row>
    <row r="61" customFormat="false" ht="15" hidden="false" customHeight="true" outlineLevel="0" collapsed="false">
      <c r="A61" s="30" t="s">
        <v>173</v>
      </c>
      <c r="B61" s="31" t="n">
        <v>5</v>
      </c>
      <c r="C61" s="31" t="n">
        <v>4</v>
      </c>
      <c r="D61" s="31" t="n">
        <v>4</v>
      </c>
      <c r="E61" s="31" t="n">
        <v>7</v>
      </c>
      <c r="F61" s="31" t="n">
        <v>5</v>
      </c>
      <c r="G61" s="30"/>
    </row>
    <row r="62" customFormat="false" ht="15" hidden="false" customHeight="true" outlineLevel="0" collapsed="false">
      <c r="A62" s="30" t="s">
        <v>174</v>
      </c>
      <c r="B62" s="31" t="n">
        <v>40</v>
      </c>
      <c r="C62" s="31" t="n">
        <v>40</v>
      </c>
      <c r="D62" s="31" t="n">
        <v>40</v>
      </c>
      <c r="E62" s="31" t="n">
        <v>40</v>
      </c>
      <c r="F62" s="31" t="n">
        <v>40</v>
      </c>
      <c r="G62" s="30" t="s">
        <v>175</v>
      </c>
    </row>
    <row r="63" customFormat="false" ht="15" hidden="false" customHeight="true" outlineLevel="0" collapsed="false">
      <c r="A63" s="30" t="s">
        <v>176</v>
      </c>
      <c r="B63" s="31" t="n">
        <v>150</v>
      </c>
      <c r="C63" s="31" t="n">
        <v>150</v>
      </c>
      <c r="D63" s="31" t="n">
        <v>150</v>
      </c>
      <c r="E63" s="31" t="n">
        <v>150</v>
      </c>
      <c r="F63" s="31" t="n">
        <v>150</v>
      </c>
      <c r="G63" s="30" t="s">
        <v>177</v>
      </c>
    </row>
    <row r="64" customFormat="false" ht="15" hidden="false" customHeight="true" outlineLevel="0" collapsed="false">
      <c r="A64" s="30" t="s">
        <v>178</v>
      </c>
      <c r="B64" s="31" t="n">
        <v>-2800</v>
      </c>
      <c r="C64" s="31" t="n">
        <v>-2400</v>
      </c>
      <c r="D64" s="31" t="n">
        <v>-2100</v>
      </c>
      <c r="E64" s="31" t="n">
        <v>-1750</v>
      </c>
      <c r="F64" s="31" t="n">
        <v>-1600</v>
      </c>
      <c r="G64" s="30" t="s">
        <v>179</v>
      </c>
    </row>
    <row r="65" customFormat="false" ht="15" hidden="false" customHeight="true" outlineLevel="0" collapsed="false">
      <c r="A65" s="30" t="s">
        <v>180</v>
      </c>
      <c r="B65" s="31" t="n">
        <v>-130</v>
      </c>
      <c r="C65" s="31" t="n">
        <v>-100</v>
      </c>
      <c r="D65" s="31" t="n">
        <v>-40</v>
      </c>
      <c r="E65" s="31" t="n">
        <v>-55</v>
      </c>
      <c r="F65" s="31" t="n">
        <v>-90</v>
      </c>
      <c r="G65" s="30" t="s">
        <v>181</v>
      </c>
    </row>
    <row r="66" customFormat="false" ht="15" hidden="false" customHeight="true" outlineLevel="0" collapsed="false">
      <c r="A66" s="32" t="s">
        <v>182</v>
      </c>
      <c r="B66" s="33" t="n">
        <v>-2740</v>
      </c>
      <c r="C66" s="33" t="n">
        <v>-2310</v>
      </c>
      <c r="D66" s="33" t="n">
        <v>-1950</v>
      </c>
      <c r="E66" s="33" t="n">
        <v>-1615</v>
      </c>
      <c r="F66" s="33" t="n">
        <v>-1500</v>
      </c>
      <c r="G66" s="32" t="s">
        <v>133</v>
      </c>
    </row>
    <row r="67" customFormat="false" ht="15" hidden="false" customHeight="true" outlineLevel="0" collapsed="false">
      <c r="A67" s="30" t="s">
        <v>173</v>
      </c>
      <c r="B67" s="31" t="n">
        <v>5</v>
      </c>
      <c r="C67" s="31" t="n">
        <v>4</v>
      </c>
      <c r="D67" s="31" t="n">
        <v>4</v>
      </c>
      <c r="E67" s="31" t="n">
        <v>7</v>
      </c>
      <c r="F67" s="31" t="n">
        <v>5</v>
      </c>
      <c r="G67" s="30"/>
    </row>
    <row r="69" customFormat="false" ht="15" hidden="false" customHeight="true" outlineLevel="0" collapsed="false">
      <c r="A69" s="32" t="s">
        <v>183</v>
      </c>
      <c r="B69" s="33" t="n">
        <v>-2736</v>
      </c>
      <c r="C69" s="33" t="n">
        <v>-2308</v>
      </c>
      <c r="D69" s="33" t="n">
        <v>-1946</v>
      </c>
      <c r="E69" s="33" t="n">
        <v>-1600</v>
      </c>
      <c r="F69" s="33" t="n">
        <v>-1500</v>
      </c>
      <c r="G69" s="32" t="s">
        <v>84</v>
      </c>
    </row>
    <row r="71" customFormat="false" ht="15" hidden="false" customHeight="true" outlineLevel="0" collapsed="false">
      <c r="A71" s="27" t="s">
        <v>184</v>
      </c>
      <c r="B71" s="27"/>
      <c r="C71" s="27"/>
      <c r="D71" s="27"/>
      <c r="E71" s="27"/>
      <c r="F71" s="27"/>
      <c r="G71" s="27"/>
    </row>
    <row r="72" customFormat="false" ht="15" hidden="false" customHeight="true" outlineLevel="0" collapsed="false">
      <c r="A72" s="1" t="s">
        <v>185</v>
      </c>
    </row>
    <row r="73" customFormat="false" ht="15" hidden="false" customHeight="true" outlineLevel="0" collapsed="false">
      <c r="A73" s="1" t="s">
        <v>186</v>
      </c>
    </row>
  </sheetData>
  <mergeCells count="4">
    <mergeCell ref="A1:G1"/>
    <mergeCell ref="A2:G2"/>
    <mergeCell ref="A3:G3"/>
    <mergeCell ref="A71:G71"/>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7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45"/>
    <col collapsed="false" customWidth="true" hidden="false" outlineLevel="0" max="3" min="2" style="1" width="12"/>
    <col collapsed="false" customWidth="true" hidden="false" outlineLevel="0" max="4" min="4" style="1" width="15"/>
  </cols>
  <sheetData>
    <row r="1" customFormat="false" ht="17.25" hidden="false" customHeight="true" outlineLevel="0" collapsed="false">
      <c r="A1" s="25" t="s">
        <v>115</v>
      </c>
      <c r="B1" s="25"/>
      <c r="C1" s="25"/>
      <c r="D1" s="25"/>
    </row>
    <row r="2" customFormat="false" ht="15" hidden="false" customHeight="true" outlineLevel="0" collapsed="false">
      <c r="A2" s="26" t="s">
        <v>187</v>
      </c>
      <c r="B2" s="26"/>
      <c r="C2" s="26"/>
      <c r="D2" s="26"/>
    </row>
    <row r="4" customFormat="false" ht="15" hidden="false" customHeight="true" outlineLevel="0" collapsed="false">
      <c r="A4" s="28" t="s">
        <v>66</v>
      </c>
      <c r="B4" s="28" t="s">
        <v>67</v>
      </c>
      <c r="C4" s="28" t="s">
        <v>68</v>
      </c>
      <c r="D4" s="28" t="s">
        <v>188</v>
      </c>
    </row>
    <row r="5" customFormat="false" ht="15" hidden="false" customHeight="true" outlineLevel="0" collapsed="false">
      <c r="A5" s="29" t="s">
        <v>118</v>
      </c>
      <c r="B5" s="29"/>
      <c r="C5" s="29"/>
      <c r="D5" s="29"/>
    </row>
    <row r="6" customFormat="false" ht="15" hidden="false" customHeight="true" outlineLevel="0" collapsed="false">
      <c r="A6" s="30" t="s">
        <v>119</v>
      </c>
      <c r="B6" s="31" t="n">
        <v>1155</v>
      </c>
      <c r="C6" s="31" t="n">
        <v>1042</v>
      </c>
      <c r="D6" s="30"/>
    </row>
    <row r="7" customFormat="false" ht="15" hidden="false" customHeight="true" outlineLevel="0" collapsed="false">
      <c r="A7" s="30" t="s">
        <v>121</v>
      </c>
      <c r="B7" s="31" t="n">
        <v>148</v>
      </c>
      <c r="C7" s="31" t="n">
        <v>146</v>
      </c>
      <c r="D7" s="30"/>
    </row>
    <row r="8" customFormat="false" ht="15" hidden="false" customHeight="true" outlineLevel="0" collapsed="false">
      <c r="A8" s="30" t="s">
        <v>122</v>
      </c>
      <c r="B8" s="31" t="n">
        <v>269</v>
      </c>
      <c r="C8" s="31" t="n">
        <v>276</v>
      </c>
      <c r="D8" s="30"/>
    </row>
    <row r="9" customFormat="false" ht="15" hidden="false" customHeight="true" outlineLevel="0" collapsed="false">
      <c r="A9" s="30" t="s">
        <v>123</v>
      </c>
      <c r="B9" s="31" t="n">
        <v>55</v>
      </c>
      <c r="C9" s="31" t="n">
        <v>51</v>
      </c>
      <c r="D9" s="30"/>
    </row>
    <row r="10" customFormat="false" ht="15" hidden="false" customHeight="true" outlineLevel="0" collapsed="false">
      <c r="A10" s="30" t="s">
        <v>124</v>
      </c>
      <c r="B10" s="31" t="n">
        <v>3</v>
      </c>
      <c r="C10" s="31" t="n">
        <v>3</v>
      </c>
      <c r="D10" s="30"/>
    </row>
    <row r="11" customFormat="false" ht="15" hidden="false" customHeight="true" outlineLevel="0" collapsed="false">
      <c r="A11" s="30" t="s">
        <v>189</v>
      </c>
      <c r="B11" s="31" t="n">
        <v>26</v>
      </c>
      <c r="C11" s="31" t="n">
        <v>212</v>
      </c>
      <c r="D11" s="30"/>
    </row>
    <row r="12" customFormat="false" ht="15" hidden="false" customHeight="true" outlineLevel="0" collapsed="false">
      <c r="A12" s="30" t="s">
        <v>190</v>
      </c>
      <c r="B12" s="31" t="n">
        <v>211</v>
      </c>
      <c r="C12" s="31" t="n">
        <v>4</v>
      </c>
      <c r="D12" s="30"/>
    </row>
    <row r="13" customFormat="false" ht="15" hidden="false" customHeight="true" outlineLevel="0" collapsed="false">
      <c r="A13" s="30" t="s">
        <v>127</v>
      </c>
      <c r="B13" s="31" t="n">
        <v>120</v>
      </c>
      <c r="C13" s="31" t="n">
        <v>286</v>
      </c>
      <c r="D13" s="30"/>
    </row>
    <row r="14" customFormat="false" ht="15" hidden="false" customHeight="true" outlineLevel="0" collapsed="false">
      <c r="A14" s="30" t="s">
        <v>128</v>
      </c>
      <c r="B14" s="31" t="n">
        <v>23</v>
      </c>
      <c r="C14" s="31" t="n">
        <v>35</v>
      </c>
      <c r="D14" s="30"/>
    </row>
    <row r="15" customFormat="false" ht="15" hidden="false" customHeight="true" outlineLevel="0" collapsed="false">
      <c r="A15" s="30" t="s">
        <v>129</v>
      </c>
      <c r="B15" s="31" t="n">
        <v>316</v>
      </c>
      <c r="C15" s="31" t="n">
        <v>122</v>
      </c>
      <c r="D15" s="30"/>
    </row>
    <row r="16" customFormat="false" ht="15" hidden="false" customHeight="true" outlineLevel="0" collapsed="false">
      <c r="A16" s="30" t="s">
        <v>191</v>
      </c>
      <c r="B16" s="31" t="n">
        <v>19</v>
      </c>
      <c r="C16" s="31" t="n">
        <v>90</v>
      </c>
      <c r="D16" s="30"/>
    </row>
    <row r="17" customFormat="false" ht="15" hidden="false" customHeight="true" outlineLevel="0" collapsed="false">
      <c r="A17" s="30" t="s">
        <v>192</v>
      </c>
      <c r="B17" s="31" t="n">
        <v>16</v>
      </c>
      <c r="C17" s="31" t="n">
        <v>612</v>
      </c>
      <c r="D17" s="30"/>
    </row>
    <row r="18" customFormat="false" ht="15" hidden="false" customHeight="true" outlineLevel="0" collapsed="false">
      <c r="A18" s="32" t="s">
        <v>132</v>
      </c>
      <c r="B18" s="33" t="n">
        <v>3296</v>
      </c>
      <c r="C18" s="33" t="n">
        <v>2879</v>
      </c>
      <c r="D18" s="32" t="s">
        <v>193</v>
      </c>
    </row>
    <row r="19" customFormat="false" ht="15" hidden="false" customHeight="true" outlineLevel="0" collapsed="false">
      <c r="A19" s="30"/>
      <c r="B19" s="30"/>
      <c r="C19" s="30"/>
      <c r="D19" s="30"/>
    </row>
    <row r="20" customFormat="false" ht="15" hidden="false" customHeight="true" outlineLevel="0" collapsed="false">
      <c r="A20" s="30" t="s">
        <v>134</v>
      </c>
      <c r="B20" s="31" t="n">
        <v>146</v>
      </c>
      <c r="C20" s="31" t="n">
        <v>4</v>
      </c>
      <c r="D20" s="30"/>
    </row>
    <row r="21" customFormat="false" ht="15" hidden="false" customHeight="true" outlineLevel="0" collapsed="false">
      <c r="A21" s="30" t="s">
        <v>135</v>
      </c>
      <c r="B21" s="31" t="n">
        <v>103</v>
      </c>
      <c r="C21" s="31" t="n">
        <v>785</v>
      </c>
      <c r="D21" s="30"/>
    </row>
    <row r="22" customFormat="false" ht="15" hidden="false" customHeight="true" outlineLevel="0" collapsed="false">
      <c r="A22" s="30" t="s">
        <v>137</v>
      </c>
      <c r="B22" s="31" t="n">
        <v>3</v>
      </c>
      <c r="C22" s="31" t="n">
        <v>22</v>
      </c>
      <c r="D22" s="30"/>
    </row>
    <row r="23" customFormat="false" ht="15" hidden="false" customHeight="true" outlineLevel="0" collapsed="false">
      <c r="A23" s="30" t="s">
        <v>189</v>
      </c>
      <c r="B23" s="31" t="n">
        <v>15</v>
      </c>
      <c r="C23" s="31" t="n">
        <v>7</v>
      </c>
      <c r="D23" s="30"/>
    </row>
    <row r="24" customFormat="false" ht="15" hidden="false" customHeight="true" outlineLevel="0" collapsed="false">
      <c r="A24" s="30" t="s">
        <v>139</v>
      </c>
      <c r="B24" s="31" t="n">
        <v>1129</v>
      </c>
      <c r="C24" s="31" t="n">
        <v>1008</v>
      </c>
      <c r="D24" s="30"/>
    </row>
    <row r="25" customFormat="false" ht="15" hidden="false" customHeight="true" outlineLevel="0" collapsed="false">
      <c r="A25" s="30" t="s">
        <v>191</v>
      </c>
      <c r="B25" s="31" t="n">
        <v>5</v>
      </c>
      <c r="C25" s="31" t="n">
        <v>5</v>
      </c>
      <c r="D25" s="30"/>
    </row>
    <row r="26" customFormat="false" ht="15" hidden="false" customHeight="true" outlineLevel="0" collapsed="false">
      <c r="A26" s="30" t="s">
        <v>192</v>
      </c>
      <c r="B26" s="31" t="n">
        <v>3</v>
      </c>
      <c r="C26" s="31" t="n">
        <v>38</v>
      </c>
      <c r="D26" s="30"/>
    </row>
    <row r="27" customFormat="false" ht="15" hidden="false" customHeight="true" outlineLevel="0" collapsed="false">
      <c r="A27" s="32" t="s">
        <v>144</v>
      </c>
      <c r="B27" s="33" t="n">
        <v>2049</v>
      </c>
      <c r="C27" s="33" t="n">
        <v>1869</v>
      </c>
      <c r="D27" s="32" t="s">
        <v>193</v>
      </c>
    </row>
    <row r="28" customFormat="false" ht="15" hidden="false" customHeight="true" outlineLevel="0" collapsed="false">
      <c r="A28" s="30"/>
      <c r="B28" s="30"/>
      <c r="C28" s="30"/>
      <c r="D28" s="30"/>
    </row>
    <row r="29" customFormat="false" ht="15" hidden="false" customHeight="true" outlineLevel="0" collapsed="false">
      <c r="A29" s="32" t="s">
        <v>146</v>
      </c>
      <c r="B29" s="33" t="n">
        <v>5345</v>
      </c>
      <c r="C29" s="33" t="n">
        <v>4748</v>
      </c>
      <c r="D29" s="32" t="s">
        <v>194</v>
      </c>
    </row>
    <row r="30" customFormat="false" ht="15" hidden="false" customHeight="true" outlineLevel="0" collapsed="false">
      <c r="A30" s="30"/>
      <c r="B30" s="30"/>
      <c r="C30" s="30"/>
      <c r="D30" s="30"/>
    </row>
    <row r="31" customFormat="false" ht="15" hidden="false" customHeight="true" outlineLevel="0" collapsed="false">
      <c r="A31" s="29" t="s">
        <v>148</v>
      </c>
      <c r="B31" s="29"/>
      <c r="C31" s="29"/>
      <c r="D31" s="29"/>
    </row>
    <row r="32" customFormat="false" ht="15" hidden="false" customHeight="true" outlineLevel="0" collapsed="false">
      <c r="A32" s="30" t="s">
        <v>195</v>
      </c>
      <c r="B32" s="31" t="n">
        <v>-478</v>
      </c>
      <c r="C32" s="31" t="n">
        <v>-398</v>
      </c>
      <c r="D32" s="30"/>
    </row>
    <row r="33" customFormat="false" ht="15" hidden="false" customHeight="true" outlineLevel="0" collapsed="false">
      <c r="A33" s="30" t="s">
        <v>196</v>
      </c>
      <c r="B33" s="31" t="n">
        <v>-28</v>
      </c>
      <c r="C33" s="31" t="n">
        <v>-26</v>
      </c>
      <c r="D33" s="30"/>
    </row>
    <row r="34" customFormat="false" ht="15" hidden="false" customHeight="true" outlineLevel="0" collapsed="false">
      <c r="A34" s="30" t="s">
        <v>197</v>
      </c>
      <c r="B34" s="31" t="n">
        <v>-676</v>
      </c>
      <c r="C34" s="31" t="n">
        <v>-650</v>
      </c>
      <c r="D34" s="30"/>
    </row>
    <row r="35" customFormat="false" ht="15" hidden="false" customHeight="true" outlineLevel="0" collapsed="false">
      <c r="A35" s="30" t="s">
        <v>198</v>
      </c>
      <c r="B35" s="31" t="n">
        <v>-829</v>
      </c>
      <c r="C35" s="31" t="n">
        <v>-766</v>
      </c>
      <c r="D35" s="30"/>
    </row>
    <row r="36" customFormat="false" ht="15" hidden="false" customHeight="true" outlineLevel="0" collapsed="false">
      <c r="A36" s="30" t="s">
        <v>199</v>
      </c>
      <c r="B36" s="31" t="n">
        <v>-21</v>
      </c>
      <c r="C36" s="31" t="n">
        <v>-22</v>
      </c>
      <c r="D36" s="30"/>
    </row>
    <row r="37" customFormat="false" ht="15" hidden="false" customHeight="true" outlineLevel="0" collapsed="false">
      <c r="A37" s="30" t="s">
        <v>200</v>
      </c>
      <c r="B37" s="31" t="n">
        <v>-16</v>
      </c>
      <c r="C37" s="31" t="n">
        <v>-14</v>
      </c>
      <c r="D37" s="30"/>
    </row>
    <row r="38" customFormat="false" ht="15" hidden="false" customHeight="true" outlineLevel="0" collapsed="false">
      <c r="A38" s="30" t="s">
        <v>201</v>
      </c>
      <c r="B38" s="31" t="n">
        <v>-52</v>
      </c>
      <c r="C38" s="31" t="n">
        <v>-52</v>
      </c>
      <c r="D38" s="30"/>
    </row>
    <row r="39" customFormat="false" ht="15" hidden="false" customHeight="true" outlineLevel="0" collapsed="false">
      <c r="A39" s="32" t="s">
        <v>156</v>
      </c>
      <c r="B39" s="33" t="n">
        <v>-2100</v>
      </c>
      <c r="C39" s="33" t="n">
        <v>-1928</v>
      </c>
      <c r="D39" s="32" t="s">
        <v>193</v>
      </c>
    </row>
    <row r="40" customFormat="false" ht="15" hidden="false" customHeight="true" outlineLevel="0" collapsed="false">
      <c r="A40" s="30"/>
      <c r="B40" s="30"/>
      <c r="C40" s="30"/>
      <c r="D40" s="30"/>
    </row>
    <row r="41" customFormat="false" ht="15" hidden="false" customHeight="true" outlineLevel="0" collapsed="false">
      <c r="A41" s="30" t="s">
        <v>195</v>
      </c>
      <c r="B41" s="31" t="n">
        <v>-3723</v>
      </c>
      <c r="C41" s="31" t="n">
        <v>-2876</v>
      </c>
      <c r="D41" s="30"/>
    </row>
    <row r="42" customFormat="false" ht="15" hidden="false" customHeight="true" outlineLevel="0" collapsed="false">
      <c r="A42" s="30" t="s">
        <v>196</v>
      </c>
      <c r="B42" s="31" t="n">
        <v>-378</v>
      </c>
      <c r="C42" s="31" t="n">
        <v>-388</v>
      </c>
      <c r="D42" s="30"/>
    </row>
    <row r="43" customFormat="false" ht="15" hidden="false" customHeight="true" outlineLevel="0" collapsed="false">
      <c r="A43" s="30" t="s">
        <v>190</v>
      </c>
      <c r="B43" s="31" t="n">
        <v>-12</v>
      </c>
      <c r="C43" s="31" t="n">
        <v>-78</v>
      </c>
      <c r="D43" s="30"/>
    </row>
    <row r="44" customFormat="false" ht="15" hidden="false" customHeight="true" outlineLevel="0" collapsed="false">
      <c r="A44" s="30" t="s">
        <v>159</v>
      </c>
      <c r="B44" s="31" t="n">
        <v>-69</v>
      </c>
      <c r="C44" s="31" t="n">
        <v>-68</v>
      </c>
      <c r="D44" s="30"/>
    </row>
    <row r="45" customFormat="false" ht="15" hidden="false" customHeight="true" outlineLevel="0" collapsed="false">
      <c r="A45" s="30" t="s">
        <v>160</v>
      </c>
      <c r="B45" s="31" t="n">
        <v>-316</v>
      </c>
      <c r="C45" s="31" t="n">
        <v>-286</v>
      </c>
      <c r="D45" s="30"/>
    </row>
    <row r="46" customFormat="false" ht="15" hidden="false" customHeight="true" outlineLevel="0" collapsed="false">
      <c r="A46" s="30" t="s">
        <v>197</v>
      </c>
      <c r="B46" s="31" t="n">
        <v>-69</v>
      </c>
      <c r="C46" s="31" t="n">
        <v>-78</v>
      </c>
      <c r="D46" s="30"/>
    </row>
    <row r="47" customFormat="false" ht="15" hidden="false" customHeight="true" outlineLevel="0" collapsed="false">
      <c r="A47" s="30" t="s">
        <v>198</v>
      </c>
      <c r="B47" s="31" t="n">
        <v>-1340</v>
      </c>
      <c r="C47" s="31" t="n">
        <v>-1294</v>
      </c>
      <c r="D47" s="30"/>
    </row>
    <row r="48" customFormat="false" ht="15" hidden="false" customHeight="true" outlineLevel="0" collapsed="false">
      <c r="A48" s="30" t="s">
        <v>199</v>
      </c>
      <c r="B48" s="31" t="n">
        <v>-22</v>
      </c>
      <c r="C48" s="31" t="n">
        <v>-17</v>
      </c>
      <c r="D48" s="30"/>
    </row>
    <row r="49" customFormat="false" ht="15" hidden="false" customHeight="true" outlineLevel="0" collapsed="false">
      <c r="A49" s="30" t="s">
        <v>200</v>
      </c>
      <c r="B49" s="31" t="n">
        <v>-29</v>
      </c>
      <c r="C49" s="31" t="n">
        <v>-25</v>
      </c>
      <c r="D49" s="30"/>
    </row>
    <row r="50" customFormat="false" ht="15" hidden="false" customHeight="true" outlineLevel="0" collapsed="false">
      <c r="A50" s="30" t="s">
        <v>165</v>
      </c>
      <c r="B50" s="31" t="n">
        <v>-17</v>
      </c>
      <c r="C50" s="31" t="n">
        <v>-18</v>
      </c>
      <c r="D50" s="30"/>
    </row>
    <row r="51" customFormat="false" ht="15" hidden="false" customHeight="true" outlineLevel="0" collapsed="false">
      <c r="A51" s="30" t="s">
        <v>201</v>
      </c>
      <c r="B51" s="31" t="n">
        <v>-6</v>
      </c>
      <c r="C51" s="31" t="n">
        <v>-5</v>
      </c>
      <c r="D51" s="30"/>
    </row>
    <row r="52" customFormat="false" ht="15" hidden="false" customHeight="true" outlineLevel="0" collapsed="false">
      <c r="A52" s="32" t="s">
        <v>167</v>
      </c>
      <c r="B52" s="33" t="n">
        <v>-5981</v>
      </c>
      <c r="C52" s="33" t="n">
        <v>-5128</v>
      </c>
      <c r="D52" s="32" t="s">
        <v>193</v>
      </c>
    </row>
    <row r="53" customFormat="false" ht="15" hidden="false" customHeight="true" outlineLevel="0" collapsed="false">
      <c r="A53" s="30"/>
      <c r="B53" s="30"/>
      <c r="C53" s="30"/>
      <c r="D53" s="30"/>
    </row>
    <row r="54" customFormat="false" ht="15" hidden="false" customHeight="true" outlineLevel="0" collapsed="false">
      <c r="A54" s="32" t="s">
        <v>168</v>
      </c>
      <c r="B54" s="33" t="n">
        <v>-8081</v>
      </c>
      <c r="C54" s="33" t="n">
        <v>-7056</v>
      </c>
      <c r="D54" s="32" t="s">
        <v>194</v>
      </c>
    </row>
    <row r="55" customFormat="false" ht="15" hidden="false" customHeight="true" outlineLevel="0" collapsed="false">
      <c r="A55" s="30"/>
      <c r="B55" s="30"/>
      <c r="C55" s="30"/>
      <c r="D55" s="30"/>
    </row>
    <row r="56" customFormat="false" ht="15" hidden="false" customHeight="true" outlineLevel="0" collapsed="false">
      <c r="A56" s="32" t="s">
        <v>170</v>
      </c>
      <c r="B56" s="33" t="n">
        <v>-2736</v>
      </c>
      <c r="C56" s="33" t="n">
        <v>-2308</v>
      </c>
      <c r="D56" s="32"/>
    </row>
    <row r="57" customFormat="false" ht="15" hidden="false" customHeight="true" outlineLevel="0" collapsed="false">
      <c r="A57" s="30"/>
      <c r="B57" s="30"/>
      <c r="C57" s="30"/>
      <c r="D57" s="30"/>
    </row>
    <row r="58" customFormat="false" ht="15" hidden="false" customHeight="true" outlineLevel="0" collapsed="false">
      <c r="A58" s="29" t="s">
        <v>171</v>
      </c>
      <c r="B58" s="29"/>
      <c r="C58" s="29"/>
      <c r="D58" s="29"/>
    </row>
    <row r="59" customFormat="false" ht="15" hidden="false" customHeight="true" outlineLevel="0" collapsed="false">
      <c r="A59" s="30" t="s">
        <v>172</v>
      </c>
      <c r="B59" s="31" t="n">
        <v>-2741</v>
      </c>
      <c r="C59" s="31" t="n">
        <v>-2312</v>
      </c>
      <c r="D59" s="30"/>
    </row>
    <row r="60" customFormat="false" ht="15" hidden="false" customHeight="true" outlineLevel="0" collapsed="false">
      <c r="A60" s="30" t="s">
        <v>173</v>
      </c>
      <c r="B60" s="31" t="n">
        <v>5</v>
      </c>
      <c r="C60" s="31" t="n">
        <v>4</v>
      </c>
      <c r="D60" s="30"/>
    </row>
    <row r="61" customFormat="false" ht="15" hidden="false" customHeight="true" outlineLevel="0" collapsed="false">
      <c r="A61" s="32" t="s">
        <v>183</v>
      </c>
      <c r="B61" s="33" t="n">
        <v>-2736</v>
      </c>
      <c r="C61" s="33" t="n">
        <v>-2308</v>
      </c>
      <c r="D61" s="32" t="s">
        <v>194</v>
      </c>
    </row>
    <row r="63" customFormat="false" ht="15" hidden="false" customHeight="true" outlineLevel="0" collapsed="false">
      <c r="A63" s="1" t="s">
        <v>202</v>
      </c>
    </row>
    <row r="64" customFormat="false" ht="15" hidden="false" customHeight="true" outlineLevel="0" collapsed="false">
      <c r="A64" s="1" t="s">
        <v>203</v>
      </c>
    </row>
    <row r="66" customFormat="false" ht="15" hidden="false" customHeight="true" outlineLevel="0" collapsed="false">
      <c r="A66" s="34" t="s">
        <v>204</v>
      </c>
    </row>
    <row r="67" customFormat="false" ht="15" hidden="false" customHeight="true" outlineLevel="0" collapsed="false">
      <c r="A67" s="35" t="s">
        <v>205</v>
      </c>
      <c r="B67" s="36" t="n">
        <v>40</v>
      </c>
      <c r="C67" s="36" t="n">
        <v>40</v>
      </c>
      <c r="D67" s="35" t="s">
        <v>206</v>
      </c>
    </row>
    <row r="68" customFormat="false" ht="15" hidden="false" customHeight="true" outlineLevel="0" collapsed="false">
      <c r="A68" s="35" t="s">
        <v>207</v>
      </c>
      <c r="B68" s="36" t="n">
        <v>150</v>
      </c>
      <c r="C68" s="36" t="n">
        <v>150</v>
      </c>
      <c r="D68" s="35" t="s">
        <v>177</v>
      </c>
    </row>
    <row r="69" customFormat="false" ht="15" hidden="false" customHeight="true" outlineLevel="0" collapsed="false">
      <c r="A69" s="35" t="s">
        <v>208</v>
      </c>
      <c r="B69" s="36" t="n">
        <v>-2800</v>
      </c>
      <c r="C69" s="36" t="n">
        <v>-2400</v>
      </c>
      <c r="D69" s="35" t="s">
        <v>209</v>
      </c>
    </row>
    <row r="70" customFormat="false" ht="15" hidden="false" customHeight="true" outlineLevel="0" collapsed="false">
      <c r="A70" s="35" t="s">
        <v>210</v>
      </c>
      <c r="B70" s="36" t="n">
        <v>-130</v>
      </c>
      <c r="C70" s="36" t="n">
        <v>-100</v>
      </c>
      <c r="D70" s="35" t="s">
        <v>211</v>
      </c>
    </row>
    <row r="71" customFormat="false" ht="15" hidden="false" customHeight="true" outlineLevel="0" collapsed="false">
      <c r="A71" s="37" t="s">
        <v>212</v>
      </c>
      <c r="B71" s="38" t="n">
        <v>-2740</v>
      </c>
      <c r="C71" s="38" t="n">
        <v>-2310</v>
      </c>
      <c r="D71" s="35" t="s">
        <v>213</v>
      </c>
    </row>
    <row r="72" customFormat="false" ht="15" hidden="false" customHeight="true" outlineLevel="0" collapsed="false">
      <c r="A72" s="35" t="s">
        <v>214</v>
      </c>
      <c r="B72" s="36" t="n">
        <v>5</v>
      </c>
      <c r="C72" s="36" t="n">
        <v>4</v>
      </c>
      <c r="D72" s="35"/>
    </row>
    <row r="73" customFormat="false" ht="15" hidden="false" customHeight="true" outlineLevel="0" collapsed="false">
      <c r="A73" s="37" t="s">
        <v>215</v>
      </c>
      <c r="B73" s="38" t="n">
        <v>-2735</v>
      </c>
      <c r="C73" s="38" t="n">
        <v>-2306</v>
      </c>
      <c r="D73" s="35" t="s">
        <v>216</v>
      </c>
    </row>
    <row r="75" customFormat="false" ht="15" hidden="false" customHeight="true" outlineLevel="0" collapsed="false">
      <c r="A75" s="27" t="s">
        <v>217</v>
      </c>
      <c r="B75" s="27"/>
      <c r="C75" s="27"/>
      <c r="D75" s="27"/>
    </row>
  </sheetData>
  <mergeCells count="3">
    <mergeCell ref="A1:D1"/>
    <mergeCell ref="A2:D2"/>
    <mergeCell ref="A75:D75"/>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1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120"/>
  </cols>
  <sheetData>
    <row r="1" customFormat="false" ht="17.25" hidden="false" customHeight="true" outlineLevel="0" collapsed="false">
      <c r="A1" s="39" t="s">
        <v>218</v>
      </c>
    </row>
    <row r="4" customFormat="false" ht="15" hidden="false" customHeight="true" outlineLevel="0" collapsed="false">
      <c r="A4" s="40" t="s">
        <v>219</v>
      </c>
    </row>
    <row r="5" customFormat="false" ht="15" hidden="false" customHeight="true" outlineLevel="0" collapsed="false">
      <c r="A5" s="1" t="s">
        <v>220</v>
      </c>
    </row>
    <row r="6" customFormat="false" ht="15" hidden="false" customHeight="true" outlineLevel="0" collapsed="false">
      <c r="A6" s="1" t="s">
        <v>221</v>
      </c>
    </row>
    <row r="7" customFormat="false" ht="15" hidden="false" customHeight="true" outlineLevel="0" collapsed="false">
      <c r="A7" s="1" t="s">
        <v>222</v>
      </c>
    </row>
    <row r="9" customFormat="false" ht="15" hidden="false" customHeight="true" outlineLevel="0" collapsed="false">
      <c r="A9" s="40" t="s">
        <v>223</v>
      </c>
    </row>
    <row r="10" customFormat="false" ht="15" hidden="false" customHeight="true" outlineLevel="0" collapsed="false">
      <c r="A10" s="1" t="s">
        <v>224</v>
      </c>
    </row>
    <row r="11" customFormat="false" ht="15" hidden="false" customHeight="true" outlineLevel="0" collapsed="false">
      <c r="A11" s="1" t="s">
        <v>225</v>
      </c>
    </row>
    <row r="12" customFormat="false" ht="15" hidden="false" customHeight="true" outlineLevel="0" collapsed="false">
      <c r="A12" s="1" t="s">
        <v>226</v>
      </c>
    </row>
    <row r="13" customFormat="false" ht="15" hidden="false" customHeight="true" outlineLevel="0" collapsed="false">
      <c r="A13" s="1" t="s">
        <v>227</v>
      </c>
    </row>
    <row r="14" customFormat="false" ht="15" hidden="false" customHeight="true" outlineLevel="0" collapsed="false">
      <c r="A14" s="1" t="s">
        <v>228</v>
      </c>
    </row>
    <row r="15" customFormat="false" ht="15" hidden="false" customHeight="true" outlineLevel="0" collapsed="false">
      <c r="A15" s="1" t="s">
        <v>229</v>
      </c>
    </row>
    <row r="17" customFormat="false" ht="15" hidden="false" customHeight="true" outlineLevel="0" collapsed="false">
      <c r="A17" s="1" t="s">
        <v>230</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2026-07-02T19:44:41Z</dcterms:created>
  <dc:creator>openpyxl</dc:creator>
  <dc:description/>
  <dc:language>en-US</dc:language>
  <cp:lastModifiedBy/>
  <dcterms:modified xsi:type="dcterms:W3CDTF">2026-08-07T10:23:39Z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