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pivotTables/pivotTable1.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227"/>
  <workbookPr filterPrivacy="1" defaultThemeVersion="124226"/>
  <xr:revisionPtr revIDLastSave="0" documentId="8_{B32D0690-5D53-4715-8FD4-7B9334A17B57}" xr6:coauthVersionLast="47" xr6:coauthVersionMax="47" xr10:uidLastSave="{00000000-0000-0000-0000-000000000000}"/>
  <bookViews>
    <workbookView xWindow="-108" yWindow="-108" windowWidth="23256" windowHeight="12456" xr2:uid="{00000000-000D-0000-FFFF-FFFF00000000}"/>
  </bookViews>
  <sheets>
    <sheet name="Introduction" sheetId="7" r:id="rId1"/>
    <sheet name="Task 1a" sheetId="1" r:id="rId2"/>
    <sheet name="Task 1b" sheetId="2" r:id="rId3"/>
    <sheet name="Task 1c" sheetId="5" r:id="rId4"/>
    <sheet name="Task 2a and Additional" sheetId="4" r:id="rId5"/>
    <sheet name="Conclusion" sheetId="8" r:id="rId6"/>
    <sheet name="References" sheetId="6" r:id="rId7"/>
  </sheets>
  <calcPr calcId="191029"/>
  <pivotCaches>
    <pivotCache cacheId="0" r:id="rId8"/>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5" i="4" l="1"/>
  <c r="D25" i="4"/>
  <c r="E25" i="4"/>
  <c r="B25" i="4"/>
  <c r="H3" i="4"/>
  <c r="H4" i="4"/>
  <c r="H5" i="4"/>
  <c r="H6" i="4"/>
  <c r="H7" i="4"/>
  <c r="H8" i="4"/>
  <c r="H9" i="4"/>
  <c r="H10" i="4"/>
  <c r="H11" i="4"/>
  <c r="H12" i="4"/>
  <c r="H13" i="4"/>
  <c r="H14" i="4"/>
  <c r="H15" i="4"/>
  <c r="H16" i="4"/>
  <c r="H17" i="4"/>
  <c r="H18" i="4"/>
  <c r="H19" i="4"/>
  <c r="H20" i="4"/>
  <c r="H21" i="4"/>
  <c r="H2" i="4"/>
  <c r="G3" i="4"/>
  <c r="G4" i="4"/>
  <c r="G5" i="4"/>
  <c r="G6" i="4"/>
  <c r="G7" i="4"/>
  <c r="G8" i="4"/>
  <c r="G9" i="4"/>
  <c r="G10" i="4"/>
  <c r="G11" i="4"/>
  <c r="G12" i="4"/>
  <c r="G13" i="4"/>
  <c r="G14" i="4"/>
  <c r="G15" i="4"/>
  <c r="G16" i="4"/>
  <c r="G17" i="4"/>
  <c r="G18" i="4"/>
  <c r="G19" i="4"/>
  <c r="G20" i="4"/>
  <c r="G2" i="4"/>
  <c r="F3" i="4"/>
  <c r="F4" i="4"/>
  <c r="F5" i="4"/>
  <c r="F6" i="4"/>
  <c r="F7" i="4"/>
  <c r="F8" i="4"/>
  <c r="F9" i="4"/>
  <c r="F10" i="4"/>
  <c r="F11" i="4"/>
  <c r="F12" i="4"/>
  <c r="F13" i="4"/>
  <c r="F14" i="4"/>
  <c r="F15" i="4"/>
  <c r="F16" i="4"/>
  <c r="F17" i="4"/>
  <c r="F18" i="4"/>
  <c r="F19" i="4"/>
  <c r="F20" i="4"/>
  <c r="F21" i="4"/>
  <c r="F2" i="4"/>
  <c r="C23" i="4"/>
  <c r="D23" i="4"/>
  <c r="E23" i="4"/>
  <c r="B23" i="4"/>
  <c r="D4" i="5"/>
  <c r="D5" i="5"/>
  <c r="D6" i="5"/>
  <c r="D7" i="5"/>
  <c r="D8" i="5"/>
  <c r="D9" i="5"/>
  <c r="D10" i="5"/>
  <c r="D11" i="5"/>
  <c r="D12" i="5"/>
  <c r="D3" i="5"/>
  <c r="C12" i="5"/>
  <c r="B12" i="5"/>
  <c r="C11" i="5"/>
  <c r="B11" i="5"/>
  <c r="C10" i="5"/>
  <c r="B10" i="5"/>
  <c r="C9" i="5"/>
  <c r="B9" i="5"/>
  <c r="C8" i="5"/>
  <c r="B8" i="5"/>
  <c r="C7" i="5"/>
  <c r="B7" i="5"/>
  <c r="C6" i="5"/>
  <c r="B6" i="5"/>
  <c r="C5" i="5"/>
  <c r="B5" i="5"/>
  <c r="C4" i="5"/>
  <c r="B4" i="5"/>
  <c r="C3" i="5"/>
  <c r="B3" i="5"/>
  <c r="D10" i="2"/>
  <c r="D7" i="2"/>
  <c r="C12" i="2"/>
  <c r="D12" i="2" s="1"/>
  <c r="C10" i="2"/>
  <c r="C11" i="2"/>
  <c r="D11" i="2" s="1"/>
  <c r="C9" i="2"/>
  <c r="D9" i="2" s="1"/>
  <c r="C8" i="2"/>
  <c r="D8" i="2" s="1"/>
  <c r="C7" i="2"/>
  <c r="C6" i="2"/>
  <c r="D6" i="2" s="1"/>
  <c r="C5" i="2"/>
  <c r="D5" i="2" s="1"/>
  <c r="C4" i="2"/>
  <c r="D4" i="2" s="1"/>
  <c r="C3" i="2"/>
  <c r="D3" i="2" s="1"/>
  <c r="B12" i="2"/>
  <c r="B11" i="2"/>
  <c r="B10" i="2"/>
  <c r="B9" i="2"/>
  <c r="B8" i="2"/>
  <c r="B7" i="2"/>
  <c r="B6" i="2"/>
  <c r="B5" i="2"/>
  <c r="B4" i="2"/>
  <c r="B3" i="2"/>
  <c r="D35" i="1"/>
  <c r="D20" i="1"/>
</calcChain>
</file>

<file path=xl/sharedStrings.xml><?xml version="1.0" encoding="utf-8"?>
<sst xmlns="http://schemas.openxmlformats.org/spreadsheetml/2006/main" count="151" uniqueCount="84">
  <si>
    <t>Calculating the acceleration value of the race car</t>
  </si>
  <si>
    <t xml:space="preserve">Formula for accleration is, </t>
  </si>
  <si>
    <t>a = (V^2 - U^2) / 2 . S</t>
  </si>
  <si>
    <t xml:space="preserve">Here, </t>
  </si>
  <si>
    <t>V</t>
  </si>
  <si>
    <t>Final Velocity</t>
  </si>
  <si>
    <t xml:space="preserve">U </t>
  </si>
  <si>
    <t>Initial Velocity</t>
  </si>
  <si>
    <t>a</t>
  </si>
  <si>
    <t>accleration</t>
  </si>
  <si>
    <t>S</t>
  </si>
  <si>
    <t>Distance</t>
  </si>
  <si>
    <t>?</t>
  </si>
  <si>
    <t xml:space="preserve">Accleration </t>
  </si>
  <si>
    <t xml:space="preserve">a </t>
  </si>
  <si>
    <t>m/s</t>
  </si>
  <si>
    <t>m/s^2</t>
  </si>
  <si>
    <t>Determining the time taken for the race car to complete the drag race.</t>
  </si>
  <si>
    <t xml:space="preserve">Formula for taken time is, </t>
  </si>
  <si>
    <t>t = (V - U) / a</t>
  </si>
  <si>
    <t>t</t>
  </si>
  <si>
    <t>Time</t>
  </si>
  <si>
    <t>s</t>
  </si>
  <si>
    <t>Enter accleration Value (m/s^2)</t>
  </si>
  <si>
    <t>Distance for Top Speed 240 km/h (66.66m/s)</t>
  </si>
  <si>
    <t>Message</t>
  </si>
  <si>
    <t>Here,</t>
  </si>
  <si>
    <t xml:space="preserve">Formula for Distance is, </t>
  </si>
  <si>
    <t>#</t>
  </si>
  <si>
    <t>S = (V^2 - U^2) / 2 . A</t>
  </si>
  <si>
    <t>Sample</t>
  </si>
  <si>
    <t>Technician A</t>
  </si>
  <si>
    <t>Technician B</t>
  </si>
  <si>
    <t>Technician C</t>
  </si>
  <si>
    <t>The car will lose the race – Acceleration value too low!</t>
  </si>
  <si>
    <t>Impossible! – the race car cannot accelerate this quickly!</t>
  </si>
  <si>
    <t>The car will win the race</t>
  </si>
  <si>
    <t>Time (t) (sec)</t>
  </si>
  <si>
    <t>V (m/s)</t>
  </si>
  <si>
    <t>v=sqrt(2*a*s)</t>
  </si>
  <si>
    <t>Mean</t>
  </si>
  <si>
    <t>Range</t>
  </si>
  <si>
    <t>B2 : B21</t>
  </si>
  <si>
    <t>c2 : c21</t>
  </si>
  <si>
    <t>d2 : d21</t>
  </si>
  <si>
    <t>d2 : B21</t>
  </si>
  <si>
    <t>Actual Size</t>
  </si>
  <si>
    <t>Error Tech A</t>
  </si>
  <si>
    <t>Error Tech B</t>
  </si>
  <si>
    <t>Error Tech C</t>
  </si>
  <si>
    <t>Standard Deviation</t>
  </si>
  <si>
    <t>Sum of 0.7</t>
  </si>
  <si>
    <t>Values</t>
  </si>
  <si>
    <t>Sum of 1.5</t>
  </si>
  <si>
    <t>Sum of 1</t>
  </si>
  <si>
    <t>Sum of 1.4</t>
  </si>
  <si>
    <t>Scenario: A race car competing in a drag race accelerates from rest and crosses the finish line with a top speed of 240 km/h (66.66 m/s). The race track is 400m long.</t>
  </si>
  <si>
    <t>Woods, M., Paulus, T., Atkins, D.P. and Macklin, R., 2016. Advancing qualitative research using qualitative data analysis software (QDAS)? Reviewing potential versus practice in published studies using ATLAS. ti and NVivo, 1994–2013. Social science computer review, 34(5), pp.597-617.</t>
  </si>
  <si>
    <t>Martínez-Rojas, M., Marín, N. and Vila, M.A., 2016. The role of information technologies to address data handling in construction project management. Journal of Computing in Civil Engineering, 30(4), p.04015064.</t>
  </si>
  <si>
    <t>Pashazadeh, A. and Navimipour, N.J., 2018. Big data handling mechanisms in the healthcare applications: A comprehensive and systematic literature review. Journal of biomedical informatics, 82, pp.47-62.</t>
  </si>
  <si>
    <t>Li, S., Dragicevic, S., Castro, F.A., Sester, M., Winter, S., Coltekin, A., Pettit, C., Jiang, B., Haworth, J., Stein, A. and Cheng, T., 2016. Geospatial big data handling theory and methods: A review and research challenges. ISPRS journal of Photogrammetry and Remote Sensing, 115, pp.119-133.</t>
  </si>
  <si>
    <t>Bendre, M.R., Thool, R.C. and Thool, V.R., 2015, September. Big data in precision agriculture: Weather forecasting for future farming. In 2015 1st International Conference on Next Generation Computing Technologies (NGCT) (pp. 744-750). IEEE.</t>
  </si>
  <si>
    <t>Keller, J. and Heiko, A., 2014. The influence of information and communication technology (ICT) on future foresight processes—Results from a Delphi survey. Technological Forecasting and Social Change, 85, pp.81-92.</t>
  </si>
  <si>
    <t>Kourtit, K., Nijkamp, P. and Steenbruggen, J., 2017. The significance of digital data systems for smart city policy. Socio-Economic Planning Sciences, 58, pp.13-21.</t>
  </si>
  <si>
    <t>Liu, X. and Nielsen, P.S., 2016. A hybrid ICT-solution for smart meter data analytics. Energy, 115, pp.1710-1722.</t>
  </si>
  <si>
    <t>Ghavifekr, S. and Rosdy, W.A.W., 2015. Teaching and learning with technology: Effectiveness of ICT integration in schools. International journal of research in education and science, 1(2), pp.175-191.</t>
  </si>
  <si>
    <t>Chigona, A., Chigona, W. and Davids, Z., 2014. Educators’ motivation on integration of ICTs into pedagogy: case of disadvantaged areas. South African Journal of Education, 34(3).</t>
  </si>
  <si>
    <t>Wu, S.M., Chen, T.C., Wu, Y.J. and Lytras, M., 2018. Smart cities in Taiwan: A perspective on big data applications. Sustainability, 10(1), p.106.</t>
  </si>
  <si>
    <t>Gulwani, S., Harris, W.R. and Singh, R., 2012. Spreadsheet data manipulation using examples. Communications of the ACM, 55(8), pp.97-105.</t>
  </si>
  <si>
    <t>Warnes, G.R., Bolker, B., Gorjanc, G., Grothendieck, G., Korosec, A., Lumley, T., MacQueen, D., Magnusson, A. and Rogers, J., 2014. gdata: Various R programming tools for data manipulation. R package version, 2(3), p.35.</t>
  </si>
  <si>
    <t>Michener, W.K., 2015. Ten simple rules for creating a good data management plan. PLoS computational biology, 11(10), p.e1004525.</t>
  </si>
  <si>
    <t>Ose, S.O., 2016. Using Excel and Word to structure qualitative data. Journal of Applied Social Science, 10(2), pp.147-162.</t>
  </si>
  <si>
    <t>Plattner, H. and Zeier, A., 2012. In-memory data management: technology and applications. Springer Science &amp; Business Media.</t>
  </si>
  <si>
    <t>Corti, L., Van den Eynden, V., Bishop, L. and Woollard, M., 2019. Managing and sharing research data: A guide to good practice. Sage.</t>
  </si>
  <si>
    <t>Fellows, I., 2012. Deducer: a data analysis GUI for R. Journal of statistical Software, 49, pp.1-15.</t>
  </si>
  <si>
    <t>Brown, S., Hutton, B., Clifford, T., Coyle, D., Grima, D., Wells, G. and Cameron, C., 2014. A Microsoft-Excel-based tool for running and critically appraising network meta-analyses—an overview and application of NetMetaXL. Systematic reviews, 3(1), pp.1-11.</t>
  </si>
  <si>
    <t>Chen, C., Chen, H., Zhang, Y., Thomas, H.R., Frank, M.H., He, Y. and Xia, R., 2020. TBtools: an integrative toolkit developed for interactive analyses of big biological data. Molecular plant, 13(8), pp.1194-1202.</t>
  </si>
  <si>
    <t>ai, R., Geisler, S. and Quix, C., 2016, June. Constance: An intelligent data lake system. In Proceedings of the 2016 international conference on management of data (pp. 2097-2100).</t>
  </si>
  <si>
    <t>Introduction
In this report, the same Excel file has been created and various calculations have been made in this Excel file through which various skill development activities have been carried out. Through these activities, it is known how to organize any information in the form of data. At the same time, how to solve different types of equations and all the information obtained from this education have been reviewed in terms of conditional formatting and the use of different conditioning statements. Simultaneously, charts and graphs have been created using the various data in this file and the data obtained from it has been reviewed. The information obtained from here will be considered important in the future use of Excel file-related topics.</t>
  </si>
  <si>
    <t>Different types of formulas are used to carry out research activities and Excel serves as an important software to solve all these formulas. Here the process of solving different types of equations by using Excel software has been adopted. The first scenario presented here describes a racing car that can accelerate from a standstill to a certain speed. This car is running on top of a 400-meter-long racing truck and from here the necessary steps are taken to extract the acceleration data of the car. Excel software is used to do this and we know that to find the acceleration of an object, we have to multiply the final speed by the average speed and then divide it by twice the distance. Here the car is moving from rest so its initial speed is zero meters per second. On the other hand, the car reaches a maximum speed of 240 meters per second and for this reason, the last speed of the car is 240 meters per second. On the other hand, the distance of the racing truck is 400 meters and this number is divided by two (Keller, 2014). The formula is written according to the rules in Excel to produce the required result and values are assigned to each part of the formula. Then the software automatically accepts various given values and returns the results from there. Similarly, the next equation is used and the equation for man is given from where the acceleration gain to move the car. The equation to find the time is basically to subtract the exponent from the final speed and divide it by the acceleration. Hence the values obtained here are given in the equation and thereby the equation is supported to give correct results. By adopting all these processes, it has become possible to know and understand well how Excel software works by using equations (Ghavifekr, 2015). The results obtained from this will assist in future reviews of how to solve more complex equations and will contribute to the use of equations in research work.</t>
  </si>
  <si>
    <t>The next part of developing various skills related to Excel files is developing a system where a user will be able to provide data and by analyzing this data the Excel software will be able to perform all other calculation activities. Four columns have been taken to do this task and in the first column of these four columns, the user can provide the vehicle accessorization information (Warnes,  2014). The software can take the information from this column and perform calculations on the next columns and come up with a result. In the first column, the user can enter a value from one to ten which will be considered as meters per second squared. The software will perform the necessary calculations for each value from here and to perform the first calculation it will perform the distance travelled by car at this acceleration of 240 mph. To do this, subtract the vehicle's initial speed from the vehicle's latest speed and divide this value by twice the acceleration. The acceleration month given here is provided by the user and by giving the complete data in the form of a formula, Excel can easily input the necessary data into the various parts of this formula and derive the distance value from there (Plattner, 2012). Thus it has been possible to get the value of the maximum speed of the vehicle concerning the value of acceleration provided by the customer from 1 to 10. Then in the third column, the time taken by the car to complete this acceleration is found and the last speed of the car to do this is subtracted from the exponent and divided by the acceleration. Here the values obtained are expressed as seconds and like the previous method the Excel software completely accepts the values provided by the customer and enters them into the equation to derive the required results. As a result, the first three columns are created for data analysis in the first column the customer provides input from there the next column is created to collect the information related to the distance that the car will cover using this platform (Fellows, 2012). Then in the third column, the information regarding the time taken by the car to cover this distance is extracted. An automatic message is generated in the fourth part of this calculation. If the condition is used to do this. Three clues are provided by using the air conditioner and here if the car's passing time is more than 17 seconds it will give a message that the car's acceleration is too low. On the other hand, if the time of passing the car is 12 seconds then it will give a positive message saying that the car is too much (Gulwani, 2012). On the other hand, if the car's acceleration time is more than 12 seconds and less than normal seconds, it will give a little message that this car has a chance to win. By analyzing the information provided by the customer, Excel will automatically generate the data and take the necessary steps to display a result from there. The if condition is used to create this automation topic and three conditions are provided as encoding this condition (Chigona, 2014). After that conditional formatting and here the cells that contain specific text have been changed by keeping the text as a condition and the negative messages. And positive messages are marked in green. Through this, tables are created by providing information from customers and the steps taken to use these tables for analytical purposes are well-known and understood.</t>
  </si>
  <si>
    <t>The information regarding the speed of the vehicle in the earlier section on which the distance was determined is copied here along with the time required for this rapid crossing. This section aims to use all these data to develop a graph and perform the necessary visual analysis (Kourtit, 2017). To do this it is necessary to create a graph of time vs. velocity and to create this graph it is necessary to determine the value of velocity. An equation is developed to do this and the square root of this combined value is developed after multiplying the acceleration and distance by two to perform this equation. From what we know distance and time. Also, the value of acceleration is provided as per the value given by the customer and from here it will be possible to calculate the value of velocity by providing the distance and its value in the equation (Bendre, 2015). After that, since both time and velocity have been inserted into the two columns, it will be possible to take the necessary steps to create the chat from there. For this first error column selection is done and the insert chat option is chosen to make this welfare two to four. According to the four types the scatter plot is determined and the number of points obtained from it. By plotting these points a linear time vs. velocity graph is obtained and from there, it can be seen that this graph is a downward graph where the speed of the car is decreasing at an increasing rate with time (Martínez-Rojas,  2016). By analyzing this graph it is possible to visually see how the speed of the car decreases with time and from there, it is very easy to make various research-related decisions.</t>
  </si>
  <si>
    <t xml:space="preserve">
This report contains a table where the last part of the task is done. Here in this table, there are specific rain samples and the exact size of that rain sample is given. This exact size was originally re-measured by three technicians and there was some variation in their measurements. These data are presented in tabular form in Excel and a visual charge is created from it. This is a very important point for data analysis because if the data is not arranged properly, it is not possible to get the correct results from it (Liu,  2016). To do this, correct rows and columns are used and the data is arranged correctly. After this, the heat was extracted for the samples and the actual size, as well as the mass value of the three technicians, were found to derive this value. The range these values have is also provided and this range is usually limited to nineteen cells. Later, to take this analysis further forward, the standard deviation has been found from the measurements obtained from the work of the technicians and through this it has been possible to get an accurate idea about the quality of the work of the technicians (Michener, 2015). Later, it was possible to find out the mistakes in the work of the technicians and it was possible to find out the information that each technician gave wrong values about the original meaning of his work. The correct value is subtracted from the human-provided to the technicians to find the error and thereby find the correct value. On the other hand, to find out the average value, after adding the numbers that the technicians have made, they are divided numerically and from there, it is possible to find the temperature. On the other hand, in the case of finding the standard division, the related Bill in Formula Excel software is used and the value of the deviation is found from there (Brown, 2014). Later, by analyzing all these data, tables have been created and graphs have been created concerning the sample size from this graph it has been possible to display the exact size of the samples visually. Also from here, by comparing the actual size with other technicians, graphs have been created and a comparative picture has been obtained. The graphs created here are column graphs and these column graphs play a role in bringing accurate information. To locate the inaccuracy and subsequently discover the proper number, the technicians deduct the correct value from the human-provided data. On the other hand, to get the average value, the technicians' data are added, and multiplied numerically, and from there it is possible to determine the size (Corti, 2019). However, while determining the standard division, the relevant Bill in the Excel formula program is utilized, and the value of the deviation is then determined from there. After that, a pivot table is created from the data that this graph contains and a graph is created from this table, from which it is possible to easily extract the correct information related to this chart.
Here if we can get a comparative picture of the ratio of the quality of the work performed by the different operators, it can be seen that the performance of Technician A is the highest. The reason for this is that while the mean value of the actual size is taken to be 1.78, Technician A's mean value is 1.9 which is very close to the actual value. The averages given by other technicians are 2.1 and 2.2. If a standard division is considered then it can be seen that the technician's A number performance is very good which is only 1.56 (Wu, 2018). This means that the values taken by the technician are close to the actual values and his readings are correct in many parts. On the other hand, the worst-performing operator whose performance is far from the original standard is Technician B. The change shows that the average readings taken by Technician B are far from the original values. As a result, Technician B has been identified as the worst performer. No similarity was observed among the technicians and all technicians adopted different values. However, if the values are observed in light of standard deviation, Technician B's value is close to the standard division of the actual value, which shows the similarity between them. All these points are shown in the form of graphs and from these graphs, a periodic comparison between different operators is shown. Through this, it is possible to get a proper idea about the performance that the operators display visually and it will be possible to take steps to use them properly in the research work. Thus, Excel software has emerged as an important tool in the field of various reviews and analyses and is serving as an important resource for students and researchers.</t>
  </si>
  <si>
    <t>Conclusion
Excel serves as an important software for performing various types of research and study. Several computations have been done in the Excel file that has been produced, which has been used for various skill-building exercises. It is understood how to arrange any information in the form of data thanks to these actions. In addition, all of the knowledge gained through this education has been evaluated in terms of conditional formatting and the usage of various conditioning statements. This includes how to solve various kinds of equations (Ose, 2016). Using the different data in this file, charts and graphs have been made concurrently with an examination of the data collected from it. The knowledge gained from this will be valued in future discussions about Excel file use. In this report, various types of inspections have been performed using Excel files. The content used in this report will be considered important for future research work and from here it will be possible to easily bring the necessary results for future research which will positively affect the research.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</si>
</sst>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6"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0" borderId="0" xfId="0" applyAlignment="1">
      <alignment horizontal="center"/>
    </xf>
    <xf numFmtId="0" fontId="0" fillId="0" borderId="0" xfId="0" applyAlignment="1">
      <alignment horizontal="right"/>
    </xf>
    <xf numFmtId="2" fontId="0" fillId="0" borderId="0" xfId="0" applyNumberFormat="1"/>
    <xf numFmtId="0" fontId="0" fillId="0" borderId="0" xfId="0" applyAlignment="1">
      <alignment wrapText="1"/>
    </xf>
    <xf numFmtId="0" fontId="0" fillId="0" borderId="0" xfId="0" applyAlignment="1">
      <alignment horizontal="center" wrapText="1"/>
    </xf>
    <xf numFmtId="2" fontId="0" fillId="0" borderId="0" xfId="0" applyNumberFormat="1" applyAlignment="1">
      <alignment horizontal="center"/>
    </xf>
    <xf numFmtId="2" fontId="0" fillId="0" borderId="0" xfId="0" applyNumberFormat="1" applyAlignment="1">
      <alignment horizontal="center" wrapText="1"/>
    </xf>
    <xf numFmtId="0" fontId="0" fillId="2" borderId="1" xfId="0" applyFill="1" applyBorder="1" applyAlignment="1">
      <alignment horizontal="center"/>
    </xf>
    <xf numFmtId="0" fontId="0" fillId="0" borderId="1" xfId="0" applyBorder="1" applyAlignment="1">
      <alignment horizontal="center"/>
    </xf>
    <xf numFmtId="0" fontId="0" fillId="0" borderId="0" xfId="0" pivotButton="1"/>
    <xf numFmtId="0" fontId="0" fillId="0" borderId="1" xfId="0" applyBorder="1"/>
    <xf numFmtId="0" fontId="0" fillId="0" borderId="1" xfId="0" applyBorder="1" applyAlignment="1">
      <alignment horizontal="right"/>
    </xf>
    <xf numFmtId="0" fontId="0" fillId="3" borderId="1" xfId="0" applyFill="1" applyBorder="1"/>
    <xf numFmtId="0" fontId="0" fillId="3" borderId="1" xfId="0" applyFill="1" applyBorder="1" applyAlignment="1">
      <alignment horizontal="center"/>
    </xf>
    <xf numFmtId="2" fontId="0" fillId="3" borderId="1" xfId="0" applyNumberFormat="1" applyFill="1" applyBorder="1"/>
    <xf numFmtId="0" fontId="0" fillId="3" borderId="1" xfId="0" applyFill="1" applyBorder="1" applyAlignment="1">
      <alignment horizontal="right"/>
    </xf>
    <xf numFmtId="0" fontId="0" fillId="2" borderId="1" xfId="0" applyFill="1" applyBorder="1" applyAlignment="1">
      <alignment horizontal="left" wrapText="1"/>
    </xf>
    <xf numFmtId="0" fontId="0" fillId="2" borderId="1" xfId="0" applyFill="1" applyBorder="1" applyAlignment="1">
      <alignment horizontal="left"/>
    </xf>
    <xf numFmtId="0" fontId="0" fillId="0" borderId="1" xfId="0" applyBorder="1" applyAlignment="1">
      <alignment horizontal="center" wrapText="1"/>
    </xf>
    <xf numFmtId="0" fontId="0" fillId="0" borderId="0" xfId="0" applyAlignment="1">
      <alignment horizontal="center" wrapText="1"/>
    </xf>
    <xf numFmtId="0" fontId="0" fillId="0" borderId="0" xfId="0" applyAlignment="1">
      <alignment horizontal="center"/>
    </xf>
  </cellXfs>
  <cellStyles count="1">
    <cellStyle name="Normal" xfId="0" builtinId="0"/>
  </cellStyles>
  <dxfs count="8">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0000"/>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1"/>
    <c:plotArea>
      <c:layout/>
      <c:scatterChart>
        <c:scatterStyle val="lineMarker"/>
        <c:varyColors val="0"/>
        <c:ser>
          <c:idx val="0"/>
          <c:order val="0"/>
          <c:spPr>
            <a:ln w="28575">
              <a:noFill/>
            </a:ln>
          </c:spPr>
          <c:trendline>
            <c:trendlineType val="linear"/>
            <c:dispRSqr val="0"/>
            <c:dispEq val="0"/>
          </c:trendline>
          <c:xVal>
            <c:numRef>
              <c:f>'Task 1c'!$C$3:$C$12</c:f>
              <c:numCache>
                <c:formatCode>0.00</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xVal>
          <c:yVal>
            <c:numRef>
              <c:f>'Task 1c'!$D$3:$D$12</c:f>
              <c:numCache>
                <c:formatCode>0.00</c:formatCode>
                <c:ptCount val="10"/>
                <c:pt idx="0">
                  <c:v>28.284271247461902</c:v>
                </c:pt>
                <c:pt idx="1">
                  <c:v>40</c:v>
                </c:pt>
                <c:pt idx="2">
                  <c:v>48.989794855663561</c:v>
                </c:pt>
                <c:pt idx="3">
                  <c:v>56.568542494923804</c:v>
                </c:pt>
                <c:pt idx="4">
                  <c:v>63.245553203367585</c:v>
                </c:pt>
                <c:pt idx="5">
                  <c:v>69.282032302755098</c:v>
                </c:pt>
                <c:pt idx="6">
                  <c:v>74.833147735478832</c:v>
                </c:pt>
                <c:pt idx="7">
                  <c:v>80</c:v>
                </c:pt>
                <c:pt idx="8">
                  <c:v>84.852813742385706</c:v>
                </c:pt>
                <c:pt idx="9">
                  <c:v>89.442719099991592</c:v>
                </c:pt>
              </c:numCache>
            </c:numRef>
          </c:yVal>
          <c:smooth val="0"/>
          <c:extLst>
            <c:ext xmlns:c16="http://schemas.microsoft.com/office/drawing/2014/chart" uri="{C3380CC4-5D6E-409C-BE32-E72D297353CC}">
              <c16:uniqueId val="{00000001-A397-456D-A95C-0151A61F87F4}"/>
            </c:ext>
          </c:extLst>
        </c:ser>
        <c:dLbls>
          <c:showLegendKey val="0"/>
          <c:showVal val="0"/>
          <c:showCatName val="0"/>
          <c:showSerName val="0"/>
          <c:showPercent val="0"/>
          <c:showBubbleSize val="0"/>
        </c:dLbls>
        <c:axId val="123979264"/>
        <c:axId val="123981184"/>
      </c:scatterChart>
      <c:valAx>
        <c:axId val="123979264"/>
        <c:scaling>
          <c:orientation val="minMax"/>
        </c:scaling>
        <c:delete val="0"/>
        <c:axPos val="b"/>
        <c:majorGridlines/>
        <c:minorGridlines/>
        <c:title>
          <c:tx>
            <c:rich>
              <a:bodyPr/>
              <a:lstStyle/>
              <a:p>
                <a:pPr>
                  <a:defRPr/>
                </a:pPr>
                <a:r>
                  <a:rPr lang="en-US"/>
                  <a:t>Time (t)</a:t>
                </a:r>
              </a:p>
            </c:rich>
          </c:tx>
          <c:overlay val="0"/>
        </c:title>
        <c:numFmt formatCode="0.00" sourceLinked="1"/>
        <c:majorTickMark val="out"/>
        <c:minorTickMark val="none"/>
        <c:tickLblPos val="nextTo"/>
        <c:crossAx val="123981184"/>
        <c:crosses val="autoZero"/>
        <c:crossBetween val="midCat"/>
      </c:valAx>
      <c:valAx>
        <c:axId val="123981184"/>
        <c:scaling>
          <c:orientation val="minMax"/>
        </c:scaling>
        <c:delete val="0"/>
        <c:axPos val="l"/>
        <c:majorGridlines/>
        <c:minorGridlines/>
        <c:title>
          <c:tx>
            <c:rich>
              <a:bodyPr/>
              <a:lstStyle/>
              <a:p>
                <a:pPr>
                  <a:defRPr/>
                </a:pPr>
                <a:r>
                  <a:rPr lang="en-US"/>
                  <a:t>Velocity (m/s)</a:t>
                </a:r>
              </a:p>
            </c:rich>
          </c:tx>
          <c:overlay val="0"/>
        </c:title>
        <c:numFmt formatCode="0.00" sourceLinked="1"/>
        <c:majorTickMark val="out"/>
        <c:minorTickMark val="none"/>
        <c:tickLblPos val="nextTo"/>
        <c:crossAx val="123979264"/>
        <c:crosses val="autoZero"/>
        <c:crossBetween val="midCat"/>
      </c:valAx>
    </c:plotArea>
    <c:legend>
      <c:legendPos val="r"/>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'Task 2a and Additional'!$A$1</c:f>
              <c:strCache>
                <c:ptCount val="1"/>
                <c:pt idx="0">
                  <c:v>Sample</c:v>
                </c:pt>
              </c:strCache>
            </c:strRef>
          </c:tx>
          <c:invertIfNegative val="0"/>
          <c:val>
            <c:numRef>
              <c:f>'Task 2a and Additional'!$A$2:$A$21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val>
          <c:extLst>
            <c:ext xmlns:c16="http://schemas.microsoft.com/office/drawing/2014/chart" uri="{C3380CC4-5D6E-409C-BE32-E72D297353CC}">
              <c16:uniqueId val="{00000000-7DA5-4878-9253-B0D9CA678B0F}"/>
            </c:ext>
          </c:extLst>
        </c:ser>
        <c:ser>
          <c:idx val="1"/>
          <c:order val="1"/>
          <c:tx>
            <c:strRef>
              <c:f>'Task 2a and Additional'!$B$1</c:f>
              <c:strCache>
                <c:ptCount val="1"/>
                <c:pt idx="0">
                  <c:v>Actual Size</c:v>
                </c:pt>
              </c:strCache>
            </c:strRef>
          </c:tx>
          <c:invertIfNegative val="0"/>
          <c:val>
            <c:numRef>
              <c:f>'Task 2a and Additional'!$B$2:$B$21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1-7DA5-4878-9253-B0D9CA678B0F}"/>
            </c:ext>
          </c:extLst>
        </c:ser>
        <c:dLbls>
          <c:showLegendKey val="0"/>
          <c:showVal val="0"/>
          <c:showCatName val="0"/>
          <c:showSerName val="0"/>
          <c:showPercent val="0"/>
          <c:showBubbleSize val="0"/>
        </c:dLbls>
        <c:gapWidth val="150"/>
        <c:overlap val="100"/>
        <c:axId val="127041920"/>
        <c:axId val="127043456"/>
      </c:barChart>
      <c:catAx>
        <c:axId val="127041920"/>
        <c:scaling>
          <c:orientation val="minMax"/>
        </c:scaling>
        <c:delete val="0"/>
        <c:axPos val="b"/>
        <c:majorTickMark val="out"/>
        <c:minorTickMark val="none"/>
        <c:tickLblPos val="nextTo"/>
        <c:crossAx val="127043456"/>
        <c:crosses val="autoZero"/>
        <c:auto val="1"/>
        <c:lblAlgn val="ctr"/>
        <c:lblOffset val="100"/>
        <c:noMultiLvlLbl val="0"/>
      </c:catAx>
      <c:valAx>
        <c:axId val="127043456"/>
        <c:scaling>
          <c:orientation val="minMax"/>
        </c:scaling>
        <c:delete val="0"/>
        <c:axPos val="l"/>
        <c:majorGridlines/>
        <c:numFmt formatCode="General" sourceLinked="1"/>
        <c:majorTickMark val="out"/>
        <c:minorTickMark val="none"/>
        <c:tickLblPos val="nextTo"/>
        <c:crossAx val="127041920"/>
        <c:crosses val="autoZero"/>
        <c:crossBetween val="between"/>
      </c:valAx>
    </c:plotArea>
    <c:legend>
      <c:legendPos val="r"/>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0"/>
    <c:plotArea>
      <c:layout/>
      <c:barChart>
        <c:barDir val="col"/>
        <c:grouping val="clustered"/>
        <c:varyColors val="0"/>
        <c:ser>
          <c:idx val="0"/>
          <c:order val="0"/>
          <c:tx>
            <c:strRef>
              <c:f>'Task 2a and Additional'!$B$1</c:f>
              <c:strCache>
                <c:ptCount val="1"/>
                <c:pt idx="0">
                  <c:v>Actual Size</c:v>
                </c:pt>
              </c:strCache>
            </c:strRef>
          </c:tx>
          <c:invertIfNegative val="0"/>
          <c:val>
            <c:numRef>
              <c:f>'Task 2a and Additional'!$B$2:$B$21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7775-4F54-BFCF-B037CD2D07F9}"/>
            </c:ext>
          </c:extLst>
        </c:ser>
        <c:ser>
          <c:idx val="1"/>
          <c:order val="1"/>
          <c:tx>
            <c:strRef>
              <c:f>'Task 2a and Additional'!$C$1</c:f>
              <c:strCache>
                <c:ptCount val="1"/>
                <c:pt idx="0">
                  <c:v>Technician A</c:v>
                </c:pt>
              </c:strCache>
            </c:strRef>
          </c:tx>
          <c:invertIfNegative val="0"/>
          <c:val>
            <c:numRef>
              <c:f>'Task 2a and Additional'!$C$2:$C$21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1-7775-4F54-BFCF-B037CD2D07F9}"/>
            </c:ext>
          </c:extLst>
        </c:ser>
        <c:ser>
          <c:idx val="2"/>
          <c:order val="2"/>
          <c:tx>
            <c:strRef>
              <c:f>'Task 2a and Additional'!$D$1</c:f>
              <c:strCache>
                <c:ptCount val="1"/>
                <c:pt idx="0">
                  <c:v>Technician B</c:v>
                </c:pt>
              </c:strCache>
            </c:strRef>
          </c:tx>
          <c:invertIfNegative val="0"/>
          <c:val>
            <c:numRef>
              <c:f>'Task 2a and Additional'!$D$2:$D$21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2-7775-4F54-BFCF-B037CD2D07F9}"/>
            </c:ext>
          </c:extLst>
        </c:ser>
        <c:ser>
          <c:idx val="3"/>
          <c:order val="3"/>
          <c:tx>
            <c:strRef>
              <c:f>'Task 2a and Additional'!$E$1</c:f>
              <c:strCache>
                <c:ptCount val="1"/>
                <c:pt idx="0">
                  <c:v>Technician C</c:v>
                </c:pt>
              </c:strCache>
            </c:strRef>
          </c:tx>
          <c:invertIfNegative val="0"/>
          <c:val>
            <c:numRef>
              <c:f>'Task 2a and Additional'!$E$2:$E$21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3-7775-4F54-BFCF-B037CD2D07F9}"/>
            </c:ext>
          </c:extLst>
        </c:ser>
        <c:dLbls>
          <c:showLegendKey val="0"/>
          <c:showVal val="0"/>
          <c:showCatName val="0"/>
          <c:showSerName val="0"/>
          <c:showPercent val="0"/>
          <c:showBubbleSize val="0"/>
        </c:dLbls>
        <c:gapWidth val="150"/>
        <c:axId val="127147392"/>
        <c:axId val="127161472"/>
      </c:barChart>
      <c:catAx>
        <c:axId val="127147392"/>
        <c:scaling>
          <c:orientation val="minMax"/>
        </c:scaling>
        <c:delete val="0"/>
        <c:axPos val="b"/>
        <c:majorTickMark val="out"/>
        <c:minorTickMark val="none"/>
        <c:tickLblPos val="nextTo"/>
        <c:crossAx val="127161472"/>
        <c:crosses val="autoZero"/>
        <c:auto val="1"/>
        <c:lblAlgn val="ctr"/>
        <c:lblOffset val="100"/>
        <c:noMultiLvlLbl val="0"/>
      </c:catAx>
      <c:valAx>
        <c:axId val="127161472"/>
        <c:scaling>
          <c:orientation val="minMax"/>
        </c:scaling>
        <c:delete val="0"/>
        <c:axPos val="l"/>
        <c:majorGridlines/>
        <c:numFmt formatCode="General" sourceLinked="1"/>
        <c:majorTickMark val="out"/>
        <c:minorTickMark val="none"/>
        <c:tickLblPos val="nextTo"/>
        <c:crossAx val="127147392"/>
        <c:crosses val="autoZero"/>
        <c:crossBetween val="between"/>
      </c:valAx>
    </c:plotArea>
    <c:legend>
      <c:legendPos val="r"/>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[lol.xlsx]Task 2a and Additional!PivotTable1</c:name>
    <c:fmtId val="0"/>
  </c:pivotSource>
  <c:chart>
    <c:autoTitleDeleted val="0"/>
    <c:pivotFmts>
      <c:pivotFmt>
        <c:idx val="0"/>
        <c:marker>
          <c:symbol val="none"/>
        </c:marker>
        <c:dLbl>
          <c:idx val="0"/>
          <c:delete val="1"/>
          <c:extLst>
            <c:ext xmlns:c15="http://schemas.microsoft.com/office/drawing/2012/chart" uri="{CE6537A1-D6FC-4f65-9D91-7224C49458BB}"/>
          </c:extLst>
        </c:dLbl>
      </c:pivotFmt>
      <c:pivotFmt>
        <c:idx val="1"/>
        <c:marker>
          <c:symbol val="none"/>
        </c:marker>
        <c:dLbl>
          <c:idx val="0"/>
          <c:delete val="1"/>
          <c:extLst>
            <c:ext xmlns:c15="http://schemas.microsoft.com/office/drawing/2012/chart" uri="{CE6537A1-D6FC-4f65-9D91-7224C49458BB}"/>
          </c:extLst>
        </c:dLbl>
      </c:pivotFmt>
      <c:pivotFmt>
        <c:idx val="2"/>
        <c:marker>
          <c:symbol val="none"/>
        </c:marker>
        <c:dLbl>
          <c:idx val="0"/>
          <c:delete val="1"/>
          <c:extLst>
            <c:ext xmlns:c15="http://schemas.microsoft.com/office/drawing/2012/chart" uri="{CE6537A1-D6FC-4f65-9D91-7224C49458BB}"/>
          </c:extLst>
        </c:dLbl>
      </c:pivotFmt>
      <c:pivotFmt>
        <c:idx val="3"/>
        <c:marker>
          <c:symbol val="none"/>
        </c:marker>
        <c:dLbl>
          <c:idx val="0"/>
          <c:delete val="1"/>
          <c:extLst>
            <c:ext xmlns:c15="http://schemas.microsoft.com/office/drawing/2012/chart" uri="{CE6537A1-D6FC-4f65-9D91-7224C49458BB}"/>
          </c:extLst>
        </c:dLbl>
      </c:pivotFmt>
    </c:pivotFmts>
    <c:plotArea>
      <c:layout/>
      <c:barChart>
        <c:barDir val="col"/>
        <c:grouping val="clustered"/>
        <c:varyColors val="0"/>
        <c:ser>
          <c:idx val="0"/>
          <c:order val="0"/>
          <c:tx>
            <c:strRef>
              <c:f>'Task 2a and Additional'!$J$7:$J$8</c:f>
              <c:strCache>
                <c:ptCount val="1"/>
                <c:pt idx="0">
                  <c:v>Sum of 0.7</c:v>
                </c:pt>
              </c:strCache>
            </c:strRef>
          </c:tx>
          <c:invertIfNegative val="0"/>
          <c:cat>
            <c:strRef>
              <c:f>'Task 2a and Additional'!$J$9</c:f>
              <c:strCache>
                <c:ptCount val="1"/>
                <c:pt idx="0">
                  <c:v>Total</c:v>
                </c:pt>
              </c:strCache>
            </c:strRef>
          </c:cat>
          <c:val>
            <c:numRef>
              <c:f>'Task 2a and Additional'!$J$9</c:f>
              <c:numCache>
                <c:formatCode>General</c:formatCode>
                <c:ptCount val="1"/>
                <c:pt idx="0">
                  <c:v>35.020000000000003</c:v>
                </c:pt>
              </c:numCache>
            </c:numRef>
          </c:val>
          <c:extLst>
            <c:ext xmlns:c16="http://schemas.microsoft.com/office/drawing/2014/chart" uri="{C3380CC4-5D6E-409C-BE32-E72D297353CC}">
              <c16:uniqueId val="{00000000-B150-441E-81E9-59C6992836AC}"/>
            </c:ext>
          </c:extLst>
        </c:ser>
        <c:ser>
          <c:idx val="1"/>
          <c:order val="1"/>
          <c:tx>
            <c:strRef>
              <c:f>'Task 2a and Additional'!$K$7:$K$8</c:f>
              <c:strCache>
                <c:ptCount val="1"/>
                <c:pt idx="0">
                  <c:v>Sum of 1.5</c:v>
                </c:pt>
              </c:strCache>
            </c:strRef>
          </c:tx>
          <c:invertIfNegative val="0"/>
          <c:cat>
            <c:strRef>
              <c:f>'Task 2a and Additional'!$J$9</c:f>
              <c:strCache>
                <c:ptCount val="1"/>
                <c:pt idx="0">
                  <c:v>Total</c:v>
                </c:pt>
              </c:strCache>
            </c:strRef>
          </c:cat>
          <c:val>
            <c:numRef>
              <c:f>'Task 2a and Additional'!$K$9</c:f>
              <c:numCache>
                <c:formatCode>General</c:formatCode>
                <c:ptCount val="1"/>
                <c:pt idx="0">
                  <c:v>37.800000000000004</c:v>
                </c:pt>
              </c:numCache>
            </c:numRef>
          </c:val>
          <c:extLst>
            <c:ext xmlns:c16="http://schemas.microsoft.com/office/drawing/2014/chart" uri="{C3380CC4-5D6E-409C-BE32-E72D297353CC}">
              <c16:uniqueId val="{00000001-B150-441E-81E9-59C6992836AC}"/>
            </c:ext>
          </c:extLst>
        </c:ser>
        <c:ser>
          <c:idx val="2"/>
          <c:order val="2"/>
          <c:tx>
            <c:strRef>
              <c:f>'Task 2a and Additional'!$L$7:$L$8</c:f>
              <c:strCache>
                <c:ptCount val="1"/>
                <c:pt idx="0">
                  <c:v>Sum of 1</c:v>
                </c:pt>
              </c:strCache>
            </c:strRef>
          </c:tx>
          <c:invertIfNegative val="0"/>
          <c:cat>
            <c:strRef>
              <c:f>'Task 2a and Additional'!$J$9</c:f>
              <c:strCache>
                <c:ptCount val="1"/>
                <c:pt idx="0">
                  <c:v>Total</c:v>
                </c:pt>
              </c:strCache>
            </c:strRef>
          </c:cat>
          <c:val>
            <c:numRef>
              <c:f>'Task 2a and Additional'!$L$9</c:f>
              <c:numCache>
                <c:formatCode>General</c:formatCode>
                <c:ptCount val="1"/>
                <c:pt idx="0">
                  <c:v>44.7</c:v>
                </c:pt>
              </c:numCache>
            </c:numRef>
          </c:val>
          <c:extLst>
            <c:ext xmlns:c16="http://schemas.microsoft.com/office/drawing/2014/chart" uri="{C3380CC4-5D6E-409C-BE32-E72D297353CC}">
              <c16:uniqueId val="{00000002-B150-441E-81E9-59C6992836AC}"/>
            </c:ext>
          </c:extLst>
        </c:ser>
        <c:ser>
          <c:idx val="3"/>
          <c:order val="3"/>
          <c:tx>
            <c:strRef>
              <c:f>'Task 2a and Additional'!$M$7:$M$8</c:f>
              <c:strCache>
                <c:ptCount val="1"/>
                <c:pt idx="0">
                  <c:v>Sum of 1.4</c:v>
                </c:pt>
              </c:strCache>
            </c:strRef>
          </c:tx>
          <c:invertIfNegative val="0"/>
          <c:cat>
            <c:strRef>
              <c:f>'Task 2a and Additional'!$J$9</c:f>
              <c:strCache>
                <c:ptCount val="1"/>
                <c:pt idx="0">
                  <c:v>Total</c:v>
                </c:pt>
              </c:strCache>
            </c:strRef>
          </c:cat>
          <c:val>
            <c:numRef>
              <c:f>'Task 2a and Additional'!$M$9</c:f>
              <c:numCache>
                <c:formatCode>General</c:formatCode>
                <c:ptCount val="1"/>
                <c:pt idx="0">
                  <c:v>40.599999999999994</c:v>
                </c:pt>
              </c:numCache>
            </c:numRef>
          </c:val>
          <c:extLst>
            <c:ext xmlns:c16="http://schemas.microsoft.com/office/drawing/2014/chart" uri="{C3380CC4-5D6E-409C-BE32-E72D297353CC}">
              <c16:uniqueId val="{00000003-B150-441E-81E9-59C6992836AC}"/>
            </c:ext>
          </c:extLst>
        </c:ser>
        <c:dLbls>
          <c:showLegendKey val="0"/>
          <c:showVal val="0"/>
          <c:showCatName val="0"/>
          <c:showSerName val="0"/>
          <c:showPercent val="0"/>
          <c:showBubbleSize val="0"/>
        </c:dLbls>
        <c:gapWidth val="150"/>
        <c:axId val="127183488"/>
        <c:axId val="127201664"/>
      </c:barChart>
      <c:catAx>
        <c:axId val="127183488"/>
        <c:scaling>
          <c:orientation val="minMax"/>
        </c:scaling>
        <c:delete val="0"/>
        <c:axPos val="b"/>
        <c:numFmt formatCode="General" sourceLinked="0"/>
        <c:majorTickMark val="out"/>
        <c:minorTickMark val="none"/>
        <c:tickLblPos val="nextTo"/>
        <c:crossAx val="127201664"/>
        <c:crosses val="autoZero"/>
        <c:auto val="1"/>
        <c:lblAlgn val="ctr"/>
        <c:lblOffset val="100"/>
        <c:noMultiLvlLbl val="0"/>
      </c:catAx>
      <c:valAx>
        <c:axId val="127201664"/>
        <c:scaling>
          <c:orientation val="minMax"/>
        </c:scaling>
        <c:delete val="0"/>
        <c:axPos val="l"/>
        <c:majorGridlines/>
        <c:numFmt formatCode="General" sourceLinked="1"/>
        <c:majorTickMark val="out"/>
        <c:minorTickMark val="none"/>
        <c:tickLblPos val="nextTo"/>
        <c:crossAx val="127183488"/>
        <c:crosses val="autoZero"/>
        <c:crossBetween val="between"/>
      </c:valAx>
    </c:plotArea>
    <c:legend>
      <c:legendPos val="r"/>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730250</xdr:colOff>
      <xdr:row>13</xdr:row>
      <xdr:rowOff>166688</xdr:rowOff>
    </xdr:from>
    <xdr:to>
      <xdr:col>4</xdr:col>
      <xdr:colOff>293688</xdr:colOff>
      <xdr:row>30</xdr:row>
      <xdr:rowOff>47625</xdr:rowOff>
    </xdr:to>
    <xdr:graphicFrame macro="">
      <xdr:nvGraphicFramePr>
        <xdr:cNvPr id="4" name="Chart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26</xdr:row>
      <xdr:rowOff>171449</xdr:rowOff>
    </xdr:from>
    <xdr:to>
      <xdr:col>5</xdr:col>
      <xdr:colOff>200025</xdr:colOff>
      <xdr:row>44</xdr:row>
      <xdr:rowOff>104774</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533399</xdr:colOff>
      <xdr:row>28</xdr:row>
      <xdr:rowOff>171450</xdr:rowOff>
    </xdr:from>
    <xdr:to>
      <xdr:col>16</xdr:col>
      <xdr:colOff>371474</xdr:colOff>
      <xdr:row>48</xdr:row>
      <xdr:rowOff>114300</xdr:rowOff>
    </xdr:to>
    <xdr:graphicFrame macro="">
      <xdr:nvGraphicFramePr>
        <xdr:cNvPr id="4" name="Chart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419100</xdr:colOff>
      <xdr:row>10</xdr:row>
      <xdr:rowOff>57150</xdr:rowOff>
    </xdr:from>
    <xdr:to>
      <xdr:col>15</xdr:col>
      <xdr:colOff>561975</xdr:colOff>
      <xdr:row>24</xdr:row>
      <xdr:rowOff>133350</xdr:rowOff>
    </xdr:to>
    <xdr:graphicFrame macro="">
      <xdr:nvGraphicFramePr>
        <xdr:cNvPr id="5" name="Chart 4">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salma/AppData/Local/Packages/microsoft.windowscommunicationsapps_8wekyb3d8bbwe/LocalState/Files/S0/4/Attachments/Salman%20UWTSD%20ACMA4014%20Technical%20Skills%20Development%20IQL%5b1257%5d.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hor" refreshedDate="45037.754494212961" createdVersion="3" refreshedVersion="3" minRefreshableVersion="3" recordCount="19" xr:uid="{00000000-000A-0000-FFFF-FFFF00000000}">
  <cacheSource type="worksheet">
    <worksheetSource ref="B2:E21" sheet=".xlsx]Task 2a and Additional" r:id="rId2"/>
  </cacheSource>
  <cacheFields count="4">
    <cacheField name="0.7" numFmtId="0">
      <sharedItems containsSemiMixedTypes="0" containsString="0" containsNumber="1" minValue="0.25" maxValue="7.5"/>
    </cacheField>
    <cacheField name="1.5" numFmtId="0">
      <sharedItems containsSemiMixedTypes="0" containsString="0" containsNumber="1" minValue="0.5" maxValue="6"/>
    </cacheField>
    <cacheField name="1" numFmtId="0">
      <sharedItems containsSemiMixedTypes="0" containsString="0" containsNumber="1" minValue="1" maxValue="8"/>
    </cacheField>
    <cacheField name="1.4" numFmtId="0">
      <sharedItems containsSemiMixedTypes="0" containsString="0" containsNumber="1" minValue="0.5" maxValue="7"/>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9">
  <r>
    <n v="2.1"/>
    <n v="1.8"/>
    <n v="2"/>
    <n v="2.5"/>
  </r>
  <r>
    <n v="1.1000000000000001"/>
    <n v="2"/>
    <n v="2"/>
    <n v="1.6"/>
  </r>
  <r>
    <n v="1.6"/>
    <n v="0.8"/>
    <n v="2"/>
    <n v="1.6"/>
  </r>
  <r>
    <n v="2.7"/>
    <n v="3"/>
    <n v="3.5"/>
    <n v="3"/>
  </r>
  <r>
    <n v="0.55000000000000004"/>
    <n v="1.2"/>
    <n v="1"/>
    <n v="1"/>
  </r>
  <r>
    <n v="0.27"/>
    <n v="1.2"/>
    <n v="1"/>
    <n v="0.7"/>
  </r>
  <r>
    <n v="0.4"/>
    <n v="0.5"/>
    <n v="1"/>
    <n v="0.9"/>
  </r>
  <r>
    <n v="6"/>
    <n v="5.5"/>
    <n v="6.5"/>
    <n v="6.2"/>
  </r>
  <r>
    <n v="1.1200000000000001"/>
    <n v="0.5"/>
    <n v="1.5"/>
    <n v="1.4"/>
  </r>
  <r>
    <n v="1.3"/>
    <n v="2.1"/>
    <n v="1.5"/>
    <n v="1.7"/>
  </r>
  <r>
    <n v="0.98"/>
    <n v="1"/>
    <n v="1"/>
    <n v="1.3"/>
  </r>
  <r>
    <n v="1.1499999999999999"/>
    <n v="1.8"/>
    <n v="1.5"/>
    <n v="1.6"/>
  </r>
  <r>
    <n v="0.52"/>
    <n v="1.5"/>
    <n v="1"/>
    <n v="1"/>
  </r>
  <r>
    <n v="1.8"/>
    <n v="2"/>
    <n v="2.5"/>
    <n v="2.1"/>
  </r>
  <r>
    <n v="7.5"/>
    <n v="6"/>
    <n v="8"/>
    <n v="7"/>
  </r>
  <r>
    <n v="0.28000000000000003"/>
    <n v="1"/>
    <n v="1"/>
    <n v="0.8"/>
  </r>
  <r>
    <n v="0.5"/>
    <n v="0.9"/>
    <n v="1.2"/>
    <n v="0.8"/>
  </r>
  <r>
    <n v="4.9000000000000004"/>
    <n v="4.5"/>
    <n v="5.5"/>
    <n v="4.9000000000000004"/>
  </r>
  <r>
    <n v="0.25"/>
    <n v="0.5"/>
    <n v="1"/>
    <n v="0.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1" cacheId="0"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chartFormat="2">
  <location ref="J7:M9" firstHeaderRow="1" firstDataRow="2" firstDataCol="0"/>
  <pivotFields count="4">
    <pivotField dataField="1" showAll="0"/>
    <pivotField dataField="1" showAll="0"/>
    <pivotField dataField="1" showAll="0"/>
    <pivotField dataField="1" showAll="0"/>
  </pivotFields>
  <rowItems count="1">
    <i/>
  </rowItems>
  <colFields count="1">
    <field x="-2"/>
  </colFields>
  <colItems count="4">
    <i>
      <x/>
    </i>
    <i i="1">
      <x v="1"/>
    </i>
    <i i="2">
      <x v="2"/>
    </i>
    <i i="3">
      <x v="3"/>
    </i>
  </colItems>
  <dataFields count="4">
    <dataField name="Sum of 0.7" fld="0" baseField="0" baseItem="0"/>
    <dataField name="Sum of 1.5" fld="1" baseField="0" baseItem="0"/>
    <dataField name="Sum of 1" fld="2" baseField="0" baseItem="0"/>
    <dataField name="Sum of 1.4" fld="3" baseField="0" baseItem="0"/>
  </dataFields>
  <chartFormats count="4">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tabSelected="1" workbookViewId="0">
      <selection activeCell="A8" sqref="A8"/>
    </sheetView>
  </sheetViews>
  <sheetFormatPr defaultRowHeight="14.4" x14ac:dyDescent="0.3"/>
  <cols>
    <col min="1" max="1" width="86.5546875" customWidth="1"/>
  </cols>
  <sheetData>
    <row r="1" spans="1:1" ht="129.6" x14ac:dyDescent="0.3">
      <c r="A1" s="4" t="s">
        <v>78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6"/>
  <sheetViews>
    <sheetView topLeftCell="A7" workbookViewId="0">
      <selection activeCell="E24" sqref="E24"/>
    </sheetView>
  </sheetViews>
  <sheetFormatPr defaultRowHeight="14.4" x14ac:dyDescent="0.3"/>
  <cols>
    <col min="4" max="4" width="11.33203125" customWidth="1"/>
  </cols>
  <sheetData>
    <row r="1" spans="1:19" x14ac:dyDescent="0.3">
      <c r="A1" s="17" t="s">
        <v>56</v>
      </c>
      <c r="B1" s="18"/>
      <c r="C1" s="18"/>
      <c r="D1" s="18"/>
      <c r="E1" s="18"/>
      <c r="F1" s="18"/>
      <c r="G1" s="18"/>
      <c r="H1" s="18"/>
      <c r="I1" s="18"/>
      <c r="J1" s="18"/>
      <c r="K1" s="18"/>
      <c r="L1" s="18"/>
      <c r="M1" s="11"/>
      <c r="N1" s="11"/>
      <c r="O1" s="11"/>
      <c r="P1" s="11"/>
      <c r="Q1" s="11"/>
      <c r="R1" s="11"/>
      <c r="S1" s="11"/>
    </row>
    <row r="2" spans="1:19" x14ac:dyDescent="0.3">
      <c r="A2" s="18"/>
      <c r="B2" s="18"/>
      <c r="C2" s="18"/>
      <c r="D2" s="18"/>
      <c r="E2" s="18"/>
      <c r="F2" s="18"/>
      <c r="G2" s="18"/>
      <c r="H2" s="18"/>
      <c r="I2" s="18"/>
      <c r="J2" s="18"/>
      <c r="K2" s="18"/>
      <c r="L2" s="18"/>
      <c r="M2" s="11"/>
      <c r="N2" s="11"/>
      <c r="O2" s="11"/>
      <c r="P2" s="11"/>
      <c r="Q2" s="11"/>
      <c r="R2" s="11"/>
      <c r="S2" s="11"/>
    </row>
    <row r="3" spans="1:19" x14ac:dyDescent="0.3">
      <c r="A3" s="18"/>
      <c r="B3" s="18"/>
      <c r="C3" s="18"/>
      <c r="D3" s="18"/>
      <c r="E3" s="18"/>
      <c r="F3" s="18"/>
      <c r="G3" s="18"/>
      <c r="H3" s="18"/>
      <c r="I3" s="18"/>
      <c r="J3" s="18"/>
      <c r="K3" s="18"/>
      <c r="L3" s="18"/>
      <c r="M3" s="11"/>
      <c r="N3" s="11"/>
      <c r="O3" s="11"/>
      <c r="P3" s="11"/>
      <c r="Q3" s="11"/>
      <c r="R3" s="11"/>
      <c r="S3" s="11"/>
    </row>
    <row r="4" spans="1:19" x14ac:dyDescent="0.3">
      <c r="A4" s="18"/>
      <c r="B4" s="18"/>
      <c r="C4" s="18"/>
      <c r="D4" s="18"/>
      <c r="E4" s="18"/>
      <c r="F4" s="18"/>
      <c r="G4" s="18"/>
      <c r="H4" s="18"/>
      <c r="I4" s="18"/>
      <c r="J4" s="18"/>
      <c r="K4" s="18"/>
      <c r="L4" s="18"/>
      <c r="M4" s="11"/>
      <c r="N4" s="11"/>
      <c r="O4" s="11"/>
      <c r="P4" s="11"/>
      <c r="Q4" s="11"/>
      <c r="R4" s="11"/>
      <c r="S4" s="11"/>
    </row>
    <row r="5" spans="1:19" x14ac:dyDescent="0.3">
      <c r="A5" s="18"/>
      <c r="B5" s="18"/>
      <c r="C5" s="18"/>
      <c r="D5" s="18"/>
      <c r="E5" s="18"/>
      <c r="F5" s="18"/>
      <c r="G5" s="18"/>
      <c r="H5" s="18"/>
      <c r="I5" s="18"/>
      <c r="J5" s="18"/>
      <c r="K5" s="18"/>
      <c r="L5" s="18"/>
      <c r="M5" s="11"/>
      <c r="N5" s="11"/>
      <c r="O5" s="11"/>
      <c r="P5" s="11"/>
      <c r="Q5" s="11"/>
      <c r="R5" s="11"/>
      <c r="S5" s="11"/>
    </row>
    <row r="6" spans="1:19" x14ac:dyDescent="0.3">
      <c r="A6" s="11"/>
      <c r="B6" s="11"/>
      <c r="C6" s="11"/>
      <c r="D6" s="11"/>
      <c r="E6" s="11"/>
      <c r="F6" s="11"/>
      <c r="G6" s="11"/>
      <c r="H6" s="11"/>
      <c r="I6" s="11"/>
      <c r="J6" s="11"/>
      <c r="K6" s="11"/>
      <c r="L6" s="11"/>
      <c r="M6" s="11"/>
      <c r="N6" s="11"/>
      <c r="O6" s="11"/>
      <c r="P6" s="11"/>
      <c r="Q6" s="11"/>
      <c r="R6" s="11"/>
      <c r="S6" s="11"/>
    </row>
    <row r="7" spans="1:19" x14ac:dyDescent="0.3">
      <c r="A7" s="11" t="s">
        <v>0</v>
      </c>
      <c r="B7" s="11"/>
      <c r="C7" s="11"/>
      <c r="D7" s="11"/>
      <c r="E7" s="11"/>
      <c r="F7" s="11"/>
      <c r="G7" s="11"/>
      <c r="H7" s="11"/>
      <c r="I7" s="11"/>
      <c r="J7" s="11"/>
      <c r="K7" s="11"/>
      <c r="L7" s="11"/>
      <c r="M7" s="11"/>
      <c r="N7" s="11"/>
      <c r="O7" s="11"/>
      <c r="P7" s="11"/>
      <c r="Q7" s="11"/>
      <c r="R7" s="11"/>
      <c r="S7" s="11"/>
    </row>
    <row r="8" spans="1:19" x14ac:dyDescent="0.3">
      <c r="A8" s="11"/>
      <c r="B8" s="11"/>
      <c r="C8" s="11"/>
      <c r="D8" s="11"/>
      <c r="E8" s="11"/>
      <c r="F8" s="11"/>
      <c r="G8" s="11"/>
      <c r="H8" s="11"/>
      <c r="I8" s="11"/>
      <c r="J8" s="11"/>
      <c r="K8" s="11"/>
      <c r="L8" s="11"/>
      <c r="M8" s="11"/>
      <c r="N8" s="11"/>
      <c r="O8" s="11"/>
      <c r="P8" s="11"/>
      <c r="Q8" s="11"/>
      <c r="R8" s="11"/>
      <c r="S8" s="11"/>
    </row>
    <row r="9" spans="1:19" x14ac:dyDescent="0.3">
      <c r="A9" s="11" t="s">
        <v>1</v>
      </c>
      <c r="B9" s="11"/>
      <c r="C9" s="11"/>
      <c r="D9" s="11"/>
      <c r="E9" s="11"/>
      <c r="F9" s="11"/>
      <c r="G9" s="11"/>
      <c r="H9" s="11"/>
      <c r="I9" s="19" t="s">
        <v>79</v>
      </c>
      <c r="J9" s="19"/>
      <c r="K9" s="19"/>
      <c r="L9" s="19"/>
      <c r="M9" s="19"/>
      <c r="N9" s="19"/>
      <c r="O9" s="19"/>
      <c r="P9" s="19"/>
      <c r="Q9" s="19"/>
      <c r="R9" s="19"/>
      <c r="S9" s="19"/>
    </row>
    <row r="10" spans="1:19" x14ac:dyDescent="0.3">
      <c r="A10" s="11"/>
      <c r="B10" s="11"/>
      <c r="C10" s="11"/>
      <c r="D10" s="11"/>
      <c r="E10" s="11"/>
      <c r="F10" s="11"/>
      <c r="G10" s="11"/>
      <c r="H10" s="11"/>
      <c r="I10" s="19"/>
      <c r="J10" s="19"/>
      <c r="K10" s="19"/>
      <c r="L10" s="19"/>
      <c r="M10" s="19"/>
      <c r="N10" s="19"/>
      <c r="O10" s="19"/>
      <c r="P10" s="19"/>
      <c r="Q10" s="19"/>
      <c r="R10" s="19"/>
      <c r="S10" s="19"/>
    </row>
    <row r="11" spans="1:19" x14ac:dyDescent="0.3">
      <c r="A11" s="11" t="s">
        <v>2</v>
      </c>
      <c r="B11" s="11"/>
      <c r="C11" s="11"/>
      <c r="D11" s="11"/>
      <c r="E11" s="11"/>
      <c r="F11" s="11"/>
      <c r="G11" s="11"/>
      <c r="H11" s="11"/>
      <c r="I11" s="19"/>
      <c r="J11" s="19"/>
      <c r="K11" s="19"/>
      <c r="L11" s="19"/>
      <c r="M11" s="19"/>
      <c r="N11" s="19"/>
      <c r="O11" s="19"/>
      <c r="P11" s="19"/>
      <c r="Q11" s="19"/>
      <c r="R11" s="19"/>
      <c r="S11" s="19"/>
    </row>
    <row r="12" spans="1:19" x14ac:dyDescent="0.3">
      <c r="A12" s="11"/>
      <c r="B12" s="11"/>
      <c r="C12" s="11"/>
      <c r="D12" s="11"/>
      <c r="E12" s="11"/>
      <c r="F12" s="11"/>
      <c r="G12" s="11"/>
      <c r="H12" s="11"/>
      <c r="I12" s="19"/>
      <c r="J12" s="19"/>
      <c r="K12" s="19"/>
      <c r="L12" s="19"/>
      <c r="M12" s="19"/>
      <c r="N12" s="19"/>
      <c r="O12" s="19"/>
      <c r="P12" s="19"/>
      <c r="Q12" s="19"/>
      <c r="R12" s="19"/>
      <c r="S12" s="19"/>
    </row>
    <row r="13" spans="1:19" x14ac:dyDescent="0.3">
      <c r="A13" s="11" t="s">
        <v>3</v>
      </c>
      <c r="B13" s="11"/>
      <c r="C13" s="11"/>
      <c r="D13" s="11"/>
      <c r="E13" s="11"/>
      <c r="F13" s="11"/>
      <c r="G13" s="11"/>
      <c r="H13" s="11"/>
      <c r="I13" s="19"/>
      <c r="J13" s="19"/>
      <c r="K13" s="19"/>
      <c r="L13" s="19"/>
      <c r="M13" s="19"/>
      <c r="N13" s="19"/>
      <c r="O13" s="19"/>
      <c r="P13" s="19"/>
      <c r="Q13" s="19"/>
      <c r="R13" s="19"/>
      <c r="S13" s="19"/>
    </row>
    <row r="14" spans="1:19" x14ac:dyDescent="0.3">
      <c r="A14" s="11" t="s">
        <v>4</v>
      </c>
      <c r="B14" s="11" t="s">
        <v>5</v>
      </c>
      <c r="C14" s="11"/>
      <c r="D14" s="11">
        <v>66.66</v>
      </c>
      <c r="E14" s="12" t="s">
        <v>15</v>
      </c>
      <c r="F14" s="11"/>
      <c r="G14" s="11"/>
      <c r="H14" s="11"/>
      <c r="I14" s="19"/>
      <c r="J14" s="19"/>
      <c r="K14" s="19"/>
      <c r="L14" s="19"/>
      <c r="M14" s="19"/>
      <c r="N14" s="19"/>
      <c r="O14" s="19"/>
      <c r="P14" s="19"/>
      <c r="Q14" s="19"/>
      <c r="R14" s="19"/>
      <c r="S14" s="19"/>
    </row>
    <row r="15" spans="1:19" x14ac:dyDescent="0.3">
      <c r="A15" s="11" t="s">
        <v>6</v>
      </c>
      <c r="B15" s="11" t="s">
        <v>7</v>
      </c>
      <c r="C15" s="11"/>
      <c r="D15" s="11">
        <v>0</v>
      </c>
      <c r="E15" s="12" t="s">
        <v>15</v>
      </c>
      <c r="F15" s="11"/>
      <c r="G15" s="11"/>
      <c r="H15" s="11"/>
      <c r="I15" s="19"/>
      <c r="J15" s="19"/>
      <c r="K15" s="19"/>
      <c r="L15" s="19"/>
      <c r="M15" s="19"/>
      <c r="N15" s="19"/>
      <c r="O15" s="19"/>
      <c r="P15" s="19"/>
      <c r="Q15" s="19"/>
      <c r="R15" s="19"/>
      <c r="S15" s="19"/>
    </row>
    <row r="16" spans="1:19" x14ac:dyDescent="0.3">
      <c r="A16" s="11" t="s">
        <v>8</v>
      </c>
      <c r="B16" s="11" t="s">
        <v>9</v>
      </c>
      <c r="C16" s="11"/>
      <c r="D16" s="12" t="s">
        <v>12</v>
      </c>
      <c r="E16" s="12" t="s">
        <v>16</v>
      </c>
      <c r="F16" s="11"/>
      <c r="G16" s="11"/>
      <c r="H16" s="11"/>
      <c r="I16" s="19"/>
      <c r="J16" s="19"/>
      <c r="K16" s="19"/>
      <c r="L16" s="19"/>
      <c r="M16" s="19"/>
      <c r="N16" s="19"/>
      <c r="O16" s="19"/>
      <c r="P16" s="19"/>
      <c r="Q16" s="19"/>
      <c r="R16" s="19"/>
      <c r="S16" s="19"/>
    </row>
    <row r="17" spans="1:19" x14ac:dyDescent="0.3">
      <c r="A17" s="11" t="s">
        <v>10</v>
      </c>
      <c r="B17" s="11" t="s">
        <v>11</v>
      </c>
      <c r="C17" s="11"/>
      <c r="D17" s="11">
        <v>400</v>
      </c>
      <c r="E17" s="12" t="s">
        <v>15</v>
      </c>
      <c r="F17" s="11"/>
      <c r="G17" s="11"/>
      <c r="H17" s="11"/>
      <c r="I17" s="19"/>
      <c r="J17" s="19"/>
      <c r="K17" s="19"/>
      <c r="L17" s="19"/>
      <c r="M17" s="19"/>
      <c r="N17" s="19"/>
      <c r="O17" s="19"/>
      <c r="P17" s="19"/>
      <c r="Q17" s="19"/>
      <c r="R17" s="19"/>
      <c r="S17" s="19"/>
    </row>
    <row r="18" spans="1:19" x14ac:dyDescent="0.3">
      <c r="A18" s="11"/>
      <c r="B18" s="11"/>
      <c r="C18" s="11"/>
      <c r="D18" s="11"/>
      <c r="E18" s="11"/>
      <c r="F18" s="11"/>
      <c r="G18" s="11"/>
      <c r="H18" s="11"/>
      <c r="I18" s="19"/>
      <c r="J18" s="19"/>
      <c r="K18" s="19"/>
      <c r="L18" s="19"/>
      <c r="M18" s="19"/>
      <c r="N18" s="19"/>
      <c r="O18" s="19"/>
      <c r="P18" s="19"/>
      <c r="Q18" s="19"/>
      <c r="R18" s="19"/>
      <c r="S18" s="19"/>
    </row>
    <row r="19" spans="1:19" x14ac:dyDescent="0.3">
      <c r="A19" s="11"/>
      <c r="B19" s="11"/>
      <c r="C19" s="11"/>
      <c r="D19" s="11"/>
      <c r="E19" s="11"/>
      <c r="F19" s="11"/>
      <c r="G19" s="11"/>
      <c r="H19" s="11"/>
      <c r="I19" s="19"/>
      <c r="J19" s="19"/>
      <c r="K19" s="19"/>
      <c r="L19" s="19"/>
      <c r="M19" s="19"/>
      <c r="N19" s="19"/>
      <c r="O19" s="19"/>
      <c r="P19" s="19"/>
      <c r="Q19" s="19"/>
      <c r="R19" s="19"/>
      <c r="S19" s="19"/>
    </row>
    <row r="20" spans="1:19" x14ac:dyDescent="0.3">
      <c r="A20" s="13" t="s">
        <v>13</v>
      </c>
      <c r="B20" s="13"/>
      <c r="C20" s="14" t="s">
        <v>14</v>
      </c>
      <c r="D20" s="15">
        <f>((D14*D14)-D15)/( 2 * D17)</f>
        <v>5.5544444999999998</v>
      </c>
      <c r="E20" s="16" t="s">
        <v>16</v>
      </c>
      <c r="F20" s="11"/>
      <c r="G20" s="11"/>
      <c r="H20" s="11"/>
      <c r="I20" s="19"/>
      <c r="J20" s="19"/>
      <c r="K20" s="19"/>
      <c r="L20" s="19"/>
      <c r="M20" s="19"/>
      <c r="N20" s="19"/>
      <c r="O20" s="19"/>
      <c r="P20" s="19"/>
      <c r="Q20" s="19"/>
      <c r="R20" s="19"/>
      <c r="S20" s="19"/>
    </row>
    <row r="21" spans="1:19" x14ac:dyDescent="0.3">
      <c r="A21" s="11"/>
      <c r="B21" s="11"/>
      <c r="C21" s="11"/>
      <c r="D21" s="11"/>
      <c r="E21" s="11"/>
      <c r="F21" s="11"/>
      <c r="G21" s="11"/>
      <c r="H21" s="11"/>
      <c r="I21" s="19"/>
      <c r="J21" s="19"/>
      <c r="K21" s="19"/>
      <c r="L21" s="19"/>
      <c r="M21" s="19"/>
      <c r="N21" s="19"/>
      <c r="O21" s="19"/>
      <c r="P21" s="19"/>
      <c r="Q21" s="19"/>
      <c r="R21" s="19"/>
      <c r="S21" s="19"/>
    </row>
    <row r="22" spans="1:19" x14ac:dyDescent="0.3">
      <c r="A22" s="11" t="s">
        <v>17</v>
      </c>
      <c r="B22" s="11"/>
      <c r="C22" s="11"/>
      <c r="D22" s="11"/>
      <c r="E22" s="11"/>
      <c r="F22" s="11"/>
      <c r="G22" s="11"/>
      <c r="H22" s="11"/>
      <c r="I22" s="19"/>
      <c r="J22" s="19"/>
      <c r="K22" s="19"/>
      <c r="L22" s="19"/>
      <c r="M22" s="19"/>
      <c r="N22" s="19"/>
      <c r="O22" s="19"/>
      <c r="P22" s="19"/>
      <c r="Q22" s="19"/>
      <c r="R22" s="19"/>
      <c r="S22" s="19"/>
    </row>
    <row r="23" spans="1:19" x14ac:dyDescent="0.3">
      <c r="A23" s="11"/>
      <c r="B23" s="11"/>
      <c r="C23" s="11"/>
      <c r="D23" s="11"/>
      <c r="E23" s="11"/>
      <c r="F23" s="11"/>
      <c r="G23" s="11"/>
      <c r="H23" s="11"/>
      <c r="I23" s="19"/>
      <c r="J23" s="19"/>
      <c r="K23" s="19"/>
      <c r="L23" s="19"/>
      <c r="M23" s="19"/>
      <c r="N23" s="19"/>
      <c r="O23" s="19"/>
      <c r="P23" s="19"/>
      <c r="Q23" s="19"/>
      <c r="R23" s="19"/>
      <c r="S23" s="19"/>
    </row>
    <row r="24" spans="1:19" ht="58.5" customHeight="1" x14ac:dyDescent="0.3">
      <c r="A24" s="11" t="s">
        <v>18</v>
      </c>
      <c r="B24" s="11"/>
      <c r="C24" s="11"/>
      <c r="D24" s="11"/>
      <c r="E24" s="11"/>
      <c r="F24" s="11"/>
      <c r="G24" s="11"/>
      <c r="H24" s="11"/>
      <c r="I24" s="19"/>
      <c r="J24" s="19"/>
      <c r="K24" s="19"/>
      <c r="L24" s="19"/>
      <c r="M24" s="19"/>
      <c r="N24" s="19"/>
      <c r="O24" s="19"/>
      <c r="P24" s="19"/>
      <c r="Q24" s="19"/>
      <c r="R24" s="19"/>
      <c r="S24" s="19"/>
    </row>
    <row r="25" spans="1:19" x14ac:dyDescent="0.3">
      <c r="A25" s="11"/>
      <c r="B25" s="11"/>
      <c r="C25" s="11"/>
      <c r="D25" s="11"/>
      <c r="E25" s="11"/>
      <c r="F25" s="11"/>
      <c r="G25" s="11"/>
      <c r="H25" s="11"/>
      <c r="I25" s="11"/>
      <c r="J25" s="11"/>
      <c r="K25" s="11"/>
      <c r="L25" s="11"/>
      <c r="M25" s="11"/>
      <c r="N25" s="11"/>
      <c r="O25" s="11"/>
      <c r="P25" s="11"/>
      <c r="Q25" s="11"/>
      <c r="R25" s="11"/>
      <c r="S25" s="11"/>
    </row>
    <row r="26" spans="1:19" x14ac:dyDescent="0.3">
      <c r="A26" s="11" t="s">
        <v>19</v>
      </c>
      <c r="B26" s="11"/>
      <c r="C26" s="11"/>
      <c r="D26" s="11"/>
      <c r="E26" s="11"/>
      <c r="F26" s="11"/>
      <c r="G26" s="11"/>
      <c r="H26" s="11"/>
      <c r="I26" s="11"/>
      <c r="J26" s="11"/>
      <c r="K26" s="11"/>
      <c r="L26" s="11"/>
      <c r="M26" s="11"/>
      <c r="N26" s="11"/>
      <c r="O26" s="11"/>
      <c r="P26" s="11"/>
      <c r="Q26" s="11"/>
      <c r="R26" s="11"/>
      <c r="S26" s="11"/>
    </row>
    <row r="27" spans="1:19" x14ac:dyDescent="0.3">
      <c r="A27" s="11"/>
      <c r="B27" s="11"/>
      <c r="C27" s="11"/>
      <c r="D27" s="11"/>
      <c r="E27" s="11"/>
      <c r="F27" s="11"/>
      <c r="G27" s="11"/>
      <c r="H27" s="11"/>
      <c r="I27" s="11"/>
      <c r="J27" s="11"/>
      <c r="K27" s="11"/>
      <c r="L27" s="11"/>
      <c r="M27" s="11"/>
      <c r="N27" s="11"/>
      <c r="O27" s="11"/>
      <c r="P27" s="11"/>
      <c r="Q27" s="11"/>
      <c r="R27" s="11"/>
      <c r="S27" s="11"/>
    </row>
    <row r="28" spans="1:19" x14ac:dyDescent="0.3">
      <c r="A28" s="11" t="s">
        <v>3</v>
      </c>
      <c r="B28" s="11"/>
      <c r="C28" s="11"/>
      <c r="D28" s="11"/>
      <c r="E28" s="11"/>
      <c r="F28" s="11"/>
      <c r="G28" s="11"/>
      <c r="H28" s="11"/>
      <c r="I28" s="11"/>
      <c r="J28" s="11"/>
      <c r="K28" s="11"/>
      <c r="L28" s="11"/>
      <c r="M28" s="11"/>
      <c r="N28" s="11"/>
      <c r="O28" s="11"/>
      <c r="P28" s="11"/>
      <c r="Q28" s="11"/>
      <c r="R28" s="11"/>
      <c r="S28" s="11"/>
    </row>
    <row r="29" spans="1:19" x14ac:dyDescent="0.3">
      <c r="A29" s="11" t="s">
        <v>4</v>
      </c>
      <c r="B29" s="11" t="s">
        <v>5</v>
      </c>
      <c r="C29" s="11"/>
      <c r="D29" s="11">
        <v>66.66</v>
      </c>
      <c r="E29" s="12" t="s">
        <v>15</v>
      </c>
      <c r="F29" s="11"/>
      <c r="G29" s="11"/>
      <c r="H29" s="11"/>
      <c r="I29" s="11"/>
      <c r="J29" s="11"/>
      <c r="K29" s="11"/>
      <c r="L29" s="11"/>
      <c r="M29" s="11"/>
      <c r="N29" s="11"/>
      <c r="O29" s="11"/>
      <c r="P29" s="11"/>
      <c r="Q29" s="11"/>
      <c r="R29" s="11"/>
      <c r="S29" s="11"/>
    </row>
    <row r="30" spans="1:19" x14ac:dyDescent="0.3">
      <c r="A30" s="11" t="s">
        <v>6</v>
      </c>
      <c r="B30" s="11" t="s">
        <v>7</v>
      </c>
      <c r="C30" s="11"/>
      <c r="D30" s="11">
        <v>0</v>
      </c>
      <c r="E30" s="12" t="s">
        <v>15</v>
      </c>
      <c r="F30" s="11"/>
      <c r="G30" s="11"/>
      <c r="H30" s="11"/>
      <c r="I30" s="11"/>
      <c r="J30" s="11"/>
      <c r="K30" s="11"/>
      <c r="L30" s="11"/>
      <c r="M30" s="11"/>
      <c r="N30" s="11"/>
      <c r="O30" s="11"/>
      <c r="P30" s="11"/>
      <c r="Q30" s="11"/>
      <c r="R30" s="11"/>
      <c r="S30" s="11"/>
    </row>
    <row r="31" spans="1:19" x14ac:dyDescent="0.3">
      <c r="A31" s="11" t="s">
        <v>8</v>
      </c>
      <c r="B31" s="11" t="s">
        <v>9</v>
      </c>
      <c r="C31" s="11"/>
      <c r="D31" s="12">
        <v>5.55</v>
      </c>
      <c r="E31" s="12" t="s">
        <v>16</v>
      </c>
      <c r="F31" s="11"/>
      <c r="G31" s="11"/>
      <c r="H31" s="11"/>
      <c r="I31" s="11"/>
      <c r="J31" s="11"/>
      <c r="K31" s="11"/>
      <c r="L31" s="11"/>
      <c r="M31" s="11"/>
      <c r="N31" s="11"/>
      <c r="O31" s="11"/>
      <c r="P31" s="11"/>
      <c r="Q31" s="11"/>
      <c r="R31" s="11"/>
      <c r="S31" s="11"/>
    </row>
    <row r="32" spans="1:19" x14ac:dyDescent="0.3">
      <c r="A32" s="11" t="s">
        <v>20</v>
      </c>
      <c r="B32" s="11" t="s">
        <v>21</v>
      </c>
      <c r="C32" s="11"/>
      <c r="D32" s="12" t="s">
        <v>12</v>
      </c>
      <c r="E32" s="12" t="s">
        <v>22</v>
      </c>
      <c r="F32" s="11"/>
      <c r="G32" s="11"/>
      <c r="H32" s="11"/>
      <c r="I32" s="11"/>
      <c r="J32" s="11"/>
      <c r="K32" s="11"/>
      <c r="L32" s="11"/>
      <c r="M32" s="11"/>
      <c r="N32" s="11"/>
      <c r="O32" s="11"/>
      <c r="P32" s="11"/>
      <c r="Q32" s="11"/>
      <c r="R32" s="11"/>
      <c r="S32" s="11"/>
    </row>
    <row r="33" spans="1:19" x14ac:dyDescent="0.3">
      <c r="A33" s="11"/>
      <c r="B33" s="11"/>
      <c r="C33" s="11"/>
      <c r="D33" s="11"/>
      <c r="E33" s="11"/>
      <c r="F33" s="11"/>
      <c r="G33" s="11"/>
      <c r="H33" s="11"/>
      <c r="I33" s="11"/>
      <c r="J33" s="11"/>
      <c r="K33" s="11"/>
      <c r="L33" s="11"/>
      <c r="M33" s="11"/>
      <c r="N33" s="11"/>
      <c r="O33" s="11"/>
      <c r="P33" s="11"/>
      <c r="Q33" s="11"/>
      <c r="R33" s="11"/>
      <c r="S33" s="11"/>
    </row>
    <row r="34" spans="1:19" x14ac:dyDescent="0.3">
      <c r="A34" s="11"/>
      <c r="B34" s="11"/>
      <c r="C34" s="11"/>
      <c r="D34" s="11"/>
      <c r="E34" s="11"/>
      <c r="F34" s="11"/>
      <c r="G34" s="11"/>
      <c r="H34" s="11"/>
      <c r="I34" s="11"/>
      <c r="J34" s="11"/>
      <c r="K34" s="11"/>
      <c r="L34" s="11"/>
      <c r="M34" s="11"/>
      <c r="N34" s="11"/>
      <c r="O34" s="11"/>
      <c r="P34" s="11"/>
      <c r="Q34" s="11"/>
      <c r="R34" s="11"/>
      <c r="S34" s="11"/>
    </row>
    <row r="35" spans="1:19" x14ac:dyDescent="0.3">
      <c r="A35" s="13" t="s">
        <v>21</v>
      </c>
      <c r="B35" s="13"/>
      <c r="C35" s="14" t="s">
        <v>20</v>
      </c>
      <c r="D35" s="15">
        <f>(D29-D30)/D31</f>
        <v>12.01081081081081</v>
      </c>
      <c r="E35" s="16" t="s">
        <v>22</v>
      </c>
      <c r="F35" s="11"/>
      <c r="G35" s="11"/>
      <c r="H35" s="11"/>
      <c r="I35" s="11"/>
      <c r="J35" s="11"/>
      <c r="K35" s="11"/>
      <c r="L35" s="11"/>
      <c r="M35" s="11"/>
      <c r="N35" s="11"/>
      <c r="O35" s="11"/>
      <c r="P35" s="11"/>
      <c r="Q35" s="11"/>
      <c r="R35" s="11"/>
      <c r="S35" s="11"/>
    </row>
    <row r="36" spans="1:19" x14ac:dyDescent="0.3">
      <c r="A36" s="11"/>
      <c r="B36" s="11"/>
      <c r="C36" s="11"/>
      <c r="D36" s="11"/>
      <c r="E36" s="11"/>
      <c r="F36" s="11"/>
      <c r="G36" s="11"/>
      <c r="H36" s="11"/>
      <c r="I36" s="11"/>
      <c r="J36" s="11"/>
      <c r="K36" s="11"/>
      <c r="L36" s="11"/>
      <c r="M36" s="11"/>
      <c r="N36" s="11"/>
      <c r="O36" s="11"/>
      <c r="P36" s="11"/>
      <c r="Q36" s="11"/>
      <c r="R36" s="11"/>
      <c r="S36" s="11"/>
    </row>
  </sheetData>
  <mergeCells count="2">
    <mergeCell ref="A1:L5"/>
    <mergeCell ref="I9:S2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7"/>
  <sheetViews>
    <sheetView zoomScale="120" zoomScaleNormal="120" workbookViewId="0">
      <selection activeCell="D21" sqref="D21"/>
    </sheetView>
  </sheetViews>
  <sheetFormatPr defaultRowHeight="14.4" x14ac:dyDescent="0.3"/>
  <cols>
    <col min="1" max="1" width="23.5546875" customWidth="1"/>
    <col min="2" max="2" width="27" customWidth="1"/>
    <col min="3" max="3" width="19.6640625" customWidth="1"/>
    <col min="4" max="4" width="55" customWidth="1"/>
    <col min="5" max="5" width="25.88671875" customWidth="1"/>
  </cols>
  <sheetData>
    <row r="1" spans="1:9" ht="28.8" x14ac:dyDescent="0.3">
      <c r="A1" s="5" t="s">
        <v>23</v>
      </c>
      <c r="B1" s="5" t="s">
        <v>24</v>
      </c>
      <c r="C1" s="5" t="s">
        <v>37</v>
      </c>
      <c r="D1" s="1" t="s">
        <v>25</v>
      </c>
    </row>
    <row r="2" spans="1:9" x14ac:dyDescent="0.3">
      <c r="A2" s="1"/>
      <c r="B2" s="1"/>
      <c r="C2" s="1"/>
      <c r="D2" s="1"/>
      <c r="E2" t="s">
        <v>26</v>
      </c>
    </row>
    <row r="3" spans="1:9" x14ac:dyDescent="0.3">
      <c r="A3" s="1">
        <v>1</v>
      </c>
      <c r="B3" s="6">
        <f>((H6*H6)-H7)/(2*A3)</f>
        <v>2221.7777999999998</v>
      </c>
      <c r="C3" s="6">
        <f>(H6-H7)/A3</f>
        <v>66.66</v>
      </c>
      <c r="D3" s="5" t="str">
        <f>IF(C3&gt;17,A17,IF(C3&lt;12,A18,IF(12&lt;C3&lt;17,A19,A20)))</f>
        <v>The car will lose the race – Acceleration value too low!</v>
      </c>
      <c r="E3" t="s">
        <v>27</v>
      </c>
      <c r="F3" t="s">
        <v>29</v>
      </c>
    </row>
    <row r="4" spans="1:9" x14ac:dyDescent="0.3">
      <c r="A4" s="1">
        <v>2</v>
      </c>
      <c r="B4" s="6">
        <f>((H6*H6)-H7)/(2*A4)</f>
        <v>1110.8888999999999</v>
      </c>
      <c r="C4" s="6">
        <f>(H6-H7)/A4</f>
        <v>33.33</v>
      </c>
      <c r="D4" s="5" t="str">
        <f>IF(C4&gt;17,A17,IF(C4&lt;12,A18,IF(12&lt;C4&lt;17,A19,A20)))</f>
        <v>The car will lose the race – Acceleration value too low!</v>
      </c>
      <c r="E4" t="s">
        <v>18</v>
      </c>
      <c r="F4" t="s">
        <v>19</v>
      </c>
    </row>
    <row r="5" spans="1:9" x14ac:dyDescent="0.3">
      <c r="A5" s="1">
        <v>3</v>
      </c>
      <c r="B5" s="6">
        <f>((H6*H6)-H7)/(2*A5)</f>
        <v>740.59259999999995</v>
      </c>
      <c r="C5" s="6">
        <f>(H6-H7)/A5</f>
        <v>22.22</v>
      </c>
      <c r="D5" s="5" t="str">
        <f>IF(C5&gt;17,A17,IF(C5&lt;12,A18,IF(12&lt;C5&lt;17,A19,A20)))</f>
        <v>The car will lose the race – Acceleration value too low!</v>
      </c>
      <c r="E5" t="s">
        <v>3</v>
      </c>
    </row>
    <row r="6" spans="1:9" x14ac:dyDescent="0.3">
      <c r="A6" s="1">
        <v>4</v>
      </c>
      <c r="B6" s="6">
        <f>((H6*H6)-H7)/(2*A6)</f>
        <v>555.44444999999996</v>
      </c>
      <c r="C6" s="6">
        <f>(H6-H7)/A6</f>
        <v>16.664999999999999</v>
      </c>
      <c r="D6" s="5" t="str">
        <f>IF(C6&gt;17,A17,IF(C6&lt;12,A18,IF(C6&gt;12&amp;C6&lt;17,A19,A20)))</f>
        <v>The car will win the race</v>
      </c>
      <c r="E6" t="s">
        <v>4</v>
      </c>
      <c r="F6" t="s">
        <v>5</v>
      </c>
      <c r="H6">
        <v>66.66</v>
      </c>
      <c r="I6" s="2" t="s">
        <v>15</v>
      </c>
    </row>
    <row r="7" spans="1:9" x14ac:dyDescent="0.3">
      <c r="A7" s="1">
        <v>5</v>
      </c>
      <c r="B7" s="6">
        <f>((H6*H6)-H7)/(2*A7)</f>
        <v>444.35555999999997</v>
      </c>
      <c r="C7" s="6">
        <f>(H6-H7)/A7</f>
        <v>13.331999999999999</v>
      </c>
      <c r="D7" s="5" t="str">
        <f>IF(C7&gt;17,A17,IF(C5&lt;12,A18,IF(12&lt;C5&lt;17,A19,A20)))</f>
        <v>The car will win the race</v>
      </c>
      <c r="E7" t="s">
        <v>6</v>
      </c>
      <c r="F7" t="s">
        <v>7</v>
      </c>
      <c r="H7">
        <v>0</v>
      </c>
      <c r="I7" s="2" t="s">
        <v>15</v>
      </c>
    </row>
    <row r="8" spans="1:9" x14ac:dyDescent="0.3">
      <c r="A8" s="1">
        <v>6</v>
      </c>
      <c r="B8" s="6">
        <f>((H6*H6)-H7)/(2*A8)</f>
        <v>370.29629999999997</v>
      </c>
      <c r="C8" s="6">
        <f>(H6-H7)/A8</f>
        <v>11.11</v>
      </c>
      <c r="D8" s="5" t="str">
        <f>IF(C8&gt;17,A17,IF(C8&lt;12,A18,IF(12&lt;C8&lt;17,A19,A20)))</f>
        <v>Impossible! – the race car cannot accelerate this quickly!</v>
      </c>
      <c r="E8" t="s">
        <v>8</v>
      </c>
      <c r="F8" t="s">
        <v>9</v>
      </c>
      <c r="H8" s="2" t="s">
        <v>28</v>
      </c>
      <c r="I8" s="2" t="s">
        <v>16</v>
      </c>
    </row>
    <row r="9" spans="1:9" x14ac:dyDescent="0.3">
      <c r="A9" s="1">
        <v>7</v>
      </c>
      <c r="B9" s="6">
        <f>((H6*H6)-H7)/(2*A9)</f>
        <v>317.39682857142856</v>
      </c>
      <c r="C9" s="6">
        <f>(H6-H7)/A9</f>
        <v>9.5228571428571431</v>
      </c>
      <c r="D9" s="5" t="str">
        <f>IF(C9&gt;17,A17,IF(C9&lt;12,A18,IF(12&lt;C9&lt;17,A19,A20)))</f>
        <v>Impossible! – the race car cannot accelerate this quickly!</v>
      </c>
      <c r="E9" t="s">
        <v>10</v>
      </c>
      <c r="F9" t="s">
        <v>11</v>
      </c>
      <c r="H9" s="2" t="s">
        <v>12</v>
      </c>
      <c r="I9" s="2" t="s">
        <v>15</v>
      </c>
    </row>
    <row r="10" spans="1:9" x14ac:dyDescent="0.3">
      <c r="A10" s="1">
        <v>8</v>
      </c>
      <c r="B10" s="6">
        <f>((H6*H6)-H7)/(2*A10)</f>
        <v>277.72222499999998</v>
      </c>
      <c r="C10" s="6">
        <f>(H6-H7)/A10</f>
        <v>8.3324999999999996</v>
      </c>
      <c r="D10" s="5" t="str">
        <f>IF(C10&gt;17,A17,IF(C10&lt;12,A18,IF(12&lt;C10&lt;17,E19,A20)))</f>
        <v>Impossible! – the race car cannot accelerate this quickly!</v>
      </c>
      <c r="E10" t="s">
        <v>8</v>
      </c>
      <c r="H10" s="2"/>
      <c r="I10" s="2"/>
    </row>
    <row r="11" spans="1:9" x14ac:dyDescent="0.3">
      <c r="A11" s="1">
        <v>9</v>
      </c>
      <c r="B11" s="6">
        <f>((H6*H6)-H7)/(2*A11)</f>
        <v>246.86419999999998</v>
      </c>
      <c r="C11" s="6">
        <f>(H6-H7)/A11</f>
        <v>7.4066666666666663</v>
      </c>
      <c r="D11" s="5" t="str">
        <f>IF(C11&gt;17,A17,IF(C11&lt;12,A18,IF(12&lt;C11&lt;17,A19,A20)))</f>
        <v>Impossible! – the race car cannot accelerate this quickly!</v>
      </c>
      <c r="E11" t="s">
        <v>20</v>
      </c>
      <c r="F11" t="s">
        <v>21</v>
      </c>
      <c r="H11" s="2" t="s">
        <v>12</v>
      </c>
      <c r="I11" s="2" t="s">
        <v>22</v>
      </c>
    </row>
    <row r="12" spans="1:9" x14ac:dyDescent="0.3">
      <c r="A12" s="1">
        <v>10</v>
      </c>
      <c r="B12" s="6">
        <f>((H6*H6)-H7)/(2*A12)</f>
        <v>222.17777999999998</v>
      </c>
      <c r="C12" s="6">
        <f>(H6-H7)/A12</f>
        <v>6.6659999999999995</v>
      </c>
      <c r="D12" s="5" t="str">
        <f>IF(C12&gt;17,A17,IF(C12&lt;12,A18,IF(12&lt;C12&lt;17,A19,A20)))</f>
        <v>Impossible! – the race car cannot accelerate this quickly!</v>
      </c>
    </row>
    <row r="13" spans="1:9" x14ac:dyDescent="0.3">
      <c r="A13" s="1"/>
      <c r="B13" s="1"/>
      <c r="C13" s="1"/>
      <c r="D13" s="1"/>
    </row>
    <row r="14" spans="1:9" x14ac:dyDescent="0.3">
      <c r="A14" s="1"/>
      <c r="B14" s="1"/>
      <c r="C14" s="1"/>
      <c r="D14" s="1"/>
    </row>
    <row r="15" spans="1:9" x14ac:dyDescent="0.3">
      <c r="A15" s="1"/>
      <c r="B15" s="1"/>
      <c r="C15" s="1"/>
      <c r="D15" s="1"/>
    </row>
    <row r="16" spans="1:9" x14ac:dyDescent="0.3">
      <c r="A16" s="1"/>
      <c r="B16" s="1"/>
      <c r="C16" s="1"/>
      <c r="D16" s="1"/>
    </row>
    <row r="17" spans="1:4" x14ac:dyDescent="0.3">
      <c r="A17" t="s">
        <v>34</v>
      </c>
      <c r="B17" s="1"/>
      <c r="C17" s="1"/>
      <c r="D17" s="1"/>
    </row>
    <row r="18" spans="1:4" x14ac:dyDescent="0.3">
      <c r="A18" t="s">
        <v>35</v>
      </c>
      <c r="B18" s="1"/>
      <c r="C18" s="1"/>
      <c r="D18" s="1"/>
    </row>
    <row r="19" spans="1:4" x14ac:dyDescent="0.3">
      <c r="A19" t="s">
        <v>36</v>
      </c>
      <c r="B19" s="1"/>
      <c r="C19" s="1"/>
      <c r="D19" s="1"/>
    </row>
    <row r="20" spans="1:4" x14ac:dyDescent="0.3">
      <c r="A20" t="s">
        <v>36</v>
      </c>
      <c r="B20" s="1"/>
      <c r="C20" s="1"/>
      <c r="D20" s="1"/>
    </row>
    <row r="21" spans="1:4" x14ac:dyDescent="0.3">
      <c r="A21" s="1"/>
      <c r="B21" s="1"/>
      <c r="C21" s="1"/>
      <c r="D21" s="1"/>
    </row>
    <row r="23" spans="1:4" x14ac:dyDescent="0.3">
      <c r="A23" s="20" t="s">
        <v>80</v>
      </c>
      <c r="B23" s="20"/>
      <c r="C23" s="20"/>
      <c r="D23" s="20"/>
    </row>
    <row r="24" spans="1:4" x14ac:dyDescent="0.3">
      <c r="A24" s="20"/>
      <c r="B24" s="20"/>
      <c r="C24" s="20"/>
      <c r="D24" s="20"/>
    </row>
    <row r="25" spans="1:4" x14ac:dyDescent="0.3">
      <c r="A25" s="20"/>
      <c r="B25" s="20"/>
      <c r="C25" s="20"/>
      <c r="D25" s="20"/>
    </row>
    <row r="26" spans="1:4" x14ac:dyDescent="0.3">
      <c r="A26" s="20"/>
      <c r="B26" s="20"/>
      <c r="C26" s="20"/>
      <c r="D26" s="20"/>
    </row>
    <row r="27" spans="1:4" x14ac:dyDescent="0.3">
      <c r="A27" s="20"/>
      <c r="B27" s="20"/>
      <c r="C27" s="20"/>
      <c r="D27" s="20"/>
    </row>
    <row r="28" spans="1:4" x14ac:dyDescent="0.3">
      <c r="A28" s="20"/>
      <c r="B28" s="20"/>
      <c r="C28" s="20"/>
      <c r="D28" s="20"/>
    </row>
    <row r="29" spans="1:4" x14ac:dyDescent="0.3">
      <c r="A29" s="20"/>
      <c r="B29" s="20"/>
      <c r="C29" s="20"/>
      <c r="D29" s="20"/>
    </row>
    <row r="30" spans="1:4" x14ac:dyDescent="0.3">
      <c r="A30" s="20"/>
      <c r="B30" s="20"/>
      <c r="C30" s="20"/>
      <c r="D30" s="20"/>
    </row>
    <row r="31" spans="1:4" x14ac:dyDescent="0.3">
      <c r="A31" s="20"/>
      <c r="B31" s="20"/>
      <c r="C31" s="20"/>
      <c r="D31" s="20"/>
    </row>
    <row r="32" spans="1:4" x14ac:dyDescent="0.3">
      <c r="A32" s="20"/>
      <c r="B32" s="20"/>
      <c r="C32" s="20"/>
      <c r="D32" s="20"/>
    </row>
    <row r="33" spans="1:4" x14ac:dyDescent="0.3">
      <c r="A33" s="20"/>
      <c r="B33" s="20"/>
      <c r="C33" s="20"/>
      <c r="D33" s="20"/>
    </row>
    <row r="34" spans="1:4" x14ac:dyDescent="0.3">
      <c r="A34" s="20"/>
      <c r="B34" s="20"/>
      <c r="C34" s="20"/>
      <c r="D34" s="20"/>
    </row>
    <row r="35" spans="1:4" x14ac:dyDescent="0.3">
      <c r="A35" s="20"/>
      <c r="B35" s="20"/>
      <c r="C35" s="20"/>
      <c r="D35" s="20"/>
    </row>
    <row r="36" spans="1:4" x14ac:dyDescent="0.3">
      <c r="A36" s="20"/>
      <c r="B36" s="20"/>
      <c r="C36" s="20"/>
      <c r="D36" s="20"/>
    </row>
    <row r="37" spans="1:4" x14ac:dyDescent="0.3">
      <c r="A37" s="20"/>
      <c r="B37" s="20"/>
      <c r="C37" s="20"/>
      <c r="D37" s="20"/>
    </row>
    <row r="38" spans="1:4" x14ac:dyDescent="0.3">
      <c r="A38" s="20"/>
      <c r="B38" s="20"/>
      <c r="C38" s="20"/>
      <c r="D38" s="20"/>
    </row>
    <row r="39" spans="1:4" x14ac:dyDescent="0.3">
      <c r="A39" s="20"/>
      <c r="B39" s="20"/>
      <c r="C39" s="20"/>
      <c r="D39" s="20"/>
    </row>
    <row r="40" spans="1:4" x14ac:dyDescent="0.3">
      <c r="A40" s="20"/>
      <c r="B40" s="20"/>
      <c r="C40" s="20"/>
      <c r="D40" s="20"/>
    </row>
    <row r="41" spans="1:4" x14ac:dyDescent="0.3">
      <c r="A41" s="20"/>
      <c r="B41" s="20"/>
      <c r="C41" s="20"/>
      <c r="D41" s="20"/>
    </row>
    <row r="42" spans="1:4" x14ac:dyDescent="0.3">
      <c r="A42" s="20"/>
      <c r="B42" s="20"/>
      <c r="C42" s="20"/>
      <c r="D42" s="20"/>
    </row>
    <row r="43" spans="1:4" x14ac:dyDescent="0.3">
      <c r="A43" s="20"/>
      <c r="B43" s="20"/>
      <c r="C43" s="20"/>
      <c r="D43" s="20"/>
    </row>
    <row r="44" spans="1:4" x14ac:dyDescent="0.3">
      <c r="A44" s="20"/>
      <c r="B44" s="20"/>
      <c r="C44" s="20"/>
      <c r="D44" s="20"/>
    </row>
    <row r="45" spans="1:4" x14ac:dyDescent="0.3">
      <c r="A45" s="20"/>
      <c r="B45" s="20"/>
      <c r="C45" s="20"/>
      <c r="D45" s="20"/>
    </row>
    <row r="46" spans="1:4" x14ac:dyDescent="0.3">
      <c r="A46" s="20"/>
      <c r="B46" s="20"/>
      <c r="C46" s="20"/>
      <c r="D46" s="20"/>
    </row>
    <row r="47" spans="1:4" x14ac:dyDescent="0.3">
      <c r="A47" s="20"/>
      <c r="B47" s="20"/>
      <c r="C47" s="20"/>
      <c r="D47" s="20"/>
    </row>
  </sheetData>
  <mergeCells count="1">
    <mergeCell ref="A23:D47"/>
  </mergeCells>
  <conditionalFormatting sqref="B14">
    <cfRule type="containsText" dxfId="7" priority="9" operator="containsText" text="The car will lose the race – Acceleration value too low!">
      <formula>NOT(ISERROR(SEARCH("The car will lose the race – Acceleration value too low!",B14)))</formula>
    </cfRule>
  </conditionalFormatting>
  <conditionalFormatting sqref="D3:D5">
    <cfRule type="containsText" dxfId="6" priority="6" operator="containsText" text="The car will lose the race – Acceleration value too low!">
      <formula>NOT(ISERROR(SEARCH("The car will lose the race – Acceleration value too low!",D3)))</formula>
    </cfRule>
  </conditionalFormatting>
  <conditionalFormatting sqref="D6:D7">
    <cfRule type="containsText" dxfId="5" priority="4" operator="containsText" text="The car will win the race">
      <formula>NOT(ISERROR(SEARCH("The car will win the race",D6)))</formula>
    </cfRule>
  </conditionalFormatting>
  <conditionalFormatting sqref="D8:D12">
    <cfRule type="containsText" dxfId="4" priority="1" operator="containsText" text="Impossible! – the race car cannot accelerate this quickly!">
      <formula>NOT(ISERROR(SEARCH("Impossible! – the race car cannot accelerate this quickly!",D8)))</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51"/>
  <sheetViews>
    <sheetView topLeftCell="B33" zoomScale="120" zoomScaleNormal="120" workbookViewId="0">
      <selection activeCell="H42" sqref="H42"/>
    </sheetView>
  </sheetViews>
  <sheetFormatPr defaultRowHeight="14.4" x14ac:dyDescent="0.3"/>
  <cols>
    <col min="1" max="1" width="23.5546875" customWidth="1"/>
    <col min="2" max="2" width="27" customWidth="1"/>
    <col min="3" max="3" width="19.6640625" customWidth="1"/>
    <col min="4" max="4" width="21.5546875" customWidth="1"/>
    <col min="5" max="5" width="25.88671875" customWidth="1"/>
  </cols>
  <sheetData>
    <row r="1" spans="1:9" ht="28.8" x14ac:dyDescent="0.3">
      <c r="A1" s="5" t="s">
        <v>23</v>
      </c>
      <c r="B1" s="5" t="s">
        <v>24</v>
      </c>
      <c r="C1" s="5" t="s">
        <v>37</v>
      </c>
      <c r="D1" s="1" t="s">
        <v>38</v>
      </c>
    </row>
    <row r="2" spans="1:9" x14ac:dyDescent="0.3">
      <c r="A2" s="1"/>
      <c r="B2" s="1"/>
      <c r="C2" s="1"/>
      <c r="D2" s="1" t="s">
        <v>39</v>
      </c>
      <c r="E2" t="s">
        <v>26</v>
      </c>
    </row>
    <row r="3" spans="1:9" x14ac:dyDescent="0.3">
      <c r="A3" s="1">
        <v>1</v>
      </c>
      <c r="B3" s="6">
        <f>((H6*H6)-H7)/(2*A3)</f>
        <v>2221.7777999999998</v>
      </c>
      <c r="C3" s="6">
        <f>(H6-H7)/A3</f>
        <v>66.66</v>
      </c>
      <c r="D3" s="7">
        <f>SQRT(2*400*A3)</f>
        <v>28.284271247461902</v>
      </c>
      <c r="E3" t="s">
        <v>27</v>
      </c>
      <c r="F3" t="s">
        <v>29</v>
      </c>
    </row>
    <row r="4" spans="1:9" x14ac:dyDescent="0.3">
      <c r="A4" s="1">
        <v>2</v>
      </c>
      <c r="B4" s="6">
        <f>((H6*H6)-H7)/(2*A4)</f>
        <v>1110.8888999999999</v>
      </c>
      <c r="C4" s="6">
        <f>(H6-H7)/A4</f>
        <v>33.33</v>
      </c>
      <c r="D4" s="7">
        <f t="shared" ref="D4:D12" si="0">SQRT(2*400*A4)</f>
        <v>40</v>
      </c>
      <c r="E4" t="s">
        <v>18</v>
      </c>
      <c r="F4" t="s">
        <v>19</v>
      </c>
    </row>
    <row r="5" spans="1:9" x14ac:dyDescent="0.3">
      <c r="A5" s="1">
        <v>3</v>
      </c>
      <c r="B5" s="6">
        <f>((H6*H6)-H7)/(2*A5)</f>
        <v>740.59259999999995</v>
      </c>
      <c r="C5" s="6">
        <f>(H6-H7)/A5</f>
        <v>22.22</v>
      </c>
      <c r="D5" s="7">
        <f t="shared" si="0"/>
        <v>48.989794855663561</v>
      </c>
      <c r="E5" t="s">
        <v>3</v>
      </c>
    </row>
    <row r="6" spans="1:9" x14ac:dyDescent="0.3">
      <c r="A6" s="1">
        <v>4</v>
      </c>
      <c r="B6" s="6">
        <f>((H6*H6)-H7)/(2*A6)</f>
        <v>555.44444999999996</v>
      </c>
      <c r="C6" s="6">
        <f>(H6-H7)/A6</f>
        <v>16.664999999999999</v>
      </c>
      <c r="D6" s="7">
        <f t="shared" si="0"/>
        <v>56.568542494923804</v>
      </c>
      <c r="E6" t="s">
        <v>4</v>
      </c>
      <c r="F6" t="s">
        <v>5</v>
      </c>
      <c r="H6">
        <v>66.66</v>
      </c>
      <c r="I6" s="2" t="s">
        <v>15</v>
      </c>
    </row>
    <row r="7" spans="1:9" x14ac:dyDescent="0.3">
      <c r="A7" s="1">
        <v>5</v>
      </c>
      <c r="B7" s="6">
        <f>((H6*H6)-H7)/(2*A7)</f>
        <v>444.35555999999997</v>
      </c>
      <c r="C7" s="6">
        <f>(H6-H7)/A7</f>
        <v>13.331999999999999</v>
      </c>
      <c r="D7" s="7">
        <f t="shared" si="0"/>
        <v>63.245553203367585</v>
      </c>
      <c r="E7" t="s">
        <v>6</v>
      </c>
      <c r="F7" t="s">
        <v>7</v>
      </c>
      <c r="H7">
        <v>0</v>
      </c>
      <c r="I7" s="2" t="s">
        <v>15</v>
      </c>
    </row>
    <row r="8" spans="1:9" x14ac:dyDescent="0.3">
      <c r="A8" s="1">
        <v>6</v>
      </c>
      <c r="B8" s="6">
        <f>((H6*H6)-H7)/(2*A8)</f>
        <v>370.29629999999997</v>
      </c>
      <c r="C8" s="6">
        <f>(H6-H7)/A8</f>
        <v>11.11</v>
      </c>
      <c r="D8" s="7">
        <f t="shared" si="0"/>
        <v>69.282032302755098</v>
      </c>
      <c r="E8" t="s">
        <v>8</v>
      </c>
      <c r="F8" t="s">
        <v>9</v>
      </c>
      <c r="H8" s="2" t="s">
        <v>28</v>
      </c>
      <c r="I8" s="2" t="s">
        <v>16</v>
      </c>
    </row>
    <row r="9" spans="1:9" x14ac:dyDescent="0.3">
      <c r="A9" s="1">
        <v>7</v>
      </c>
      <c r="B9" s="6">
        <f>((H6*H6)-H7)/(2*A9)</f>
        <v>317.39682857142856</v>
      </c>
      <c r="C9" s="6">
        <f>(H6-H7)/A9</f>
        <v>9.5228571428571431</v>
      </c>
      <c r="D9" s="7">
        <f t="shared" si="0"/>
        <v>74.833147735478832</v>
      </c>
      <c r="E9" t="s">
        <v>10</v>
      </c>
      <c r="F9" t="s">
        <v>11</v>
      </c>
      <c r="H9" s="2" t="s">
        <v>12</v>
      </c>
      <c r="I9" s="2" t="s">
        <v>15</v>
      </c>
    </row>
    <row r="10" spans="1:9" x14ac:dyDescent="0.3">
      <c r="A10" s="1">
        <v>8</v>
      </c>
      <c r="B10" s="6">
        <f>((H6*H6)-H7)/(2*A10)</f>
        <v>277.72222499999998</v>
      </c>
      <c r="C10" s="6">
        <f>(H6-H7)/A10</f>
        <v>8.3324999999999996</v>
      </c>
      <c r="D10" s="7">
        <f t="shared" si="0"/>
        <v>80</v>
      </c>
      <c r="E10" t="s">
        <v>8</v>
      </c>
      <c r="H10" s="2"/>
      <c r="I10" s="2"/>
    </row>
    <row r="11" spans="1:9" x14ac:dyDescent="0.3">
      <c r="A11" s="1">
        <v>9</v>
      </c>
      <c r="B11" s="6">
        <f>((H6*H6)-H7)/(2*A11)</f>
        <v>246.86419999999998</v>
      </c>
      <c r="C11" s="6">
        <f>(H6-H7)/A11</f>
        <v>7.4066666666666663</v>
      </c>
      <c r="D11" s="7">
        <f t="shared" si="0"/>
        <v>84.852813742385706</v>
      </c>
      <c r="E11" t="s">
        <v>20</v>
      </c>
      <c r="F11" t="s">
        <v>21</v>
      </c>
      <c r="H11" s="2" t="s">
        <v>12</v>
      </c>
      <c r="I11" s="2" t="s">
        <v>22</v>
      </c>
    </row>
    <row r="12" spans="1:9" x14ac:dyDescent="0.3">
      <c r="A12" s="1">
        <v>10</v>
      </c>
      <c r="B12" s="6">
        <f>((H6*H6)-H7)/(2*A12)</f>
        <v>222.17777999999998</v>
      </c>
      <c r="C12" s="6">
        <f>(H6-H7)/A12</f>
        <v>6.6659999999999995</v>
      </c>
      <c r="D12" s="7">
        <f t="shared" si="0"/>
        <v>89.442719099991592</v>
      </c>
    </row>
    <row r="13" spans="1:9" x14ac:dyDescent="0.3">
      <c r="A13" s="1"/>
      <c r="B13" s="1"/>
      <c r="C13" s="1"/>
      <c r="D13" s="1"/>
    </row>
    <row r="14" spans="1:9" x14ac:dyDescent="0.3">
      <c r="A14" s="1"/>
      <c r="B14" s="1"/>
      <c r="C14" s="1"/>
      <c r="D14" s="1"/>
    </row>
    <row r="15" spans="1:9" x14ac:dyDescent="0.3">
      <c r="A15" s="1"/>
      <c r="B15" s="1"/>
      <c r="C15" s="1"/>
      <c r="D15" s="1"/>
    </row>
    <row r="16" spans="1:9" x14ac:dyDescent="0.3">
      <c r="A16" s="1"/>
      <c r="B16" s="1"/>
      <c r="C16" s="1"/>
      <c r="D16" s="1"/>
    </row>
    <row r="17" spans="1:4" x14ac:dyDescent="0.3">
      <c r="B17" s="1"/>
      <c r="C17" s="1"/>
      <c r="D17" s="1"/>
    </row>
    <row r="18" spans="1:4" x14ac:dyDescent="0.3">
      <c r="B18" s="1"/>
      <c r="C18" s="1"/>
      <c r="D18" s="1"/>
    </row>
    <row r="19" spans="1:4" x14ac:dyDescent="0.3">
      <c r="B19" s="1"/>
      <c r="C19" s="1"/>
      <c r="D19" s="1"/>
    </row>
    <row r="20" spans="1:4" x14ac:dyDescent="0.3">
      <c r="B20" s="1"/>
      <c r="C20" s="1"/>
      <c r="D20" s="1"/>
    </row>
    <row r="21" spans="1:4" x14ac:dyDescent="0.3">
      <c r="A21" s="1"/>
      <c r="B21" s="1"/>
      <c r="C21" s="1"/>
      <c r="D21" s="1"/>
    </row>
    <row r="36" spans="2:6" x14ac:dyDescent="0.3">
      <c r="B36" s="20" t="s">
        <v>81</v>
      </c>
      <c r="C36" s="20"/>
      <c r="D36" s="20"/>
      <c r="E36" s="20"/>
      <c r="F36" s="20"/>
    </row>
    <row r="37" spans="2:6" x14ac:dyDescent="0.3">
      <c r="B37" s="20"/>
      <c r="C37" s="20"/>
      <c r="D37" s="20"/>
      <c r="E37" s="20"/>
      <c r="F37" s="20"/>
    </row>
    <row r="38" spans="2:6" x14ac:dyDescent="0.3">
      <c r="B38" s="20"/>
      <c r="C38" s="20"/>
      <c r="D38" s="20"/>
      <c r="E38" s="20"/>
      <c r="F38" s="20"/>
    </row>
    <row r="39" spans="2:6" x14ac:dyDescent="0.3">
      <c r="B39" s="20"/>
      <c r="C39" s="20"/>
      <c r="D39" s="20"/>
      <c r="E39" s="20"/>
      <c r="F39" s="20"/>
    </row>
    <row r="40" spans="2:6" x14ac:dyDescent="0.3">
      <c r="B40" s="20"/>
      <c r="C40" s="20"/>
      <c r="D40" s="20"/>
      <c r="E40" s="20"/>
      <c r="F40" s="20"/>
    </row>
    <row r="41" spans="2:6" x14ac:dyDescent="0.3">
      <c r="B41" s="20"/>
      <c r="C41" s="20"/>
      <c r="D41" s="20"/>
      <c r="E41" s="20"/>
      <c r="F41" s="20"/>
    </row>
    <row r="42" spans="2:6" x14ac:dyDescent="0.3">
      <c r="B42" s="20"/>
      <c r="C42" s="20"/>
      <c r="D42" s="20"/>
      <c r="E42" s="20"/>
      <c r="F42" s="20"/>
    </row>
    <row r="43" spans="2:6" x14ac:dyDescent="0.3">
      <c r="B43" s="20"/>
      <c r="C43" s="20"/>
      <c r="D43" s="20"/>
      <c r="E43" s="20"/>
      <c r="F43" s="20"/>
    </row>
    <row r="44" spans="2:6" x14ac:dyDescent="0.3">
      <c r="B44" s="20"/>
      <c r="C44" s="20"/>
      <c r="D44" s="20"/>
      <c r="E44" s="20"/>
      <c r="F44" s="20"/>
    </row>
    <row r="45" spans="2:6" x14ac:dyDescent="0.3">
      <c r="B45" s="20"/>
      <c r="C45" s="20"/>
      <c r="D45" s="20"/>
      <c r="E45" s="20"/>
      <c r="F45" s="20"/>
    </row>
    <row r="46" spans="2:6" x14ac:dyDescent="0.3">
      <c r="B46" s="20"/>
      <c r="C46" s="20"/>
      <c r="D46" s="20"/>
      <c r="E46" s="20"/>
      <c r="F46" s="20"/>
    </row>
    <row r="47" spans="2:6" x14ac:dyDescent="0.3">
      <c r="B47" s="20"/>
      <c r="C47" s="20"/>
      <c r="D47" s="20"/>
      <c r="E47" s="20"/>
      <c r="F47" s="20"/>
    </row>
    <row r="48" spans="2:6" x14ac:dyDescent="0.3">
      <c r="B48" s="20"/>
      <c r="C48" s="20"/>
      <c r="D48" s="20"/>
      <c r="E48" s="20"/>
      <c r="F48" s="20"/>
    </row>
    <row r="49" spans="2:6" x14ac:dyDescent="0.3">
      <c r="B49" s="20"/>
      <c r="C49" s="20"/>
      <c r="D49" s="20"/>
      <c r="E49" s="20"/>
      <c r="F49" s="20"/>
    </row>
    <row r="50" spans="2:6" x14ac:dyDescent="0.3">
      <c r="B50" s="20"/>
      <c r="C50" s="20"/>
      <c r="D50" s="20"/>
      <c r="E50" s="20"/>
      <c r="F50" s="20"/>
    </row>
    <row r="51" spans="2:6" x14ac:dyDescent="0.3">
      <c r="B51" s="20"/>
      <c r="C51" s="20"/>
      <c r="D51" s="20"/>
      <c r="E51" s="20"/>
      <c r="F51" s="20"/>
    </row>
  </sheetData>
  <mergeCells count="1">
    <mergeCell ref="B36:F51"/>
  </mergeCells>
  <conditionalFormatting sqref="B14">
    <cfRule type="containsText" dxfId="3" priority="9" operator="containsText" text="The car will lose the race – Acceleration value too low!">
      <formula>NOT(ISERROR(SEARCH("The car will lose the race – Acceleration value too low!",B14)))</formula>
    </cfRule>
  </conditionalFormatting>
  <conditionalFormatting sqref="D3:D12">
    <cfRule type="containsText" dxfId="2" priority="6" operator="containsText" text="The car will lose the race – Acceleration value too low!">
      <formula>NOT(ISERROR(SEARCH("The car will lose the race – Acceleration value too low!",D3)))</formula>
    </cfRule>
  </conditionalFormatting>
  <conditionalFormatting sqref="D6:D7">
    <cfRule type="containsText" dxfId="1" priority="4" operator="containsText" text="The car will win the race">
      <formula>NOT(ISERROR(SEARCH("The car will win the race",D6)))</formula>
    </cfRule>
  </conditionalFormatting>
  <conditionalFormatting sqref="D8:D12">
    <cfRule type="containsText" dxfId="0" priority="1" operator="containsText" text="Impossible! – the race car cannot accelerate this quickly!">
      <formula>NOT(ISERROR(SEARCH("Impossible! – the race car cannot accelerate this quickly!",D8)))</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81"/>
  <sheetViews>
    <sheetView workbookViewId="0">
      <selection activeCell="F85" sqref="F85"/>
    </sheetView>
  </sheetViews>
  <sheetFormatPr defaultRowHeight="14.4" x14ac:dyDescent="0.3"/>
  <cols>
    <col min="1" max="1" width="13" customWidth="1"/>
    <col min="2" max="2" width="12.33203125" customWidth="1"/>
    <col min="3" max="3" width="15.6640625" customWidth="1"/>
    <col min="4" max="4" width="16.88671875" customWidth="1"/>
    <col min="5" max="5" width="17.6640625" customWidth="1"/>
    <col min="6" max="6" width="12.33203125" customWidth="1"/>
    <col min="7" max="7" width="15.109375" customWidth="1"/>
    <col min="8" max="8" width="14.33203125" customWidth="1"/>
    <col min="10" max="11" width="10.109375" bestFit="1" customWidth="1"/>
    <col min="12" max="12" width="8.5546875" customWidth="1"/>
    <col min="13" max="13" width="10.109375" bestFit="1" customWidth="1"/>
  </cols>
  <sheetData>
    <row r="1" spans="1:13" x14ac:dyDescent="0.3">
      <c r="A1" s="8" t="s">
        <v>30</v>
      </c>
      <c r="B1" s="8" t="s">
        <v>46</v>
      </c>
      <c r="C1" s="8" t="s">
        <v>31</v>
      </c>
      <c r="D1" s="8" t="s">
        <v>32</v>
      </c>
      <c r="E1" s="8" t="s">
        <v>33</v>
      </c>
      <c r="F1" s="8" t="s">
        <v>47</v>
      </c>
      <c r="G1" s="8" t="s">
        <v>48</v>
      </c>
      <c r="H1" s="8" t="s">
        <v>49</v>
      </c>
    </row>
    <row r="2" spans="1:13" x14ac:dyDescent="0.3">
      <c r="A2" s="9">
        <v>1</v>
      </c>
      <c r="B2" s="9">
        <v>0.7</v>
      </c>
      <c r="C2" s="9">
        <v>1.5</v>
      </c>
      <c r="D2" s="9">
        <v>1</v>
      </c>
      <c r="E2" s="9">
        <v>1.4</v>
      </c>
      <c r="F2" s="9">
        <f>C2-B2</f>
        <v>0.8</v>
      </c>
      <c r="G2" s="9">
        <f>D2-B2</f>
        <v>0.30000000000000004</v>
      </c>
      <c r="H2" s="9">
        <f>E2-B2</f>
        <v>0.7</v>
      </c>
    </row>
    <row r="3" spans="1:13" x14ac:dyDescent="0.3">
      <c r="A3" s="9">
        <v>2</v>
      </c>
      <c r="B3" s="9">
        <v>2.1</v>
      </c>
      <c r="C3" s="9">
        <v>1.8</v>
      </c>
      <c r="D3" s="9">
        <v>2</v>
      </c>
      <c r="E3" s="9">
        <v>2.5</v>
      </c>
      <c r="F3" s="9">
        <f t="shared" ref="F3:F21" si="0">C3-B3</f>
        <v>-0.30000000000000004</v>
      </c>
      <c r="G3" s="9">
        <f t="shared" ref="G3:G20" si="1">D3-B3</f>
        <v>-0.10000000000000009</v>
      </c>
      <c r="H3" s="9">
        <f t="shared" ref="H3:H21" si="2">E3-B3</f>
        <v>0.39999999999999991</v>
      </c>
    </row>
    <row r="4" spans="1:13" x14ac:dyDescent="0.3">
      <c r="A4" s="9">
        <v>3</v>
      </c>
      <c r="B4" s="9">
        <v>1.1000000000000001</v>
      </c>
      <c r="C4" s="9">
        <v>2</v>
      </c>
      <c r="D4" s="9">
        <v>2</v>
      </c>
      <c r="E4" s="9">
        <v>1.6</v>
      </c>
      <c r="F4" s="9">
        <f t="shared" si="0"/>
        <v>0.89999999999999991</v>
      </c>
      <c r="G4" s="9">
        <f t="shared" si="1"/>
        <v>0.89999999999999991</v>
      </c>
      <c r="H4" s="9">
        <f t="shared" si="2"/>
        <v>0.5</v>
      </c>
    </row>
    <row r="5" spans="1:13" x14ac:dyDescent="0.3">
      <c r="A5" s="9">
        <v>4</v>
      </c>
      <c r="B5" s="9">
        <v>1.6</v>
      </c>
      <c r="C5" s="9">
        <v>0.8</v>
      </c>
      <c r="D5" s="9">
        <v>2</v>
      </c>
      <c r="E5" s="9">
        <v>1.6</v>
      </c>
      <c r="F5" s="9">
        <f t="shared" si="0"/>
        <v>-0.8</v>
      </c>
      <c r="G5" s="9">
        <f t="shared" si="1"/>
        <v>0.39999999999999991</v>
      </c>
      <c r="H5" s="9">
        <f t="shared" si="2"/>
        <v>0</v>
      </c>
    </row>
    <row r="6" spans="1:13" x14ac:dyDescent="0.3">
      <c r="A6" s="9">
        <v>5</v>
      </c>
      <c r="B6" s="9">
        <v>2.7</v>
      </c>
      <c r="C6" s="9">
        <v>3</v>
      </c>
      <c r="D6" s="9">
        <v>3.5</v>
      </c>
      <c r="E6" s="9">
        <v>3</v>
      </c>
      <c r="F6" s="9">
        <f t="shared" si="0"/>
        <v>0.29999999999999982</v>
      </c>
      <c r="G6" s="9">
        <f t="shared" si="1"/>
        <v>0.79999999999999982</v>
      </c>
      <c r="H6" s="9">
        <f t="shared" si="2"/>
        <v>0.29999999999999982</v>
      </c>
    </row>
    <row r="7" spans="1:13" x14ac:dyDescent="0.3">
      <c r="A7" s="9">
        <v>6</v>
      </c>
      <c r="B7" s="9">
        <v>0.55000000000000004</v>
      </c>
      <c r="C7" s="9">
        <v>1.2</v>
      </c>
      <c r="D7" s="9">
        <v>1</v>
      </c>
      <c r="E7" s="9">
        <v>1</v>
      </c>
      <c r="F7" s="9">
        <f t="shared" si="0"/>
        <v>0.64999999999999991</v>
      </c>
      <c r="G7" s="9">
        <f t="shared" si="1"/>
        <v>0.44999999999999996</v>
      </c>
      <c r="H7" s="9">
        <f t="shared" si="2"/>
        <v>0.44999999999999996</v>
      </c>
      <c r="J7" s="10" t="s">
        <v>52</v>
      </c>
    </row>
    <row r="8" spans="1:13" x14ac:dyDescent="0.3">
      <c r="A8" s="9">
        <v>7</v>
      </c>
      <c r="B8" s="9">
        <v>0.27</v>
      </c>
      <c r="C8" s="9">
        <v>1.2</v>
      </c>
      <c r="D8" s="9">
        <v>1</v>
      </c>
      <c r="E8" s="9">
        <v>0.7</v>
      </c>
      <c r="F8" s="9">
        <f t="shared" si="0"/>
        <v>0.92999999999999994</v>
      </c>
      <c r="G8" s="9">
        <f t="shared" si="1"/>
        <v>0.73</v>
      </c>
      <c r="H8" s="9">
        <f t="shared" si="2"/>
        <v>0.42999999999999994</v>
      </c>
      <c r="J8" t="s">
        <v>51</v>
      </c>
      <c r="K8" t="s">
        <v>53</v>
      </c>
      <c r="L8" t="s">
        <v>54</v>
      </c>
      <c r="M8" t="s">
        <v>55</v>
      </c>
    </row>
    <row r="9" spans="1:13" x14ac:dyDescent="0.3">
      <c r="A9" s="9">
        <v>8</v>
      </c>
      <c r="B9" s="9">
        <v>0.4</v>
      </c>
      <c r="C9" s="9">
        <v>0.5</v>
      </c>
      <c r="D9" s="9">
        <v>1</v>
      </c>
      <c r="E9" s="9">
        <v>0.9</v>
      </c>
      <c r="F9" s="9">
        <f t="shared" si="0"/>
        <v>9.9999999999999978E-2</v>
      </c>
      <c r="G9" s="9">
        <f t="shared" si="1"/>
        <v>0.6</v>
      </c>
      <c r="H9" s="9">
        <f t="shared" si="2"/>
        <v>0.5</v>
      </c>
      <c r="J9">
        <v>35.020000000000003</v>
      </c>
      <c r="K9">
        <v>37.800000000000004</v>
      </c>
      <c r="L9">
        <v>44.7</v>
      </c>
      <c r="M9">
        <v>40.599999999999994</v>
      </c>
    </row>
    <row r="10" spans="1:13" x14ac:dyDescent="0.3">
      <c r="A10" s="9">
        <v>9</v>
      </c>
      <c r="B10" s="9">
        <v>6</v>
      </c>
      <c r="C10" s="9">
        <v>5.5</v>
      </c>
      <c r="D10" s="9">
        <v>6.5</v>
      </c>
      <c r="E10" s="9">
        <v>6.2</v>
      </c>
      <c r="F10" s="9">
        <f t="shared" si="0"/>
        <v>-0.5</v>
      </c>
      <c r="G10" s="9">
        <f t="shared" si="1"/>
        <v>0.5</v>
      </c>
      <c r="H10" s="9">
        <f t="shared" si="2"/>
        <v>0.20000000000000018</v>
      </c>
    </row>
    <row r="11" spans="1:13" x14ac:dyDescent="0.3">
      <c r="A11" s="9">
        <v>10</v>
      </c>
      <c r="B11" s="9">
        <v>1.1200000000000001</v>
      </c>
      <c r="C11" s="9">
        <v>0.5</v>
      </c>
      <c r="D11" s="9">
        <v>1.5</v>
      </c>
      <c r="E11" s="9">
        <v>1.4</v>
      </c>
      <c r="F11" s="9">
        <f t="shared" si="0"/>
        <v>-0.62000000000000011</v>
      </c>
      <c r="G11" s="9">
        <f t="shared" si="1"/>
        <v>0.37999999999999989</v>
      </c>
      <c r="H11" s="9">
        <f t="shared" si="2"/>
        <v>0.2799999999999998</v>
      </c>
    </row>
    <row r="12" spans="1:13" x14ac:dyDescent="0.3">
      <c r="A12" s="9">
        <v>11</v>
      </c>
      <c r="B12" s="9">
        <v>1.3</v>
      </c>
      <c r="C12" s="9">
        <v>2.1</v>
      </c>
      <c r="D12" s="9">
        <v>1.5</v>
      </c>
      <c r="E12" s="9">
        <v>1.7</v>
      </c>
      <c r="F12" s="9">
        <f t="shared" si="0"/>
        <v>0.8</v>
      </c>
      <c r="G12" s="9">
        <f t="shared" si="1"/>
        <v>0.19999999999999996</v>
      </c>
      <c r="H12" s="9">
        <f t="shared" si="2"/>
        <v>0.39999999999999991</v>
      </c>
    </row>
    <row r="13" spans="1:13" x14ac:dyDescent="0.3">
      <c r="A13" s="9">
        <v>12</v>
      </c>
      <c r="B13" s="9">
        <v>0.98</v>
      </c>
      <c r="C13" s="9">
        <v>1</v>
      </c>
      <c r="D13" s="9">
        <v>1</v>
      </c>
      <c r="E13" s="9">
        <v>1.3</v>
      </c>
      <c r="F13" s="9">
        <f t="shared" si="0"/>
        <v>2.0000000000000018E-2</v>
      </c>
      <c r="G13" s="9">
        <f t="shared" si="1"/>
        <v>2.0000000000000018E-2</v>
      </c>
      <c r="H13" s="9">
        <f t="shared" si="2"/>
        <v>0.32000000000000006</v>
      </c>
    </row>
    <row r="14" spans="1:13" x14ac:dyDescent="0.3">
      <c r="A14" s="9">
        <v>13</v>
      </c>
      <c r="B14" s="9">
        <v>1.1499999999999999</v>
      </c>
      <c r="C14" s="9">
        <v>1.8</v>
      </c>
      <c r="D14" s="9">
        <v>1.5</v>
      </c>
      <c r="E14" s="9">
        <v>1.6</v>
      </c>
      <c r="F14" s="9">
        <f t="shared" si="0"/>
        <v>0.65000000000000013</v>
      </c>
      <c r="G14" s="9">
        <f t="shared" si="1"/>
        <v>0.35000000000000009</v>
      </c>
      <c r="H14" s="9">
        <f t="shared" si="2"/>
        <v>0.45000000000000018</v>
      </c>
    </row>
    <row r="15" spans="1:13" x14ac:dyDescent="0.3">
      <c r="A15" s="9">
        <v>14</v>
      </c>
      <c r="B15" s="9">
        <v>0.52</v>
      </c>
      <c r="C15" s="9">
        <v>1.5</v>
      </c>
      <c r="D15" s="9">
        <v>1</v>
      </c>
      <c r="E15" s="9">
        <v>1</v>
      </c>
      <c r="F15" s="9">
        <f t="shared" si="0"/>
        <v>0.98</v>
      </c>
      <c r="G15" s="9">
        <f t="shared" si="1"/>
        <v>0.48</v>
      </c>
      <c r="H15" s="9">
        <f t="shared" si="2"/>
        <v>0.48</v>
      </c>
    </row>
    <row r="16" spans="1:13" x14ac:dyDescent="0.3">
      <c r="A16" s="9">
        <v>15</v>
      </c>
      <c r="B16" s="9">
        <v>1.8</v>
      </c>
      <c r="C16" s="9">
        <v>2</v>
      </c>
      <c r="D16" s="9">
        <v>2.5</v>
      </c>
      <c r="E16" s="9">
        <v>2.1</v>
      </c>
      <c r="F16" s="9">
        <f t="shared" si="0"/>
        <v>0.19999999999999996</v>
      </c>
      <c r="G16" s="9">
        <f t="shared" si="1"/>
        <v>0.7</v>
      </c>
      <c r="H16" s="9">
        <f t="shared" si="2"/>
        <v>0.30000000000000004</v>
      </c>
    </row>
    <row r="17" spans="1:8" x14ac:dyDescent="0.3">
      <c r="A17" s="9">
        <v>16</v>
      </c>
      <c r="B17" s="9">
        <v>7.5</v>
      </c>
      <c r="C17" s="9">
        <v>6</v>
      </c>
      <c r="D17" s="9">
        <v>8</v>
      </c>
      <c r="E17" s="9">
        <v>7</v>
      </c>
      <c r="F17" s="9">
        <f t="shared" si="0"/>
        <v>-1.5</v>
      </c>
      <c r="G17" s="9">
        <f t="shared" si="1"/>
        <v>0.5</v>
      </c>
      <c r="H17" s="9">
        <f t="shared" si="2"/>
        <v>-0.5</v>
      </c>
    </row>
    <row r="18" spans="1:8" x14ac:dyDescent="0.3">
      <c r="A18" s="9">
        <v>17</v>
      </c>
      <c r="B18" s="9">
        <v>0.28000000000000003</v>
      </c>
      <c r="C18" s="9">
        <v>1</v>
      </c>
      <c r="D18" s="9">
        <v>1</v>
      </c>
      <c r="E18" s="9">
        <v>0.8</v>
      </c>
      <c r="F18" s="9">
        <f t="shared" si="0"/>
        <v>0.72</v>
      </c>
      <c r="G18" s="9">
        <f t="shared" si="1"/>
        <v>0.72</v>
      </c>
      <c r="H18" s="9">
        <f t="shared" si="2"/>
        <v>0.52</v>
      </c>
    </row>
    <row r="19" spans="1:8" x14ac:dyDescent="0.3">
      <c r="A19" s="9">
        <v>18</v>
      </c>
      <c r="B19" s="9">
        <v>0.5</v>
      </c>
      <c r="C19" s="9">
        <v>0.9</v>
      </c>
      <c r="D19" s="9">
        <v>1.2</v>
      </c>
      <c r="E19" s="9">
        <v>0.8</v>
      </c>
      <c r="F19" s="9">
        <f t="shared" si="0"/>
        <v>0.4</v>
      </c>
      <c r="G19" s="9">
        <f t="shared" si="1"/>
        <v>0.7</v>
      </c>
      <c r="H19" s="9">
        <f t="shared" si="2"/>
        <v>0.30000000000000004</v>
      </c>
    </row>
    <row r="20" spans="1:8" x14ac:dyDescent="0.3">
      <c r="A20" s="9">
        <v>19</v>
      </c>
      <c r="B20" s="9">
        <v>4.9000000000000004</v>
      </c>
      <c r="C20" s="9">
        <v>4.5</v>
      </c>
      <c r="D20" s="9">
        <v>5.5</v>
      </c>
      <c r="E20" s="9">
        <v>4.9000000000000004</v>
      </c>
      <c r="F20" s="9">
        <f t="shared" si="0"/>
        <v>-0.40000000000000036</v>
      </c>
      <c r="G20" s="9">
        <f t="shared" si="1"/>
        <v>0.59999999999999964</v>
      </c>
      <c r="H20" s="9">
        <f t="shared" si="2"/>
        <v>0</v>
      </c>
    </row>
    <row r="21" spans="1:8" x14ac:dyDescent="0.3">
      <c r="A21" s="9">
        <v>20</v>
      </c>
      <c r="B21" s="9">
        <v>0.25</v>
      </c>
      <c r="C21" s="9">
        <v>0.5</v>
      </c>
      <c r="D21" s="9">
        <v>1</v>
      </c>
      <c r="E21" s="9">
        <v>0.5</v>
      </c>
      <c r="F21" s="9">
        <f t="shared" si="0"/>
        <v>0.25</v>
      </c>
      <c r="G21" s="9"/>
      <c r="H21" s="9">
        <f t="shared" si="2"/>
        <v>0.25</v>
      </c>
    </row>
    <row r="23" spans="1:8" x14ac:dyDescent="0.3">
      <c r="A23" t="s">
        <v>40</v>
      </c>
      <c r="B23">
        <f>AVERAGE(B2:B21)</f>
        <v>1.786</v>
      </c>
      <c r="C23">
        <f t="shared" ref="C23:E23" si="3">AVERAGE(C2:C21)</f>
        <v>1.9650000000000003</v>
      </c>
      <c r="D23">
        <f t="shared" si="3"/>
        <v>2.2850000000000001</v>
      </c>
      <c r="E23">
        <f t="shared" si="3"/>
        <v>2.0999999999999996</v>
      </c>
    </row>
    <row r="24" spans="1:8" x14ac:dyDescent="0.3">
      <c r="A24" t="s">
        <v>41</v>
      </c>
      <c r="B24" s="1" t="s">
        <v>42</v>
      </c>
      <c r="C24" s="1" t="s">
        <v>43</v>
      </c>
      <c r="D24" s="1" t="s">
        <v>44</v>
      </c>
      <c r="E24" s="1" t="s">
        <v>45</v>
      </c>
    </row>
    <row r="25" spans="1:8" ht="28.8" x14ac:dyDescent="0.3">
      <c r="A25" s="4" t="s">
        <v>50</v>
      </c>
      <c r="B25" s="3">
        <f>STDEVP(B2:B21)</f>
        <v>1.9759564772534848</v>
      </c>
      <c r="C25" s="3">
        <f t="shared" ref="C25:E25" si="4">STDEVP(C2:C21)</f>
        <v>1.5611774402674412</v>
      </c>
      <c r="D25" s="3">
        <f t="shared" si="4"/>
        <v>1.9845087553346799</v>
      </c>
      <c r="E25" s="3">
        <f t="shared" si="4"/>
        <v>1.7877359984069241</v>
      </c>
    </row>
    <row r="52" spans="1:13" x14ac:dyDescent="0.3">
      <c r="A52" s="20" t="s">
        <v>82</v>
      </c>
      <c r="B52" s="21"/>
      <c r="C52" s="21"/>
      <c r="D52" s="21"/>
      <c r="E52" s="21"/>
      <c r="F52" s="21"/>
      <c r="G52" s="21"/>
      <c r="H52" s="21"/>
      <c r="I52" s="21"/>
      <c r="J52" s="21"/>
      <c r="K52" s="21"/>
      <c r="L52" s="21"/>
      <c r="M52" s="21"/>
    </row>
    <row r="53" spans="1:13" x14ac:dyDescent="0.3">
      <c r="A53" s="21"/>
      <c r="B53" s="21"/>
      <c r="C53" s="21"/>
      <c r="D53" s="21"/>
      <c r="E53" s="21"/>
      <c r="F53" s="21"/>
      <c r="G53" s="21"/>
      <c r="H53" s="21"/>
      <c r="I53" s="21"/>
      <c r="J53" s="21"/>
      <c r="K53" s="21"/>
      <c r="L53" s="21"/>
      <c r="M53" s="21"/>
    </row>
    <row r="54" spans="1:13" x14ac:dyDescent="0.3">
      <c r="A54" s="21"/>
      <c r="B54" s="21"/>
      <c r="C54" s="21"/>
      <c r="D54" s="21"/>
      <c r="E54" s="21"/>
      <c r="F54" s="21"/>
      <c r="G54" s="21"/>
      <c r="H54" s="21"/>
      <c r="I54" s="21"/>
      <c r="J54" s="21"/>
      <c r="K54" s="21"/>
      <c r="L54" s="21"/>
      <c r="M54" s="21"/>
    </row>
    <row r="55" spans="1:13" x14ac:dyDescent="0.3">
      <c r="A55" s="21"/>
      <c r="B55" s="21"/>
      <c r="C55" s="21"/>
      <c r="D55" s="21"/>
      <c r="E55" s="21"/>
      <c r="F55" s="21"/>
      <c r="G55" s="21"/>
      <c r="H55" s="21"/>
      <c r="I55" s="21"/>
      <c r="J55" s="21"/>
      <c r="K55" s="21"/>
      <c r="L55" s="21"/>
      <c r="M55" s="21"/>
    </row>
    <row r="56" spans="1:13" x14ac:dyDescent="0.3">
      <c r="A56" s="21"/>
      <c r="B56" s="21"/>
      <c r="C56" s="21"/>
      <c r="D56" s="21"/>
      <c r="E56" s="21"/>
      <c r="F56" s="21"/>
      <c r="G56" s="21"/>
      <c r="H56" s="21"/>
      <c r="I56" s="21"/>
      <c r="J56" s="21"/>
      <c r="K56" s="21"/>
      <c r="L56" s="21"/>
      <c r="M56" s="21"/>
    </row>
    <row r="57" spans="1:13" x14ac:dyDescent="0.3">
      <c r="A57" s="21"/>
      <c r="B57" s="21"/>
      <c r="C57" s="21"/>
      <c r="D57" s="21"/>
      <c r="E57" s="21"/>
      <c r="F57" s="21"/>
      <c r="G57" s="21"/>
      <c r="H57" s="21"/>
      <c r="I57" s="21"/>
      <c r="J57" s="21"/>
      <c r="K57" s="21"/>
      <c r="L57" s="21"/>
      <c r="M57" s="21"/>
    </row>
    <row r="58" spans="1:13" x14ac:dyDescent="0.3">
      <c r="A58" s="21"/>
      <c r="B58" s="21"/>
      <c r="C58" s="21"/>
      <c r="D58" s="21"/>
      <c r="E58" s="21"/>
      <c r="F58" s="21"/>
      <c r="G58" s="21"/>
      <c r="H58" s="21"/>
      <c r="I58" s="21"/>
      <c r="J58" s="21"/>
      <c r="K58" s="21"/>
      <c r="L58" s="21"/>
      <c r="M58" s="21"/>
    </row>
    <row r="59" spans="1:13" x14ac:dyDescent="0.3">
      <c r="A59" s="21"/>
      <c r="B59" s="21"/>
      <c r="C59" s="21"/>
      <c r="D59" s="21"/>
      <c r="E59" s="21"/>
      <c r="F59" s="21"/>
      <c r="G59" s="21"/>
      <c r="H59" s="21"/>
      <c r="I59" s="21"/>
      <c r="J59" s="21"/>
      <c r="K59" s="21"/>
      <c r="L59" s="21"/>
      <c r="M59" s="21"/>
    </row>
    <row r="60" spans="1:13" x14ac:dyDescent="0.3">
      <c r="A60" s="21"/>
      <c r="B60" s="21"/>
      <c r="C60" s="21"/>
      <c r="D60" s="21"/>
      <c r="E60" s="21"/>
      <c r="F60" s="21"/>
      <c r="G60" s="21"/>
      <c r="H60" s="21"/>
      <c r="I60" s="21"/>
      <c r="J60" s="21"/>
      <c r="K60" s="21"/>
      <c r="L60" s="21"/>
      <c r="M60" s="21"/>
    </row>
    <row r="61" spans="1:13" x14ac:dyDescent="0.3">
      <c r="A61" s="21"/>
      <c r="B61" s="21"/>
      <c r="C61" s="21"/>
      <c r="D61" s="21"/>
      <c r="E61" s="21"/>
      <c r="F61" s="21"/>
      <c r="G61" s="21"/>
      <c r="H61" s="21"/>
      <c r="I61" s="21"/>
      <c r="J61" s="21"/>
      <c r="K61" s="21"/>
      <c r="L61" s="21"/>
      <c r="M61" s="21"/>
    </row>
    <row r="62" spans="1:13" x14ac:dyDescent="0.3">
      <c r="A62" s="21"/>
      <c r="B62" s="21"/>
      <c r="C62" s="21"/>
      <c r="D62" s="21"/>
      <c r="E62" s="21"/>
      <c r="F62" s="21"/>
      <c r="G62" s="21"/>
      <c r="H62" s="21"/>
      <c r="I62" s="21"/>
      <c r="J62" s="21"/>
      <c r="K62" s="21"/>
      <c r="L62" s="21"/>
      <c r="M62" s="21"/>
    </row>
    <row r="63" spans="1:13" x14ac:dyDescent="0.3">
      <c r="A63" s="21"/>
      <c r="B63" s="21"/>
      <c r="C63" s="21"/>
      <c r="D63" s="21"/>
      <c r="E63" s="21"/>
      <c r="F63" s="21"/>
      <c r="G63" s="21"/>
      <c r="H63" s="21"/>
      <c r="I63" s="21"/>
      <c r="J63" s="21"/>
      <c r="K63" s="21"/>
      <c r="L63" s="21"/>
      <c r="M63" s="21"/>
    </row>
    <row r="64" spans="1:13" x14ac:dyDescent="0.3">
      <c r="A64" s="21"/>
      <c r="B64" s="21"/>
      <c r="C64" s="21"/>
      <c r="D64" s="21"/>
      <c r="E64" s="21"/>
      <c r="F64" s="21"/>
      <c r="G64" s="21"/>
      <c r="H64" s="21"/>
      <c r="I64" s="21"/>
      <c r="J64" s="21"/>
      <c r="K64" s="21"/>
      <c r="L64" s="21"/>
      <c r="M64" s="21"/>
    </row>
    <row r="65" spans="1:13" x14ac:dyDescent="0.3">
      <c r="A65" s="21"/>
      <c r="B65" s="21"/>
      <c r="C65" s="21"/>
      <c r="D65" s="21"/>
      <c r="E65" s="21"/>
      <c r="F65" s="21"/>
      <c r="G65" s="21"/>
      <c r="H65" s="21"/>
      <c r="I65" s="21"/>
      <c r="J65" s="21"/>
      <c r="K65" s="21"/>
      <c r="L65" s="21"/>
      <c r="M65" s="21"/>
    </row>
    <row r="66" spans="1:13" x14ac:dyDescent="0.3">
      <c r="A66" s="21"/>
      <c r="B66" s="21"/>
      <c r="C66" s="21"/>
      <c r="D66" s="21"/>
      <c r="E66" s="21"/>
      <c r="F66" s="21"/>
      <c r="G66" s="21"/>
      <c r="H66" s="21"/>
      <c r="I66" s="21"/>
      <c r="J66" s="21"/>
      <c r="K66" s="21"/>
      <c r="L66" s="21"/>
      <c r="M66" s="21"/>
    </row>
    <row r="67" spans="1:13" x14ac:dyDescent="0.3">
      <c r="A67" s="21"/>
      <c r="B67" s="21"/>
      <c r="C67" s="21"/>
      <c r="D67" s="21"/>
      <c r="E67" s="21"/>
      <c r="F67" s="21"/>
      <c r="G67" s="21"/>
      <c r="H67" s="21"/>
      <c r="I67" s="21"/>
      <c r="J67" s="21"/>
      <c r="K67" s="21"/>
      <c r="L67" s="21"/>
      <c r="M67" s="21"/>
    </row>
    <row r="68" spans="1:13" x14ac:dyDescent="0.3">
      <c r="A68" s="21"/>
      <c r="B68" s="21"/>
      <c r="C68" s="21"/>
      <c r="D68" s="21"/>
      <c r="E68" s="21"/>
      <c r="F68" s="21"/>
      <c r="G68" s="21"/>
      <c r="H68" s="21"/>
      <c r="I68" s="21"/>
      <c r="J68" s="21"/>
      <c r="K68" s="21"/>
      <c r="L68" s="21"/>
      <c r="M68" s="21"/>
    </row>
    <row r="69" spans="1:13" x14ac:dyDescent="0.3">
      <c r="A69" s="21"/>
      <c r="B69" s="21"/>
      <c r="C69" s="21"/>
      <c r="D69" s="21"/>
      <c r="E69" s="21"/>
      <c r="F69" s="21"/>
      <c r="G69" s="21"/>
      <c r="H69" s="21"/>
      <c r="I69" s="21"/>
      <c r="J69" s="21"/>
      <c r="K69" s="21"/>
      <c r="L69" s="21"/>
      <c r="M69" s="21"/>
    </row>
    <row r="70" spans="1:13" x14ac:dyDescent="0.3">
      <c r="A70" s="21"/>
      <c r="B70" s="21"/>
      <c r="C70" s="21"/>
      <c r="D70" s="21"/>
      <c r="E70" s="21"/>
      <c r="F70" s="21"/>
      <c r="G70" s="21"/>
      <c r="H70" s="21"/>
      <c r="I70" s="21"/>
      <c r="J70" s="21"/>
      <c r="K70" s="21"/>
      <c r="L70" s="21"/>
      <c r="M70" s="21"/>
    </row>
    <row r="71" spans="1:13" x14ac:dyDescent="0.3">
      <c r="A71" s="21"/>
      <c r="B71" s="21"/>
      <c r="C71" s="21"/>
      <c r="D71" s="21"/>
      <c r="E71" s="21"/>
      <c r="F71" s="21"/>
      <c r="G71" s="21"/>
      <c r="H71" s="21"/>
      <c r="I71" s="21"/>
      <c r="J71" s="21"/>
      <c r="K71" s="21"/>
      <c r="L71" s="21"/>
      <c r="M71" s="21"/>
    </row>
    <row r="72" spans="1:13" x14ac:dyDescent="0.3">
      <c r="A72" s="21"/>
      <c r="B72" s="21"/>
      <c r="C72" s="21"/>
      <c r="D72" s="21"/>
      <c r="E72" s="21"/>
      <c r="F72" s="21"/>
      <c r="G72" s="21"/>
      <c r="H72" s="21"/>
      <c r="I72" s="21"/>
      <c r="J72" s="21"/>
      <c r="K72" s="21"/>
      <c r="L72" s="21"/>
      <c r="M72" s="21"/>
    </row>
    <row r="73" spans="1:13" x14ac:dyDescent="0.3">
      <c r="A73" s="21"/>
      <c r="B73" s="21"/>
      <c r="C73" s="21"/>
      <c r="D73" s="21"/>
      <c r="E73" s="21"/>
      <c r="F73" s="21"/>
      <c r="G73" s="21"/>
      <c r="H73" s="21"/>
      <c r="I73" s="21"/>
      <c r="J73" s="21"/>
      <c r="K73" s="21"/>
      <c r="L73" s="21"/>
      <c r="M73" s="21"/>
    </row>
    <row r="74" spans="1:13" x14ac:dyDescent="0.3">
      <c r="A74" s="21"/>
      <c r="B74" s="21"/>
      <c r="C74" s="21"/>
      <c r="D74" s="21"/>
      <c r="E74" s="21"/>
      <c r="F74" s="21"/>
      <c r="G74" s="21"/>
      <c r="H74" s="21"/>
      <c r="I74" s="21"/>
      <c r="J74" s="21"/>
      <c r="K74" s="21"/>
      <c r="L74" s="21"/>
      <c r="M74" s="21"/>
    </row>
    <row r="75" spans="1:13" x14ac:dyDescent="0.3">
      <c r="A75" s="21"/>
      <c r="B75" s="21"/>
      <c r="C75" s="21"/>
      <c r="D75" s="21"/>
      <c r="E75" s="21"/>
      <c r="F75" s="21"/>
      <c r="G75" s="21"/>
      <c r="H75" s="21"/>
      <c r="I75" s="21"/>
      <c r="J75" s="21"/>
      <c r="K75" s="21"/>
      <c r="L75" s="21"/>
      <c r="M75" s="21"/>
    </row>
    <row r="76" spans="1:13" x14ac:dyDescent="0.3">
      <c r="A76" s="21"/>
      <c r="B76" s="21"/>
      <c r="C76" s="21"/>
      <c r="D76" s="21"/>
      <c r="E76" s="21"/>
      <c r="F76" s="21"/>
      <c r="G76" s="21"/>
      <c r="H76" s="21"/>
      <c r="I76" s="21"/>
      <c r="J76" s="21"/>
      <c r="K76" s="21"/>
      <c r="L76" s="21"/>
      <c r="M76" s="21"/>
    </row>
    <row r="77" spans="1:13" x14ac:dyDescent="0.3">
      <c r="A77" s="21"/>
      <c r="B77" s="21"/>
      <c r="C77" s="21"/>
      <c r="D77" s="21"/>
      <c r="E77" s="21"/>
      <c r="F77" s="21"/>
      <c r="G77" s="21"/>
      <c r="H77" s="21"/>
      <c r="I77" s="21"/>
      <c r="J77" s="21"/>
      <c r="K77" s="21"/>
      <c r="L77" s="21"/>
      <c r="M77" s="21"/>
    </row>
    <row r="78" spans="1:13" x14ac:dyDescent="0.3">
      <c r="A78" s="21"/>
      <c r="B78" s="21"/>
      <c r="C78" s="21"/>
      <c r="D78" s="21"/>
      <c r="E78" s="21"/>
      <c r="F78" s="21"/>
      <c r="G78" s="21"/>
      <c r="H78" s="21"/>
      <c r="I78" s="21"/>
      <c r="J78" s="21"/>
      <c r="K78" s="21"/>
      <c r="L78" s="21"/>
      <c r="M78" s="21"/>
    </row>
    <row r="79" spans="1:13" x14ac:dyDescent="0.3">
      <c r="A79" s="21"/>
      <c r="B79" s="21"/>
      <c r="C79" s="21"/>
      <c r="D79" s="21"/>
      <c r="E79" s="21"/>
      <c r="F79" s="21"/>
      <c r="G79" s="21"/>
      <c r="H79" s="21"/>
      <c r="I79" s="21"/>
      <c r="J79" s="21"/>
      <c r="K79" s="21"/>
      <c r="L79" s="21"/>
      <c r="M79" s="21"/>
    </row>
    <row r="80" spans="1:13" x14ac:dyDescent="0.3">
      <c r="A80" s="21"/>
      <c r="B80" s="21"/>
      <c r="C80" s="21"/>
      <c r="D80" s="21"/>
      <c r="E80" s="21"/>
      <c r="F80" s="21"/>
      <c r="G80" s="21"/>
      <c r="H80" s="21"/>
      <c r="I80" s="21"/>
      <c r="J80" s="21"/>
      <c r="K80" s="21"/>
      <c r="L80" s="21"/>
      <c r="M80" s="21"/>
    </row>
    <row r="81" spans="1:13" x14ac:dyDescent="0.3">
      <c r="A81" s="21"/>
      <c r="B81" s="21"/>
      <c r="C81" s="21"/>
      <c r="D81" s="21"/>
      <c r="E81" s="21"/>
      <c r="F81" s="21"/>
      <c r="G81" s="21"/>
      <c r="H81" s="21"/>
      <c r="I81" s="21"/>
      <c r="J81" s="21"/>
      <c r="K81" s="21"/>
      <c r="L81" s="21"/>
      <c r="M81" s="21"/>
    </row>
  </sheetData>
  <mergeCells count="1">
    <mergeCell ref="A52:M81"/>
  </mergeCell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3"/>
  <sheetViews>
    <sheetView workbookViewId="0">
      <selection activeCell="I15" sqref="I14:I15"/>
    </sheetView>
  </sheetViews>
  <sheetFormatPr defaultRowHeight="14.4" x14ac:dyDescent="0.3"/>
  <sheetData>
    <row r="1" spans="1:12" ht="15" customHeight="1" x14ac:dyDescent="0.3">
      <c r="A1" s="20" t="s">
        <v>83</v>
      </c>
      <c r="B1" s="20"/>
      <c r="C1" s="20"/>
      <c r="D1" s="20"/>
      <c r="E1" s="20"/>
      <c r="F1" s="20"/>
      <c r="G1" s="20"/>
      <c r="H1" s="20"/>
      <c r="I1" s="20"/>
      <c r="J1" s="20"/>
      <c r="K1" s="20"/>
      <c r="L1" s="20"/>
    </row>
    <row r="2" spans="1:12" x14ac:dyDescent="0.3">
      <c r="A2" s="20"/>
      <c r="B2" s="20"/>
      <c r="C2" s="20"/>
      <c r="D2" s="20"/>
      <c r="E2" s="20"/>
      <c r="F2" s="20"/>
      <c r="G2" s="20"/>
      <c r="H2" s="20"/>
      <c r="I2" s="20"/>
      <c r="J2" s="20"/>
      <c r="K2" s="20"/>
      <c r="L2" s="20"/>
    </row>
    <row r="3" spans="1:12" x14ac:dyDescent="0.3">
      <c r="A3" s="20"/>
      <c r="B3" s="20"/>
      <c r="C3" s="20"/>
      <c r="D3" s="20"/>
      <c r="E3" s="20"/>
      <c r="F3" s="20"/>
      <c r="G3" s="20"/>
      <c r="H3" s="20"/>
      <c r="I3" s="20"/>
      <c r="J3" s="20"/>
      <c r="K3" s="20"/>
      <c r="L3" s="20"/>
    </row>
    <row r="4" spans="1:12" x14ac:dyDescent="0.3">
      <c r="A4" s="20"/>
      <c r="B4" s="20"/>
      <c r="C4" s="20"/>
      <c r="D4" s="20"/>
      <c r="E4" s="20"/>
      <c r="F4" s="20"/>
      <c r="G4" s="20"/>
      <c r="H4" s="20"/>
      <c r="I4" s="20"/>
      <c r="J4" s="20"/>
      <c r="K4" s="20"/>
      <c r="L4" s="20"/>
    </row>
    <row r="5" spans="1:12" x14ac:dyDescent="0.3">
      <c r="A5" s="20"/>
      <c r="B5" s="20"/>
      <c r="C5" s="20"/>
      <c r="D5" s="20"/>
      <c r="E5" s="20"/>
      <c r="F5" s="20"/>
      <c r="G5" s="20"/>
      <c r="H5" s="20"/>
      <c r="I5" s="20"/>
      <c r="J5" s="20"/>
      <c r="K5" s="20"/>
      <c r="L5" s="20"/>
    </row>
    <row r="6" spans="1:12" x14ac:dyDescent="0.3">
      <c r="A6" s="20"/>
      <c r="B6" s="20"/>
      <c r="C6" s="20"/>
      <c r="D6" s="20"/>
      <c r="E6" s="20"/>
      <c r="F6" s="20"/>
      <c r="G6" s="20"/>
      <c r="H6" s="20"/>
      <c r="I6" s="20"/>
      <c r="J6" s="20"/>
      <c r="K6" s="20"/>
      <c r="L6" s="20"/>
    </row>
    <row r="7" spans="1:12" x14ac:dyDescent="0.3">
      <c r="A7" s="20"/>
      <c r="B7" s="20"/>
      <c r="C7" s="20"/>
      <c r="D7" s="20"/>
      <c r="E7" s="20"/>
      <c r="F7" s="20"/>
      <c r="G7" s="20"/>
      <c r="H7" s="20"/>
      <c r="I7" s="20"/>
      <c r="J7" s="20"/>
      <c r="K7" s="20"/>
      <c r="L7" s="20"/>
    </row>
    <row r="8" spans="1:12" x14ac:dyDescent="0.3">
      <c r="A8" s="20"/>
      <c r="B8" s="20"/>
      <c r="C8" s="20"/>
      <c r="D8" s="20"/>
      <c r="E8" s="20"/>
      <c r="F8" s="20"/>
      <c r="G8" s="20"/>
      <c r="H8" s="20"/>
      <c r="I8" s="20"/>
      <c r="J8" s="20"/>
      <c r="K8" s="20"/>
      <c r="L8" s="20"/>
    </row>
    <row r="9" spans="1:12" x14ac:dyDescent="0.3">
      <c r="A9" s="20"/>
      <c r="B9" s="20"/>
      <c r="C9" s="20"/>
      <c r="D9" s="20"/>
      <c r="E9" s="20"/>
      <c r="F9" s="20"/>
      <c r="G9" s="20"/>
      <c r="H9" s="20"/>
      <c r="I9" s="20"/>
      <c r="J9" s="20"/>
      <c r="K9" s="20"/>
      <c r="L9" s="20"/>
    </row>
    <row r="10" spans="1:12" x14ac:dyDescent="0.3">
      <c r="A10" s="20"/>
      <c r="B10" s="20"/>
      <c r="C10" s="20"/>
      <c r="D10" s="20"/>
      <c r="E10" s="20"/>
      <c r="F10" s="20"/>
      <c r="G10" s="20"/>
      <c r="H10" s="20"/>
      <c r="I10" s="20"/>
      <c r="J10" s="20"/>
      <c r="K10" s="20"/>
      <c r="L10" s="20"/>
    </row>
    <row r="11" spans="1:12" x14ac:dyDescent="0.3">
      <c r="A11" s="20"/>
      <c r="B11" s="20"/>
      <c r="C11" s="20"/>
      <c r="D11" s="20"/>
      <c r="E11" s="20"/>
      <c r="F11" s="20"/>
      <c r="G11" s="20"/>
      <c r="H11" s="20"/>
      <c r="I11" s="20"/>
      <c r="J11" s="20"/>
      <c r="K11" s="20"/>
      <c r="L11" s="20"/>
    </row>
    <row r="12" spans="1:12" x14ac:dyDescent="0.3">
      <c r="A12" s="20"/>
      <c r="B12" s="20"/>
      <c r="C12" s="20"/>
      <c r="D12" s="20"/>
      <c r="E12" s="20"/>
      <c r="F12" s="20"/>
      <c r="G12" s="20"/>
      <c r="H12" s="20"/>
      <c r="I12" s="20"/>
      <c r="J12" s="20"/>
      <c r="K12" s="20"/>
      <c r="L12" s="20"/>
    </row>
    <row r="13" spans="1:12" x14ac:dyDescent="0.3">
      <c r="A13" s="20"/>
      <c r="B13" s="20"/>
      <c r="C13" s="20"/>
      <c r="D13" s="20"/>
      <c r="E13" s="20"/>
      <c r="F13" s="20"/>
      <c r="G13" s="20"/>
      <c r="H13" s="20"/>
      <c r="I13" s="20"/>
      <c r="J13" s="20"/>
      <c r="K13" s="20"/>
      <c r="L13" s="20"/>
    </row>
  </sheetData>
  <mergeCells count="1">
    <mergeCell ref="A1:L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A22"/>
  <sheetViews>
    <sheetView topLeftCell="A2" workbookViewId="0">
      <selection activeCell="G11" sqref="G11"/>
    </sheetView>
  </sheetViews>
  <sheetFormatPr defaultRowHeight="14.4" x14ac:dyDescent="0.3"/>
  <cols>
    <col min="1" max="1" width="9.109375" customWidth="1"/>
  </cols>
  <sheetData>
    <row r="2" spans="1:1" x14ac:dyDescent="0.3">
      <c r="A2" t="s">
        <v>58</v>
      </c>
    </row>
    <row r="3" spans="1:1" x14ac:dyDescent="0.3">
      <c r="A3" t="s">
        <v>59</v>
      </c>
    </row>
    <row r="4" spans="1:1" x14ac:dyDescent="0.3">
      <c r="A4" t="s">
        <v>60</v>
      </c>
    </row>
    <row r="5" spans="1:1" x14ac:dyDescent="0.3">
      <c r="A5" t="s">
        <v>61</v>
      </c>
    </row>
    <row r="6" spans="1:1" x14ac:dyDescent="0.3">
      <c r="A6" t="s">
        <v>62</v>
      </c>
    </row>
    <row r="7" spans="1:1" x14ac:dyDescent="0.3">
      <c r="A7" t="s">
        <v>63</v>
      </c>
    </row>
    <row r="8" spans="1:1" x14ac:dyDescent="0.3">
      <c r="A8" t="s">
        <v>64</v>
      </c>
    </row>
    <row r="9" spans="1:1" x14ac:dyDescent="0.3">
      <c r="A9" t="s">
        <v>65</v>
      </c>
    </row>
    <row r="10" spans="1:1" x14ac:dyDescent="0.3">
      <c r="A10" t="s">
        <v>66</v>
      </c>
    </row>
    <row r="11" spans="1:1" x14ac:dyDescent="0.3">
      <c r="A11" t="s">
        <v>67</v>
      </c>
    </row>
    <row r="12" spans="1:1" x14ac:dyDescent="0.3">
      <c r="A12" t="s">
        <v>68</v>
      </c>
    </row>
    <row r="13" spans="1:1" x14ac:dyDescent="0.3">
      <c r="A13" t="s">
        <v>69</v>
      </c>
    </row>
    <row r="14" spans="1:1" x14ac:dyDescent="0.3">
      <c r="A14" t="s">
        <v>70</v>
      </c>
    </row>
    <row r="15" spans="1:1" x14ac:dyDescent="0.3">
      <c r="A15" t="s">
        <v>71</v>
      </c>
    </row>
    <row r="16" spans="1:1" x14ac:dyDescent="0.3">
      <c r="A16" t="s">
        <v>72</v>
      </c>
    </row>
    <row r="17" spans="1:1" x14ac:dyDescent="0.3">
      <c r="A17" t="s">
        <v>73</v>
      </c>
    </row>
    <row r="18" spans="1:1" x14ac:dyDescent="0.3">
      <c r="A18" t="s">
        <v>74</v>
      </c>
    </row>
    <row r="19" spans="1:1" x14ac:dyDescent="0.3">
      <c r="A19" t="s">
        <v>75</v>
      </c>
    </row>
    <row r="20" spans="1:1" x14ac:dyDescent="0.3">
      <c r="A20" t="s">
        <v>76</v>
      </c>
    </row>
    <row r="21" spans="1:1" x14ac:dyDescent="0.3">
      <c r="A21" t="s">
        <v>57</v>
      </c>
    </row>
    <row r="22" spans="1:1" x14ac:dyDescent="0.3">
      <c r="A22" t="s">
        <v>77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Introduction</vt:lpstr>
      <vt:lpstr>Task 1a</vt:lpstr>
      <vt:lpstr>Task 1b</vt:lpstr>
      <vt:lpstr>Task 1c</vt:lpstr>
      <vt:lpstr>Task 2a and Additional</vt:lpstr>
      <vt:lpstr>Conclusion</vt:lpstr>
      <vt:lpstr>References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2023-04-23T14:33:49Z</dcterms:modified>
</cp:coreProperties>
</file>