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414378_student_uwtsd_ac_uk/Documents/"/>
    </mc:Choice>
  </mc:AlternateContent>
  <xr:revisionPtr revIDLastSave="5" documentId="8_{33569E8D-524A-44B4-972D-DACBA405A6B7}" xr6:coauthVersionLast="47" xr6:coauthVersionMax="47" xr10:uidLastSave="{44058216-26AA-4A57-9F62-E8E9A0DD001A}"/>
  <bookViews>
    <workbookView xWindow="-108" yWindow="-108" windowWidth="23256" windowHeight="12456" xr2:uid="{A368A7FB-70B2-4412-958B-CABF4E0E0F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7" i="1" l="1"/>
  <c r="P36" i="1"/>
  <c r="I33" i="1"/>
  <c r="B38" i="1"/>
  <c r="AA6" i="1"/>
  <c r="Z33" i="1"/>
  <c r="Z34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Y6" i="1"/>
  <c r="X13" i="1"/>
  <c r="Y34" i="1"/>
  <c r="AA34" i="1" s="1"/>
  <c r="X34" i="1"/>
  <c r="Y33" i="1"/>
  <c r="AA33" i="1" s="1"/>
  <c r="X33" i="1"/>
  <c r="Y32" i="1"/>
  <c r="AA32" i="1" s="1"/>
  <c r="X32" i="1"/>
  <c r="Y31" i="1"/>
  <c r="AA31" i="1" s="1"/>
  <c r="X31" i="1"/>
  <c r="Y30" i="1"/>
  <c r="AA30" i="1" s="1"/>
  <c r="X30" i="1"/>
  <c r="Y29" i="1"/>
  <c r="AA29" i="1" s="1"/>
  <c r="X29" i="1"/>
  <c r="Y28" i="1"/>
  <c r="AA28" i="1" s="1"/>
  <c r="X28" i="1"/>
  <c r="Y27" i="1"/>
  <c r="AA27" i="1" s="1"/>
  <c r="X27" i="1"/>
  <c r="Y26" i="1"/>
  <c r="AA26" i="1" s="1"/>
  <c r="X26" i="1"/>
  <c r="Y25" i="1"/>
  <c r="AA25" i="1" s="1"/>
  <c r="X25" i="1"/>
  <c r="Y24" i="1"/>
  <c r="AA24" i="1" s="1"/>
  <c r="X24" i="1"/>
  <c r="Y23" i="1"/>
  <c r="AA23" i="1" s="1"/>
  <c r="X23" i="1"/>
  <c r="Y22" i="1"/>
  <c r="AA22" i="1" s="1"/>
  <c r="X22" i="1"/>
  <c r="Y21" i="1"/>
  <c r="AA21" i="1" s="1"/>
  <c r="X21" i="1"/>
  <c r="Y20" i="1"/>
  <c r="AA20" i="1" s="1"/>
  <c r="X20" i="1"/>
  <c r="Y19" i="1"/>
  <c r="AA19" i="1" s="1"/>
  <c r="X19" i="1"/>
  <c r="Y18" i="1"/>
  <c r="AA18" i="1" s="1"/>
  <c r="X18" i="1"/>
  <c r="Y17" i="1"/>
  <c r="AA17" i="1" s="1"/>
  <c r="X17" i="1"/>
  <c r="Y16" i="1"/>
  <c r="AA16" i="1" s="1"/>
  <c r="X16" i="1"/>
  <c r="Y15" i="1"/>
  <c r="AA15" i="1" s="1"/>
  <c r="X15" i="1"/>
  <c r="Y14" i="1"/>
  <c r="AA14" i="1" s="1"/>
  <c r="X14" i="1"/>
  <c r="Y13" i="1"/>
  <c r="AA13" i="1" s="1"/>
  <c r="Y12" i="1"/>
  <c r="AA12" i="1" s="1"/>
  <c r="X12" i="1"/>
  <c r="Y11" i="1"/>
  <c r="AA11" i="1" s="1"/>
  <c r="X11" i="1"/>
  <c r="Y10" i="1"/>
  <c r="AA10" i="1" s="1"/>
  <c r="X10" i="1"/>
  <c r="Y9" i="1"/>
  <c r="AA9" i="1" s="1"/>
  <c r="X9" i="1"/>
  <c r="Y8" i="1"/>
  <c r="AA8" i="1" s="1"/>
  <c r="X8" i="1"/>
  <c r="Y7" i="1"/>
  <c r="AA7" i="1" s="1"/>
  <c r="X7" i="1"/>
  <c r="X6" i="1"/>
  <c r="T6" i="1"/>
  <c r="S31" i="1"/>
  <c r="S27" i="1"/>
  <c r="S23" i="1"/>
  <c r="S19" i="1"/>
  <c r="S15" i="1"/>
  <c r="S11" i="1"/>
  <c r="S7" i="1"/>
  <c r="R33" i="1"/>
  <c r="T33" i="1" s="1"/>
  <c r="Q33" i="1"/>
  <c r="S33" i="1" s="1"/>
  <c r="R32" i="1"/>
  <c r="T32" i="1" s="1"/>
  <c r="Q32" i="1"/>
  <c r="S32" i="1" s="1"/>
  <c r="R31" i="1"/>
  <c r="T31" i="1" s="1"/>
  <c r="Q31" i="1"/>
  <c r="R30" i="1"/>
  <c r="T30" i="1" s="1"/>
  <c r="Q30" i="1"/>
  <c r="S30" i="1" s="1"/>
  <c r="R29" i="1"/>
  <c r="T29" i="1" s="1"/>
  <c r="Q29" i="1"/>
  <c r="S29" i="1" s="1"/>
  <c r="R28" i="1"/>
  <c r="T28" i="1" s="1"/>
  <c r="Q28" i="1"/>
  <c r="S28" i="1" s="1"/>
  <c r="R27" i="1"/>
  <c r="T27" i="1" s="1"/>
  <c r="Q27" i="1"/>
  <c r="R26" i="1"/>
  <c r="T26" i="1" s="1"/>
  <c r="Q26" i="1"/>
  <c r="S26" i="1" s="1"/>
  <c r="R25" i="1"/>
  <c r="T25" i="1" s="1"/>
  <c r="Q25" i="1"/>
  <c r="S25" i="1" s="1"/>
  <c r="R24" i="1"/>
  <c r="T24" i="1" s="1"/>
  <c r="Q24" i="1"/>
  <c r="S24" i="1" s="1"/>
  <c r="R23" i="1"/>
  <c r="T23" i="1" s="1"/>
  <c r="Q23" i="1"/>
  <c r="R22" i="1"/>
  <c r="T22" i="1" s="1"/>
  <c r="Q22" i="1"/>
  <c r="S22" i="1" s="1"/>
  <c r="R21" i="1"/>
  <c r="T21" i="1" s="1"/>
  <c r="Q21" i="1"/>
  <c r="S21" i="1" s="1"/>
  <c r="R20" i="1"/>
  <c r="T20" i="1" s="1"/>
  <c r="Q20" i="1"/>
  <c r="S20" i="1" s="1"/>
  <c r="R19" i="1"/>
  <c r="T19" i="1" s="1"/>
  <c r="Q19" i="1"/>
  <c r="R18" i="1"/>
  <c r="T18" i="1" s="1"/>
  <c r="Q18" i="1"/>
  <c r="S18" i="1" s="1"/>
  <c r="R17" i="1"/>
  <c r="T17" i="1" s="1"/>
  <c r="Q17" i="1"/>
  <c r="S17" i="1" s="1"/>
  <c r="R16" i="1"/>
  <c r="T16" i="1" s="1"/>
  <c r="Q16" i="1"/>
  <c r="S16" i="1" s="1"/>
  <c r="R15" i="1"/>
  <c r="T15" i="1" s="1"/>
  <c r="Q15" i="1"/>
  <c r="R14" i="1"/>
  <c r="T14" i="1" s="1"/>
  <c r="Q14" i="1"/>
  <c r="S14" i="1" s="1"/>
  <c r="R13" i="1"/>
  <c r="T13" i="1" s="1"/>
  <c r="Q13" i="1"/>
  <c r="S13" i="1" s="1"/>
  <c r="R12" i="1"/>
  <c r="T12" i="1" s="1"/>
  <c r="Q12" i="1"/>
  <c r="S12" i="1" s="1"/>
  <c r="R11" i="1"/>
  <c r="T11" i="1" s="1"/>
  <c r="Q11" i="1"/>
  <c r="R10" i="1"/>
  <c r="T10" i="1" s="1"/>
  <c r="Q10" i="1"/>
  <c r="S10" i="1" s="1"/>
  <c r="R9" i="1"/>
  <c r="T9" i="1" s="1"/>
  <c r="Q9" i="1"/>
  <c r="S9" i="1" s="1"/>
  <c r="R8" i="1"/>
  <c r="T8" i="1" s="1"/>
  <c r="Q8" i="1"/>
  <c r="S8" i="1" s="1"/>
  <c r="R7" i="1"/>
  <c r="T7" i="1" s="1"/>
  <c r="Q7" i="1"/>
  <c r="R6" i="1"/>
  <c r="Q6" i="1"/>
  <c r="S6" i="1" s="1"/>
  <c r="L23" i="1"/>
  <c r="L19" i="1"/>
  <c r="L15" i="1"/>
  <c r="L7" i="1"/>
  <c r="J6" i="1"/>
  <c r="L6" i="1" s="1"/>
  <c r="K6" i="1"/>
  <c r="M6" i="1" s="1"/>
  <c r="J7" i="1"/>
  <c r="K7" i="1"/>
  <c r="M7" i="1"/>
  <c r="J8" i="1"/>
  <c r="L8" i="1" s="1"/>
  <c r="K8" i="1"/>
  <c r="M8" i="1"/>
  <c r="J9" i="1"/>
  <c r="L9" i="1" s="1"/>
  <c r="K9" i="1"/>
  <c r="M9" i="1" s="1"/>
  <c r="J10" i="1"/>
  <c r="L10" i="1" s="1"/>
  <c r="K10" i="1"/>
  <c r="M10" i="1"/>
  <c r="J11" i="1"/>
  <c r="L11" i="1" s="1"/>
  <c r="K11" i="1"/>
  <c r="M11" i="1"/>
  <c r="J12" i="1"/>
  <c r="L12" i="1" s="1"/>
  <c r="K12" i="1"/>
  <c r="M12" i="1" s="1"/>
  <c r="J13" i="1"/>
  <c r="L13" i="1" s="1"/>
  <c r="K13" i="1"/>
  <c r="M13" i="1" s="1"/>
  <c r="J14" i="1"/>
  <c r="L14" i="1" s="1"/>
  <c r="K14" i="1"/>
  <c r="M14" i="1"/>
  <c r="J15" i="1"/>
  <c r="K15" i="1"/>
  <c r="M15" i="1" s="1"/>
  <c r="J16" i="1"/>
  <c r="L16" i="1" s="1"/>
  <c r="K16" i="1"/>
  <c r="M16" i="1"/>
  <c r="J17" i="1"/>
  <c r="L17" i="1" s="1"/>
  <c r="K17" i="1"/>
  <c r="M17" i="1" s="1"/>
  <c r="J18" i="1"/>
  <c r="L18" i="1" s="1"/>
  <c r="K18" i="1"/>
  <c r="M18" i="1" s="1"/>
  <c r="J19" i="1"/>
  <c r="K19" i="1"/>
  <c r="M19" i="1"/>
  <c r="J20" i="1"/>
  <c r="L20" i="1" s="1"/>
  <c r="K20" i="1"/>
  <c r="M20" i="1"/>
  <c r="J21" i="1"/>
  <c r="L21" i="1" s="1"/>
  <c r="K21" i="1"/>
  <c r="M21" i="1" s="1"/>
  <c r="J22" i="1"/>
  <c r="L22" i="1" s="1"/>
  <c r="K22" i="1"/>
  <c r="M22" i="1"/>
  <c r="J23" i="1"/>
  <c r="K23" i="1"/>
  <c r="M23" i="1"/>
  <c r="J24" i="1"/>
  <c r="L24" i="1" s="1"/>
  <c r="K24" i="1"/>
  <c r="M24" i="1"/>
  <c r="J25" i="1"/>
  <c r="L25" i="1" s="1"/>
  <c r="K25" i="1"/>
  <c r="M25" i="1" s="1"/>
  <c r="J26" i="1"/>
  <c r="L26" i="1" s="1"/>
  <c r="K26" i="1"/>
  <c r="M26" i="1"/>
  <c r="J27" i="1"/>
  <c r="L27" i="1" s="1"/>
  <c r="K27" i="1"/>
  <c r="M27" i="1"/>
  <c r="J28" i="1"/>
  <c r="L28" i="1" s="1"/>
  <c r="K28" i="1"/>
  <c r="M28" i="1" s="1"/>
  <c r="J29" i="1"/>
  <c r="L29" i="1" s="1"/>
  <c r="K29" i="1"/>
  <c r="M29" i="1" s="1"/>
  <c r="J30" i="1"/>
  <c r="L30" i="1" s="1"/>
  <c r="K30" i="1"/>
  <c r="M30" i="1" s="1"/>
  <c r="D15" i="1"/>
  <c r="F15" i="1" s="1"/>
  <c r="D16" i="1"/>
  <c r="F16" i="1" s="1"/>
  <c r="C6" i="1"/>
  <c r="E6" i="1" s="1"/>
  <c r="D35" i="1"/>
  <c r="F35" i="1" s="1"/>
  <c r="D34" i="1"/>
  <c r="F34" i="1" s="1"/>
  <c r="D33" i="1"/>
  <c r="F33" i="1" s="1"/>
  <c r="D32" i="1"/>
  <c r="F32" i="1" s="1"/>
  <c r="D31" i="1"/>
  <c r="F31" i="1" s="1"/>
  <c r="D30" i="1"/>
  <c r="F30" i="1" s="1"/>
  <c r="D29" i="1"/>
  <c r="F29" i="1" s="1"/>
  <c r="D28" i="1"/>
  <c r="F28" i="1" s="1"/>
  <c r="D27" i="1"/>
  <c r="F27" i="1" s="1"/>
  <c r="D26" i="1"/>
  <c r="F26" i="1" s="1"/>
  <c r="D25" i="1"/>
  <c r="F25" i="1" s="1"/>
  <c r="D24" i="1"/>
  <c r="F24" i="1" s="1"/>
  <c r="D23" i="1"/>
  <c r="F23" i="1" s="1"/>
  <c r="D22" i="1"/>
  <c r="F22" i="1" s="1"/>
  <c r="D21" i="1"/>
  <c r="F21" i="1" s="1"/>
  <c r="D20" i="1"/>
  <c r="F20" i="1" s="1"/>
  <c r="D19" i="1"/>
  <c r="F19" i="1" s="1"/>
  <c r="D18" i="1"/>
  <c r="F18" i="1" s="1"/>
  <c r="D17" i="1"/>
  <c r="F17" i="1" s="1"/>
  <c r="D14" i="1"/>
  <c r="F14" i="1" s="1"/>
  <c r="D13" i="1"/>
  <c r="F13" i="1" s="1"/>
  <c r="D12" i="1"/>
  <c r="F12" i="1" s="1"/>
  <c r="D11" i="1"/>
  <c r="F11" i="1" s="1"/>
  <c r="D10" i="1"/>
  <c r="F10" i="1" s="1"/>
  <c r="D9" i="1"/>
  <c r="F9" i="1" s="1"/>
  <c r="D8" i="1"/>
  <c r="F8" i="1" s="1"/>
  <c r="D7" i="1"/>
  <c r="F7" i="1" s="1"/>
  <c r="D6" i="1"/>
  <c r="F6" i="1" s="1"/>
  <c r="C34" i="1"/>
  <c r="E34" i="1" s="1"/>
  <c r="C33" i="1"/>
  <c r="E33" i="1" s="1"/>
  <c r="C32" i="1"/>
  <c r="E32" i="1" s="1"/>
  <c r="C31" i="1"/>
  <c r="E31" i="1" s="1"/>
  <c r="C30" i="1"/>
  <c r="E30" i="1" s="1"/>
  <c r="C35" i="1"/>
  <c r="E35" i="1" s="1"/>
  <c r="C29" i="1"/>
  <c r="E29" i="1" s="1"/>
  <c r="C28" i="1"/>
  <c r="E28" i="1" s="1"/>
  <c r="C27" i="1"/>
  <c r="E27" i="1" s="1"/>
  <c r="C26" i="1"/>
  <c r="E26" i="1" s="1"/>
  <c r="C25" i="1"/>
  <c r="E25" i="1" s="1"/>
  <c r="C24" i="1"/>
  <c r="E24" i="1" s="1"/>
  <c r="C23" i="1"/>
  <c r="E23" i="1" s="1"/>
  <c r="C22" i="1"/>
  <c r="E22" i="1" s="1"/>
  <c r="C21" i="1"/>
  <c r="E21" i="1" s="1"/>
  <c r="C20" i="1"/>
  <c r="E20" i="1" s="1"/>
  <c r="C19" i="1"/>
  <c r="E19" i="1" s="1"/>
  <c r="C18" i="1"/>
  <c r="E18" i="1" s="1"/>
  <c r="C17" i="1"/>
  <c r="E17" i="1" s="1"/>
  <c r="C16" i="1"/>
  <c r="E16" i="1" s="1"/>
  <c r="C15" i="1"/>
  <c r="E15" i="1" s="1"/>
  <c r="C14" i="1"/>
  <c r="E14" i="1" s="1"/>
  <c r="C13" i="1"/>
  <c r="E13" i="1" s="1"/>
  <c r="C12" i="1"/>
  <c r="E12" i="1" s="1"/>
  <c r="C11" i="1"/>
  <c r="E11" i="1" s="1"/>
  <c r="C10" i="1"/>
  <c r="E10" i="1" s="1"/>
  <c r="C9" i="1"/>
  <c r="E9" i="1" s="1"/>
  <c r="C8" i="1"/>
  <c r="E8" i="1" s="1"/>
  <c r="C7" i="1"/>
  <c r="E7" i="1" s="1"/>
</calcChain>
</file>

<file path=xl/sharedStrings.xml><?xml version="1.0" encoding="utf-8"?>
<sst xmlns="http://schemas.openxmlformats.org/spreadsheetml/2006/main" count="54" uniqueCount="18">
  <si>
    <t xml:space="preserve">Specimen material : Steel </t>
  </si>
  <si>
    <t>Load Nut movement (mm)</t>
  </si>
  <si>
    <t>Dial Indicator (mm)</t>
  </si>
  <si>
    <t>Force (N)</t>
  </si>
  <si>
    <t>Extension (mm)</t>
  </si>
  <si>
    <t>Stress N/m^2</t>
  </si>
  <si>
    <t>Nominal Strain</t>
  </si>
  <si>
    <t xml:space="preserve">Original Length (mm) : </t>
  </si>
  <si>
    <t xml:space="preserve">Original cross-sectional area (mm^2) : </t>
  </si>
  <si>
    <t xml:space="preserve">Final length(mm) : </t>
  </si>
  <si>
    <t xml:space="preserve">Specimen material : Aluminuim </t>
  </si>
  <si>
    <t>0.9*1.9</t>
  </si>
  <si>
    <t>Specimen material : Duralumin</t>
  </si>
  <si>
    <t>1.0*1.9</t>
  </si>
  <si>
    <t xml:space="preserve">Specimen material : PVC </t>
  </si>
  <si>
    <t>Tensile Strength (N/m^2) :</t>
  </si>
  <si>
    <t>Yield Stress (N/m^2) :</t>
  </si>
  <si>
    <t>% Elongation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</si>
</sst>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0.000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70" fontId="0" fillId="0" borderId="1" xfId="0" applyNumberFormat="1" applyBorder="1"/>
    <xf numFmtId="0" fontId="0" fillId="0" borderId="7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0" borderId="14" xfId="0" applyBorder="1"/>
    <xf numFmtId="170" fontId="0" fillId="2" borderId="16" xfId="0" applyNumberForma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Sheet1!$F$5:$F$35</c:f>
              <c:numCache>
                <c:formatCode>General</c:formatCode>
                <c:ptCount val="31"/>
                <c:pt idx="0">
                  <c:v>0</c:v>
                </c:pt>
                <c:pt idx="1">
                  <c:v>9.7087378640776695E-4</c:v>
                </c:pt>
                <c:pt idx="2">
                  <c:v>1.6181229773462799E-3</c:v>
                </c:pt>
                <c:pt idx="3">
                  <c:v>1.9417475728155322E-3</c:v>
                </c:pt>
                <c:pt idx="4">
                  <c:v>2.2653721682847918E-3</c:v>
                </c:pt>
                <c:pt idx="5">
                  <c:v>2.9126213592233002E-3</c:v>
                </c:pt>
                <c:pt idx="6">
                  <c:v>2.9126213592232963E-3</c:v>
                </c:pt>
                <c:pt idx="7">
                  <c:v>3.5598705501618086E-3</c:v>
                </c:pt>
                <c:pt idx="8">
                  <c:v>3.8834951456310717E-3</c:v>
                </c:pt>
                <c:pt idx="9">
                  <c:v>5.177993527508095E-3</c:v>
                </c:pt>
                <c:pt idx="10">
                  <c:v>5.1779935275080881E-3</c:v>
                </c:pt>
                <c:pt idx="11">
                  <c:v>-6.4724919093851188E-4</c:v>
                </c:pt>
                <c:pt idx="12">
                  <c:v>5.8252427184465926E-3</c:v>
                </c:pt>
                <c:pt idx="13">
                  <c:v>6.796116504854368E-3</c:v>
                </c:pt>
                <c:pt idx="14">
                  <c:v>7.7669902912621287E-3</c:v>
                </c:pt>
                <c:pt idx="15">
                  <c:v>8.0906148867313926E-3</c:v>
                </c:pt>
                <c:pt idx="16">
                  <c:v>9.3851132686084155E-3</c:v>
                </c:pt>
                <c:pt idx="17">
                  <c:v>1.0032362459546928E-2</c:v>
                </c:pt>
                <c:pt idx="18">
                  <c:v>1.2621359223300975E-2</c:v>
                </c:pt>
                <c:pt idx="19">
                  <c:v>1.4563106796116497E-2</c:v>
                </c:pt>
                <c:pt idx="20">
                  <c:v>1.6828478964401296E-2</c:v>
                </c:pt>
                <c:pt idx="21">
                  <c:v>1.8770226537216831E-2</c:v>
                </c:pt>
                <c:pt idx="22">
                  <c:v>2.1035598705501632E-2</c:v>
                </c:pt>
                <c:pt idx="23">
                  <c:v>2.3948220064724912E-2</c:v>
                </c:pt>
                <c:pt idx="24">
                  <c:v>2.6537216828478961E-2</c:v>
                </c:pt>
                <c:pt idx="25">
                  <c:v>2.9449838187702273E-2</c:v>
                </c:pt>
                <c:pt idx="26">
                  <c:v>4.7249190938511328E-2</c:v>
                </c:pt>
                <c:pt idx="27">
                  <c:v>6.8284789644012953E-2</c:v>
                </c:pt>
                <c:pt idx="28">
                  <c:v>9.255663430420713E-2</c:v>
                </c:pt>
                <c:pt idx="29">
                  <c:v>0.12038834951456311</c:v>
                </c:pt>
                <c:pt idx="30">
                  <c:v>0.14951456310679612</c:v>
                </c:pt>
              </c:numCache>
            </c:numRef>
          </c:xVal>
          <c:yVal>
            <c:numRef>
              <c:f>Sheet1!$E$5:$E$35</c:f>
              <c:numCache>
                <c:formatCode>0.000</c:formatCode>
                <c:ptCount val="31"/>
                <c:pt idx="0" formatCode="General">
                  <c:v>0</c:v>
                </c:pt>
                <c:pt idx="1">
                  <c:v>9.4444444444444446</c:v>
                </c:pt>
                <c:pt idx="2" formatCode="General">
                  <c:v>19.444444444444443</c:v>
                </c:pt>
                <c:pt idx="3" formatCode="General">
                  <c:v>30</c:v>
                </c:pt>
                <c:pt idx="4" formatCode="General">
                  <c:v>40.555555555555557</c:v>
                </c:pt>
                <c:pt idx="5" formatCode="General">
                  <c:v>50.555555555555557</c:v>
                </c:pt>
                <c:pt idx="6" formatCode="General">
                  <c:v>61.666666666666671</c:v>
                </c:pt>
                <c:pt idx="7" formatCode="General">
                  <c:v>71.666666666666671</c:v>
                </c:pt>
                <c:pt idx="8" formatCode="General">
                  <c:v>82.222222222222214</c:v>
                </c:pt>
                <c:pt idx="9" formatCode="General">
                  <c:v>91.111111111111114</c:v>
                </c:pt>
                <c:pt idx="10" formatCode="General">
                  <c:v>102.22222222222221</c:v>
                </c:pt>
                <c:pt idx="11" formatCode="General">
                  <c:v>123.33333333333334</c:v>
                </c:pt>
                <c:pt idx="12" formatCode="General">
                  <c:v>123.33333333333334</c:v>
                </c:pt>
                <c:pt idx="13" formatCode="General">
                  <c:v>132.77777777777777</c:v>
                </c:pt>
                <c:pt idx="14" formatCode="General">
                  <c:v>142.22222222222223</c:v>
                </c:pt>
                <c:pt idx="15" formatCode="General">
                  <c:v>152.77777777777777</c:v>
                </c:pt>
                <c:pt idx="16" formatCode="General">
                  <c:v>161.66666666666666</c:v>
                </c:pt>
                <c:pt idx="17" formatCode="General">
                  <c:v>171.66666666666666</c:v>
                </c:pt>
                <c:pt idx="18" formatCode="General">
                  <c:v>178.33333333333334</c:v>
                </c:pt>
                <c:pt idx="19" formatCode="General">
                  <c:v>186.11111111111111</c:v>
                </c:pt>
                <c:pt idx="20" formatCode="General">
                  <c:v>193.33333333333331</c:v>
                </c:pt>
                <c:pt idx="21" formatCode="General">
                  <c:v>201.11111111111111</c:v>
                </c:pt>
                <c:pt idx="22" formatCode="General">
                  <c:v>208.33333333333331</c:v>
                </c:pt>
                <c:pt idx="23" formatCode="General">
                  <c:v>214.44444444444443</c:v>
                </c:pt>
                <c:pt idx="24" formatCode="General">
                  <c:v>221.11111111111111</c:v>
                </c:pt>
                <c:pt idx="25" formatCode="General">
                  <c:v>227.22222222222223</c:v>
                </c:pt>
                <c:pt idx="26" formatCode="General">
                  <c:v>252.22222222222223</c:v>
                </c:pt>
                <c:pt idx="27" formatCode="General">
                  <c:v>271.66666666666663</c:v>
                </c:pt>
                <c:pt idx="28" formatCode="General">
                  <c:v>285.55555555555554</c:v>
                </c:pt>
                <c:pt idx="29" formatCode="General">
                  <c:v>293.33333333333331</c:v>
                </c:pt>
                <c:pt idx="30" formatCode="General">
                  <c:v>298.88888888888886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99-41CC-A399-0A2A0D8D1C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2605487"/>
        <c:axId val="1372607887"/>
      </c:scatterChart>
      <c:valAx>
        <c:axId val="13726054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607887"/>
        <c:crosses val="autoZero"/>
        <c:crossBetween val="midCat"/>
      </c:valAx>
      <c:valAx>
        <c:axId val="1372607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26054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358705161854765E-2"/>
          <c:y val="0.11035436046684641"/>
          <c:w val="0.86805796150481185"/>
          <c:h val="0.8206530731277638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Sheet1!$M$5:$M$30</c:f>
              <c:numCache>
                <c:formatCode>General</c:formatCode>
                <c:ptCount val="26"/>
                <c:pt idx="0">
                  <c:v>0</c:v>
                </c:pt>
                <c:pt idx="1">
                  <c:v>1.2944983818770229E-3</c:v>
                </c:pt>
                <c:pt idx="2">
                  <c:v>1.6181229773462799E-3</c:v>
                </c:pt>
                <c:pt idx="3">
                  <c:v>2.2653721682847883E-3</c:v>
                </c:pt>
                <c:pt idx="4">
                  <c:v>2.9126213592233037E-3</c:v>
                </c:pt>
                <c:pt idx="5">
                  <c:v>3.5598705501618121E-3</c:v>
                </c:pt>
                <c:pt idx="6">
                  <c:v>3.8834951456310643E-3</c:v>
                </c:pt>
                <c:pt idx="7">
                  <c:v>4.5307443365695766E-3</c:v>
                </c:pt>
                <c:pt idx="8">
                  <c:v>5.177993527508095E-3</c:v>
                </c:pt>
                <c:pt idx="9">
                  <c:v>3.2362459546925598E-3</c:v>
                </c:pt>
                <c:pt idx="10">
                  <c:v>4.5307443365695766E-3</c:v>
                </c:pt>
                <c:pt idx="11">
                  <c:v>5.8252427184466073E-3</c:v>
                </c:pt>
                <c:pt idx="12">
                  <c:v>8.0906148867313926E-3</c:v>
                </c:pt>
                <c:pt idx="13">
                  <c:v>1.1326860841423952E-2</c:v>
                </c:pt>
                <c:pt idx="14">
                  <c:v>1.4886731391585761E-2</c:v>
                </c:pt>
                <c:pt idx="15">
                  <c:v>1.8770226537216831E-2</c:v>
                </c:pt>
                <c:pt idx="16">
                  <c:v>2.2330097087378653E-2</c:v>
                </c:pt>
                <c:pt idx="17">
                  <c:v>2.6537216828478961E-2</c:v>
                </c:pt>
                <c:pt idx="18">
                  <c:v>3.2038834951456319E-2</c:v>
                </c:pt>
                <c:pt idx="19">
                  <c:v>3.5598705501618116E-2</c:v>
                </c:pt>
                <c:pt idx="20">
                  <c:v>4.1747572815533984E-2</c:v>
                </c:pt>
                <c:pt idx="21">
                  <c:v>4.6601941747572831E-2</c:v>
                </c:pt>
                <c:pt idx="22">
                  <c:v>5.2750809061488685E-2</c:v>
                </c:pt>
                <c:pt idx="23">
                  <c:v>5.8252427184466014E-2</c:v>
                </c:pt>
                <c:pt idx="24">
                  <c:v>6.5372168284789645E-2</c:v>
                </c:pt>
                <c:pt idx="25">
                  <c:v>7.0550161812297743E-2</c:v>
                </c:pt>
              </c:numCache>
            </c:numRef>
          </c:xVal>
          <c:yVal>
            <c:numRef>
              <c:f>Sheet1!$L$5:$L$30</c:f>
              <c:numCache>
                <c:formatCode>0.000</c:formatCode>
                <c:ptCount val="26"/>
                <c:pt idx="0" formatCode="General">
                  <c:v>0</c:v>
                </c:pt>
                <c:pt idx="1">
                  <c:v>9.3567251461988299</c:v>
                </c:pt>
                <c:pt idx="2" formatCode="General">
                  <c:v>20.467836257309941</c:v>
                </c:pt>
                <c:pt idx="3" formatCode="General">
                  <c:v>30.994152046783626</c:v>
                </c:pt>
                <c:pt idx="4" formatCode="General">
                  <c:v>41.520467836257311</c:v>
                </c:pt>
                <c:pt idx="5" formatCode="General">
                  <c:v>52.046783625730995</c:v>
                </c:pt>
                <c:pt idx="6" formatCode="General">
                  <c:v>63.15789473684211</c:v>
                </c:pt>
                <c:pt idx="7" formatCode="General">
                  <c:v>73.684210526315795</c:v>
                </c:pt>
                <c:pt idx="8" formatCode="General">
                  <c:v>84.21052631578948</c:v>
                </c:pt>
                <c:pt idx="9" formatCode="General">
                  <c:v>99.415204678362571</c:v>
                </c:pt>
                <c:pt idx="10" formatCode="General">
                  <c:v>108.77192982456141</c:v>
                </c:pt>
                <c:pt idx="11" formatCode="General">
                  <c:v>118.12865497076024</c:v>
                </c:pt>
                <c:pt idx="12" formatCode="General">
                  <c:v>125.73099415204679</c:v>
                </c:pt>
                <c:pt idx="13" formatCode="General">
                  <c:v>131.57894736842107</c:v>
                </c:pt>
                <c:pt idx="14" formatCode="General">
                  <c:v>136.84210526315789</c:v>
                </c:pt>
                <c:pt idx="15" formatCode="General">
                  <c:v>141.52046783625732</c:v>
                </c:pt>
                <c:pt idx="16" formatCode="General">
                  <c:v>146.78362573099415</c:v>
                </c:pt>
                <c:pt idx="17" formatCode="General">
                  <c:v>150.87719298245614</c:v>
                </c:pt>
                <c:pt idx="18" formatCode="General">
                  <c:v>152.63157894736841</c:v>
                </c:pt>
                <c:pt idx="19" formatCode="General">
                  <c:v>157.89473684210526</c:v>
                </c:pt>
                <c:pt idx="20" formatCode="General">
                  <c:v>158.4795321637427</c:v>
                </c:pt>
                <c:pt idx="21" formatCode="General">
                  <c:v>161.40350877192984</c:v>
                </c:pt>
                <c:pt idx="22" formatCode="General">
                  <c:v>161.98830409356725</c:v>
                </c:pt>
                <c:pt idx="23" formatCode="General">
                  <c:v>163.74269005847952</c:v>
                </c:pt>
                <c:pt idx="24" formatCode="General">
                  <c:v>162.57309941520469</c:v>
                </c:pt>
                <c:pt idx="25" formatCode="General">
                  <c:v>164.91228070175438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CF1-418C-A58D-8C3E0135B7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2154895"/>
        <c:axId val="1362157775"/>
      </c:scatterChart>
      <c:valAx>
        <c:axId val="13621548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2157775"/>
        <c:crosses val="autoZero"/>
        <c:crossBetween val="midCat"/>
      </c:valAx>
      <c:valAx>
        <c:axId val="1362157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21548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136482939632546E-2"/>
          <c:y val="0.12541666666666668"/>
          <c:w val="0.87439129483814526"/>
          <c:h val="0.76755431612715075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Sheet1!$T$5:$T$33</c:f>
              <c:numCache>
                <c:formatCode>General</c:formatCode>
                <c:ptCount val="29"/>
                <c:pt idx="0">
                  <c:v>0</c:v>
                </c:pt>
                <c:pt idx="1">
                  <c:v>9.7087378640776695E-4</c:v>
                </c:pt>
                <c:pt idx="2">
                  <c:v>1.6181229773462799E-3</c:v>
                </c:pt>
                <c:pt idx="3">
                  <c:v>1.9417475728155322E-3</c:v>
                </c:pt>
                <c:pt idx="4">
                  <c:v>2.5889967637540475E-3</c:v>
                </c:pt>
                <c:pt idx="5">
                  <c:v>2.9126213592233002E-3</c:v>
                </c:pt>
                <c:pt idx="6">
                  <c:v>3.5598705501618086E-3</c:v>
                </c:pt>
                <c:pt idx="7">
                  <c:v>4.2071197411003205E-3</c:v>
                </c:pt>
                <c:pt idx="8">
                  <c:v>4.8543689320388397E-3</c:v>
                </c:pt>
                <c:pt idx="9">
                  <c:v>5.5016181229773512E-3</c:v>
                </c:pt>
                <c:pt idx="10">
                  <c:v>5.8252427184466004E-3</c:v>
                </c:pt>
                <c:pt idx="11">
                  <c:v>6.4724919093851196E-3</c:v>
                </c:pt>
                <c:pt idx="12">
                  <c:v>7.1197411003236172E-3</c:v>
                </c:pt>
                <c:pt idx="13">
                  <c:v>7.7669902912621434E-3</c:v>
                </c:pt>
                <c:pt idx="14">
                  <c:v>8.414239482200641E-3</c:v>
                </c:pt>
                <c:pt idx="15">
                  <c:v>9.0614886731391533E-3</c:v>
                </c:pt>
                <c:pt idx="16">
                  <c:v>1.0032362459546928E-2</c:v>
                </c:pt>
                <c:pt idx="17">
                  <c:v>1.1003236245954688E-2</c:v>
                </c:pt>
                <c:pt idx="18">
                  <c:v>1.1650485436893201E-2</c:v>
                </c:pt>
                <c:pt idx="19">
                  <c:v>1.2621359223300961E-2</c:v>
                </c:pt>
                <c:pt idx="20">
                  <c:v>1.3915857605178E-2</c:v>
                </c:pt>
                <c:pt idx="21">
                  <c:v>1.5533980582524271E-2</c:v>
                </c:pt>
                <c:pt idx="22">
                  <c:v>1.6504854368932047E-2</c:v>
                </c:pt>
                <c:pt idx="23">
                  <c:v>1.715210355987053E-2</c:v>
                </c:pt>
                <c:pt idx="24">
                  <c:v>1.8446601941747555E-2</c:v>
                </c:pt>
                <c:pt idx="25">
                  <c:v>1.9093851132686079E-2</c:v>
                </c:pt>
                <c:pt idx="26">
                  <c:v>3.3980582524271843E-2</c:v>
                </c:pt>
                <c:pt idx="27">
                  <c:v>5.5987055016181245E-2</c:v>
                </c:pt>
                <c:pt idx="28">
                  <c:v>8.7378640776699046E-2</c:v>
                </c:pt>
              </c:numCache>
            </c:numRef>
          </c:xVal>
          <c:yVal>
            <c:numRef>
              <c:f>Sheet1!$S$5:$S$33</c:f>
              <c:numCache>
                <c:formatCode>0.000</c:formatCode>
                <c:ptCount val="29"/>
                <c:pt idx="0" formatCode="General">
                  <c:v>0</c:v>
                </c:pt>
                <c:pt idx="1">
                  <c:v>8.9473684210526319</c:v>
                </c:pt>
                <c:pt idx="2" formatCode="General">
                  <c:v>18.421052631578949</c:v>
                </c:pt>
                <c:pt idx="3" formatCode="General">
                  <c:v>28.421052631578949</c:v>
                </c:pt>
                <c:pt idx="4" formatCode="General">
                  <c:v>37.894736842105267</c:v>
                </c:pt>
                <c:pt idx="5" formatCode="General">
                  <c:v>47.894736842105267</c:v>
                </c:pt>
                <c:pt idx="6" formatCode="General">
                  <c:v>57.368421052631589</c:v>
                </c:pt>
                <c:pt idx="7" formatCode="General">
                  <c:v>66.842105263157904</c:v>
                </c:pt>
                <c:pt idx="8" formatCode="General">
                  <c:v>76.31578947368422</c:v>
                </c:pt>
                <c:pt idx="9" formatCode="General">
                  <c:v>85.789473684210535</c:v>
                </c:pt>
                <c:pt idx="10" formatCode="General">
                  <c:v>95.789473684210535</c:v>
                </c:pt>
                <c:pt idx="11" formatCode="General">
                  <c:v>105.26315789473685</c:v>
                </c:pt>
                <c:pt idx="12" formatCode="General">
                  <c:v>114.73684210526318</c:v>
                </c:pt>
                <c:pt idx="13" formatCode="General">
                  <c:v>124.21052631578948</c:v>
                </c:pt>
                <c:pt idx="14" formatCode="General">
                  <c:v>133.68421052631581</c:v>
                </c:pt>
                <c:pt idx="15" formatCode="General">
                  <c:v>143.15789473684211</c:v>
                </c:pt>
                <c:pt idx="16" formatCode="General">
                  <c:v>152.10526315789474</c:v>
                </c:pt>
                <c:pt idx="17" formatCode="General">
                  <c:v>161.05263157894737</c:v>
                </c:pt>
                <c:pt idx="18" formatCode="General">
                  <c:v>170.5263157894737</c:v>
                </c:pt>
                <c:pt idx="19" formatCode="General">
                  <c:v>179.47368421052633</c:v>
                </c:pt>
                <c:pt idx="20" formatCode="General">
                  <c:v>187.89473684210526</c:v>
                </c:pt>
                <c:pt idx="21" formatCode="General">
                  <c:v>195.78947368421055</c:v>
                </c:pt>
                <c:pt idx="22" formatCode="General">
                  <c:v>204.73684210526318</c:v>
                </c:pt>
                <c:pt idx="23" formatCode="General">
                  <c:v>214.21052631578948</c:v>
                </c:pt>
                <c:pt idx="24" formatCode="General">
                  <c:v>222.63157894736847</c:v>
                </c:pt>
                <c:pt idx="25" formatCode="General">
                  <c:v>232.10526315789474</c:v>
                </c:pt>
                <c:pt idx="26" formatCode="General">
                  <c:v>260.5263157894737</c:v>
                </c:pt>
                <c:pt idx="27" formatCode="General">
                  <c:v>277.36842105263162</c:v>
                </c:pt>
                <c:pt idx="28" formatCode="General">
                  <c:v>278.94736842105266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BA9-4B1A-998C-FE05482A60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3115135"/>
        <c:axId val="1373115615"/>
      </c:scatterChart>
      <c:valAx>
        <c:axId val="1373115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115615"/>
        <c:crosses val="autoZero"/>
        <c:crossBetween val="midCat"/>
      </c:valAx>
      <c:valAx>
        <c:axId val="1373115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115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6469816272965873E-2"/>
          <c:y val="0.10689814814814817"/>
          <c:w val="0.88072462817147856"/>
          <c:h val="0.7681324730242052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Sheet1!$AA$5:$AA$34</c:f>
              <c:numCache>
                <c:formatCode>General</c:formatCode>
                <c:ptCount val="30"/>
                <c:pt idx="0">
                  <c:v>0</c:v>
                </c:pt>
                <c:pt idx="1">
                  <c:v>3.5947712418300656E-3</c:v>
                </c:pt>
                <c:pt idx="2">
                  <c:v>8.8235294117647058E-3</c:v>
                </c:pt>
                <c:pt idx="3">
                  <c:v>1.3398692810457516E-2</c:v>
                </c:pt>
                <c:pt idx="4">
                  <c:v>1.8300653594771243E-2</c:v>
                </c:pt>
                <c:pt idx="5">
                  <c:v>2.418300653594771E-2</c:v>
                </c:pt>
                <c:pt idx="6">
                  <c:v>3.1045751633986925E-2</c:v>
                </c:pt>
                <c:pt idx="7">
                  <c:v>4.0522875816993459E-2</c:v>
                </c:pt>
                <c:pt idx="8">
                  <c:v>4.7712418300653592E-2</c:v>
                </c:pt>
                <c:pt idx="9">
                  <c:v>5.2941176470588235E-2</c:v>
                </c:pt>
                <c:pt idx="10">
                  <c:v>5.9477124183006533E-2</c:v>
                </c:pt>
                <c:pt idx="11">
                  <c:v>6.6339869281045752E-2</c:v>
                </c:pt>
                <c:pt idx="12">
                  <c:v>7.3202614379084957E-2</c:v>
                </c:pt>
                <c:pt idx="13">
                  <c:v>7.9738562091503262E-2</c:v>
                </c:pt>
                <c:pt idx="14">
                  <c:v>8.6274509803921554E-2</c:v>
                </c:pt>
                <c:pt idx="15">
                  <c:v>9.2483660130718959E-2</c:v>
                </c:pt>
                <c:pt idx="16">
                  <c:v>9.9019607843137264E-2</c:v>
                </c:pt>
                <c:pt idx="17">
                  <c:v>0.10588235294117646</c:v>
                </c:pt>
                <c:pt idx="18">
                  <c:v>0.11241830065359476</c:v>
                </c:pt>
                <c:pt idx="19">
                  <c:v>0.11895424836601305</c:v>
                </c:pt>
                <c:pt idx="20">
                  <c:v>0.12516339869281046</c:v>
                </c:pt>
                <c:pt idx="21">
                  <c:v>0.13169934640522876</c:v>
                </c:pt>
                <c:pt idx="22">
                  <c:v>0.1388888888888889</c:v>
                </c:pt>
                <c:pt idx="23">
                  <c:v>0.14509803921568626</c:v>
                </c:pt>
                <c:pt idx="24">
                  <c:v>0.15130718954248365</c:v>
                </c:pt>
                <c:pt idx="25">
                  <c:v>0.15816993464052287</c:v>
                </c:pt>
                <c:pt idx="26">
                  <c:v>0.18888888888888888</c:v>
                </c:pt>
                <c:pt idx="27">
                  <c:v>0.22222222222222221</c:v>
                </c:pt>
                <c:pt idx="28">
                  <c:v>0.25522875816993462</c:v>
                </c:pt>
                <c:pt idx="29">
                  <c:v>0.28823529411764703</c:v>
                </c:pt>
              </c:numCache>
            </c:numRef>
          </c:xVal>
          <c:yVal>
            <c:numRef>
              <c:f>Sheet1!$Z$5:$Z$34</c:f>
              <c:numCache>
                <c:formatCode>0.000</c:formatCode>
                <c:ptCount val="30"/>
                <c:pt idx="0" formatCode="General">
                  <c:v>0</c:v>
                </c:pt>
                <c:pt idx="1">
                  <c:v>4.7368421052631584</c:v>
                </c:pt>
                <c:pt idx="2" formatCode="General">
                  <c:v>6.8421052631578947</c:v>
                </c:pt>
                <c:pt idx="3" formatCode="General">
                  <c:v>10</c:v>
                </c:pt>
                <c:pt idx="4" formatCode="General">
                  <c:v>12.631578947368421</c:v>
                </c:pt>
                <c:pt idx="5" formatCode="General">
                  <c:v>13.684210526315789</c:v>
                </c:pt>
                <c:pt idx="6" formatCode="General">
                  <c:v>13.157894736842106</c:v>
                </c:pt>
                <c:pt idx="7" formatCode="General">
                  <c:v>8.4210526315789469</c:v>
                </c:pt>
                <c:pt idx="8" formatCode="General">
                  <c:v>7.3684210526315805</c:v>
                </c:pt>
                <c:pt idx="9" formatCode="General">
                  <c:v>9.4736842105263168</c:v>
                </c:pt>
                <c:pt idx="10" formatCode="General">
                  <c:v>9.4736842105263168</c:v>
                </c:pt>
                <c:pt idx="11" formatCode="General">
                  <c:v>8.9473684210526319</c:v>
                </c:pt>
                <c:pt idx="12" formatCode="General">
                  <c:v>8.4210526315789469</c:v>
                </c:pt>
                <c:pt idx="13" formatCode="General">
                  <c:v>8.4210526315789469</c:v>
                </c:pt>
                <c:pt idx="14" formatCode="General">
                  <c:v>8.4210526315789469</c:v>
                </c:pt>
                <c:pt idx="15" formatCode="General">
                  <c:v>8.9473684210526319</c:v>
                </c:pt>
                <c:pt idx="16" formatCode="General">
                  <c:v>8.9473684210526319</c:v>
                </c:pt>
                <c:pt idx="17" formatCode="General">
                  <c:v>8.4210526315789469</c:v>
                </c:pt>
                <c:pt idx="18" formatCode="General">
                  <c:v>8.4210526315789469</c:v>
                </c:pt>
                <c:pt idx="19" formatCode="General">
                  <c:v>8.4210526315789469</c:v>
                </c:pt>
                <c:pt idx="20" formatCode="General">
                  <c:v>8.9473684210526319</c:v>
                </c:pt>
                <c:pt idx="21" formatCode="General">
                  <c:v>8.9473684210526319</c:v>
                </c:pt>
                <c:pt idx="22" formatCode="General">
                  <c:v>7.8947368421052637</c:v>
                </c:pt>
                <c:pt idx="23" formatCode="General">
                  <c:v>8.4210526315789469</c:v>
                </c:pt>
                <c:pt idx="24" formatCode="General">
                  <c:v>8.9473684210526319</c:v>
                </c:pt>
                <c:pt idx="25" formatCode="General">
                  <c:v>8.4210526315789469</c:v>
                </c:pt>
                <c:pt idx="26" formatCode="General">
                  <c:v>11.578947368421053</c:v>
                </c:pt>
                <c:pt idx="27" formatCode="General">
                  <c:v>10.526315789473685</c:v>
                </c:pt>
                <c:pt idx="28" formatCode="General">
                  <c:v>10</c:v>
                </c:pt>
                <c:pt idx="29" formatCode="General">
                  <c:v>9.4736842105263168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6F6-4FB3-8780-4FBE206CD4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6850815"/>
        <c:axId val="1366851295"/>
      </c:scatterChart>
      <c:valAx>
        <c:axId val="13668508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851295"/>
        <c:crosses val="autoZero"/>
        <c:crossBetween val="midCat"/>
      </c:valAx>
      <c:valAx>
        <c:axId val="1366851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68508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39</xdr:row>
      <xdr:rowOff>87630</xdr:rowOff>
    </xdr:from>
    <xdr:to>
      <xdr:col>5</xdr:col>
      <xdr:colOff>327660</xdr:colOff>
      <xdr:row>54</xdr:row>
      <xdr:rowOff>87630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63D609C-3285-3FE3-0AE0-B363ED7718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640080</xdr:colOff>
      <xdr:row>34</xdr:row>
      <xdr:rowOff>106680</xdr:rowOff>
    </xdr:from>
    <xdr:to>
      <xdr:col>12</xdr:col>
      <xdr:colOff>381000</xdr:colOff>
      <xdr:row>52</xdr:row>
      <xdr:rowOff>144780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A4AA2F3-8BAC-4DE4-61D9-2DB240088C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563880</xdr:colOff>
      <xdr:row>37</xdr:row>
      <xdr:rowOff>72390</xdr:rowOff>
    </xdr:from>
    <xdr:to>
      <xdr:col>19</xdr:col>
      <xdr:colOff>304800</xdr:colOff>
      <xdr:row>52</xdr:row>
      <xdr:rowOff>80010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AB139EE-28D2-AEF5-D14B-2CD503B022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541020</xdr:colOff>
      <xdr:row>38</xdr:row>
      <xdr:rowOff>76200</xdr:rowOff>
    </xdr:from>
    <xdr:to>
      <xdr:col>26</xdr:col>
      <xdr:colOff>259080</xdr:colOff>
      <xdr:row>55</xdr:row>
      <xdr:rowOff>53340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C39D9E2-05CD-3C36-A60B-3F936F9A53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C3274-6906-4C84-B555-F21871BE6B6C}">
  <dimension ref="A1:AA38"/>
  <sheetViews>
    <sheetView tabSelected="1" topLeftCell="M1" workbookViewId="0">
      <selection activeCell="AB41" sqref="AB41"/>
    </sheetView>
  </sheetViews>
  <sheetFormatPr defaultRowHeight="14.4" x14ac:dyDescent="0.3"/>
  <cols>
    <col min="1" max="1" width="21.109375" customWidth="1"/>
    <col min="2" max="2" width="15.77734375" customWidth="1"/>
    <col min="3" max="3" width="8.21875" customWidth="1"/>
    <col min="4" max="4" width="12.88671875" customWidth="1"/>
    <col min="5" max="5" width="11.6640625" customWidth="1"/>
    <col min="6" max="6" width="12.44140625" customWidth="1"/>
    <col min="8" max="8" width="21.33203125" customWidth="1"/>
    <col min="9" max="9" width="15.6640625" customWidth="1"/>
    <col min="10" max="10" width="8.5546875" customWidth="1"/>
    <col min="11" max="11" width="13" customWidth="1"/>
    <col min="12" max="12" width="11.88671875" customWidth="1"/>
    <col min="13" max="13" width="12.77734375" customWidth="1"/>
    <col min="15" max="15" width="21.21875" customWidth="1"/>
    <col min="16" max="16" width="15.6640625" customWidth="1"/>
    <col min="18" max="18" width="12.88671875" customWidth="1"/>
    <col min="19" max="19" width="11.77734375" customWidth="1"/>
    <col min="20" max="20" width="12.6640625" customWidth="1"/>
    <col min="22" max="22" width="21.33203125" customWidth="1"/>
    <col min="23" max="23" width="15.88671875" customWidth="1"/>
    <col min="25" max="25" width="12.88671875" customWidth="1"/>
    <col min="26" max="26" width="11.77734375" customWidth="1"/>
    <col min="27" max="27" width="12.5546875" customWidth="1"/>
  </cols>
  <sheetData>
    <row r="1" spans="1:27" x14ac:dyDescent="0.3">
      <c r="A1" s="4" t="s">
        <v>0</v>
      </c>
      <c r="B1" s="5"/>
      <c r="C1" s="5"/>
      <c r="D1" s="5"/>
      <c r="E1" s="5"/>
      <c r="F1" s="6"/>
      <c r="H1" s="4" t="s">
        <v>10</v>
      </c>
      <c r="I1" s="5"/>
      <c r="J1" s="5"/>
      <c r="K1" s="5"/>
      <c r="L1" s="5"/>
      <c r="M1" s="6"/>
      <c r="O1" s="4" t="s">
        <v>12</v>
      </c>
      <c r="P1" s="5"/>
      <c r="Q1" s="5"/>
      <c r="R1" s="5"/>
      <c r="S1" s="5"/>
      <c r="T1" s="6"/>
      <c r="V1" s="4" t="s">
        <v>14</v>
      </c>
      <c r="W1" s="5"/>
      <c r="X1" s="5"/>
      <c r="Y1" s="5"/>
      <c r="Z1" s="5"/>
      <c r="AA1" s="6"/>
    </row>
    <row r="2" spans="1:27" x14ac:dyDescent="0.3">
      <c r="A2" s="7" t="s">
        <v>8</v>
      </c>
      <c r="B2" s="8"/>
      <c r="C2" s="8">
        <v>1.8</v>
      </c>
      <c r="D2" s="8"/>
      <c r="E2" s="8"/>
      <c r="F2" s="9"/>
      <c r="H2" s="7" t="s">
        <v>8</v>
      </c>
      <c r="I2" s="8"/>
      <c r="J2" s="8" t="s">
        <v>11</v>
      </c>
      <c r="K2" s="8"/>
      <c r="L2" s="8"/>
      <c r="M2" s="9"/>
      <c r="O2" s="7" t="s">
        <v>8</v>
      </c>
      <c r="P2" s="8"/>
      <c r="Q2" s="8" t="s">
        <v>13</v>
      </c>
      <c r="R2" s="8"/>
      <c r="S2" s="8"/>
      <c r="T2" s="9"/>
      <c r="V2" s="7" t="s">
        <v>8</v>
      </c>
      <c r="W2" s="8"/>
      <c r="X2" s="8">
        <v>1.9</v>
      </c>
      <c r="Y2" s="8"/>
      <c r="Z2" s="8"/>
      <c r="AA2" s="9"/>
    </row>
    <row r="3" spans="1:27" ht="15" thickBot="1" x14ac:dyDescent="0.35">
      <c r="A3" s="7" t="s">
        <v>7</v>
      </c>
      <c r="B3" s="8">
        <v>30.9</v>
      </c>
      <c r="C3" s="8"/>
      <c r="D3" s="8" t="s">
        <v>9</v>
      </c>
      <c r="E3" s="8"/>
      <c r="F3" s="9">
        <v>38.700000000000003</v>
      </c>
      <c r="H3" s="7" t="s">
        <v>7</v>
      </c>
      <c r="I3" s="8">
        <v>30.9</v>
      </c>
      <c r="J3" s="8"/>
      <c r="K3" s="8" t="s">
        <v>9</v>
      </c>
      <c r="L3" s="8"/>
      <c r="M3" s="9">
        <v>33.700000000000003</v>
      </c>
      <c r="O3" s="7" t="s">
        <v>7</v>
      </c>
      <c r="P3" s="8">
        <v>30.9</v>
      </c>
      <c r="Q3" s="8"/>
      <c r="R3" s="8" t="s">
        <v>9</v>
      </c>
      <c r="S3" s="8"/>
      <c r="T3" s="9">
        <v>33.200000000000003</v>
      </c>
      <c r="V3" s="7" t="s">
        <v>7</v>
      </c>
      <c r="W3" s="8">
        <v>30.6</v>
      </c>
      <c r="X3" s="8"/>
      <c r="Y3" s="8" t="s">
        <v>9</v>
      </c>
      <c r="Z3" s="8"/>
      <c r="AA3" s="9">
        <v>43</v>
      </c>
    </row>
    <row r="4" spans="1:27" ht="15" thickBot="1" x14ac:dyDescent="0.35">
      <c r="A4" s="13" t="s">
        <v>1</v>
      </c>
      <c r="B4" s="14" t="s">
        <v>2</v>
      </c>
      <c r="C4" s="14" t="s">
        <v>3</v>
      </c>
      <c r="D4" s="14" t="s">
        <v>4</v>
      </c>
      <c r="E4" s="14" t="s">
        <v>5</v>
      </c>
      <c r="F4" s="15" t="s">
        <v>6</v>
      </c>
      <c r="H4" s="10" t="s">
        <v>1</v>
      </c>
      <c r="I4" s="11" t="s">
        <v>2</v>
      </c>
      <c r="J4" s="11" t="s">
        <v>3</v>
      </c>
      <c r="K4" s="11" t="s">
        <v>4</v>
      </c>
      <c r="L4" s="11" t="s">
        <v>5</v>
      </c>
      <c r="M4" s="12" t="s">
        <v>6</v>
      </c>
      <c r="O4" s="10" t="s">
        <v>1</v>
      </c>
      <c r="P4" s="11" t="s">
        <v>2</v>
      </c>
      <c r="Q4" s="11" t="s">
        <v>3</v>
      </c>
      <c r="R4" s="11" t="s">
        <v>4</v>
      </c>
      <c r="S4" s="11" t="s">
        <v>5</v>
      </c>
      <c r="T4" s="12" t="s">
        <v>6</v>
      </c>
      <c r="V4" s="10" t="s">
        <v>1</v>
      </c>
      <c r="W4" s="11" t="s">
        <v>2</v>
      </c>
      <c r="X4" s="11" t="s">
        <v>3</v>
      </c>
      <c r="Y4" s="11" t="s">
        <v>4</v>
      </c>
      <c r="Z4" s="11" t="s">
        <v>5</v>
      </c>
      <c r="AA4" s="12" t="s">
        <v>6</v>
      </c>
    </row>
    <row r="5" spans="1:27" x14ac:dyDescent="0.3">
      <c r="A5" s="1">
        <v>0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</row>
    <row r="6" spans="1:27" x14ac:dyDescent="0.3">
      <c r="A6" s="1">
        <v>0.2</v>
      </c>
      <c r="B6" s="1">
        <v>0.17</v>
      </c>
      <c r="C6" s="1">
        <f>B6*100</f>
        <v>17</v>
      </c>
      <c r="D6" s="1">
        <f t="shared" ref="D6:D35" si="0">A6-B6</f>
        <v>0.03</v>
      </c>
      <c r="E6" s="2">
        <f>C6/1.8</f>
        <v>9.4444444444444446</v>
      </c>
      <c r="F6" s="1">
        <f>D6/B3</f>
        <v>9.7087378640776695E-4</v>
      </c>
      <c r="H6" s="1">
        <v>0.2</v>
      </c>
      <c r="I6" s="1">
        <v>0.16</v>
      </c>
      <c r="J6" s="1">
        <f>I6*100</f>
        <v>16</v>
      </c>
      <c r="K6" s="1">
        <f t="shared" ref="K6:K14" si="1">H6-I6</f>
        <v>4.0000000000000008E-2</v>
      </c>
      <c r="L6" s="2">
        <f>J6/(0.9*1.9)</f>
        <v>9.3567251461988299</v>
      </c>
      <c r="M6" s="1">
        <f>K6/I3</f>
        <v>1.2944983818770229E-3</v>
      </c>
      <c r="O6" s="1">
        <v>0.2</v>
      </c>
      <c r="P6" s="1">
        <v>0.17</v>
      </c>
      <c r="Q6" s="1">
        <f>P6*100</f>
        <v>17</v>
      </c>
      <c r="R6" s="1">
        <f t="shared" ref="R6:R14" si="2">O6-P6</f>
        <v>0.03</v>
      </c>
      <c r="S6" s="2">
        <f>Q6/(1*1.9)</f>
        <v>8.9473684210526319</v>
      </c>
      <c r="T6" s="1">
        <f>R6/P3</f>
        <v>9.7087378640776695E-4</v>
      </c>
      <c r="V6" s="1">
        <v>0.2</v>
      </c>
      <c r="W6" s="1">
        <v>0.09</v>
      </c>
      <c r="X6" s="1">
        <f>W6*100</f>
        <v>9</v>
      </c>
      <c r="Y6" s="1">
        <f>V6-W6</f>
        <v>0.11000000000000001</v>
      </c>
      <c r="Z6" s="2">
        <f>X6/1.9</f>
        <v>4.7368421052631584</v>
      </c>
      <c r="AA6" s="1">
        <f>Y6/W3</f>
        <v>3.5947712418300656E-3</v>
      </c>
    </row>
    <row r="7" spans="1:27" x14ac:dyDescent="0.3">
      <c r="A7" s="1">
        <v>0.4</v>
      </c>
      <c r="B7" s="1">
        <v>0.35</v>
      </c>
      <c r="C7" s="1">
        <f t="shared" ref="C7:C36" si="3">B7*100</f>
        <v>35</v>
      </c>
      <c r="D7" s="1">
        <f t="shared" si="0"/>
        <v>5.0000000000000044E-2</v>
      </c>
      <c r="E7" s="1">
        <f>C7/1.8</f>
        <v>19.444444444444443</v>
      </c>
      <c r="F7" s="1">
        <f>D7/B3</f>
        <v>1.6181229773462799E-3</v>
      </c>
      <c r="H7" s="1">
        <v>0.4</v>
      </c>
      <c r="I7" s="1">
        <v>0.35</v>
      </c>
      <c r="J7" s="1">
        <f t="shared" ref="J7:J31" si="4">I7*100</f>
        <v>35</v>
      </c>
      <c r="K7" s="1">
        <f t="shared" si="1"/>
        <v>5.0000000000000044E-2</v>
      </c>
      <c r="L7" s="1">
        <f>J7/(0.9*1.9)</f>
        <v>20.467836257309941</v>
      </c>
      <c r="M7" s="1">
        <f>K7/I3</f>
        <v>1.6181229773462799E-3</v>
      </c>
      <c r="O7" s="1">
        <v>0.4</v>
      </c>
      <c r="P7" s="1">
        <v>0.35</v>
      </c>
      <c r="Q7" s="1">
        <f t="shared" ref="Q7:Q34" si="5">P7*100</f>
        <v>35</v>
      </c>
      <c r="R7" s="1">
        <f t="shared" si="2"/>
        <v>5.0000000000000044E-2</v>
      </c>
      <c r="S7" s="1">
        <f>Q7/(1*1.9)</f>
        <v>18.421052631578949</v>
      </c>
      <c r="T7" s="1">
        <f>R7/P3</f>
        <v>1.6181229773462799E-3</v>
      </c>
      <c r="V7" s="1">
        <v>0.4</v>
      </c>
      <c r="W7" s="1">
        <v>0.13</v>
      </c>
      <c r="X7" s="1">
        <f t="shared" ref="X7:X35" si="6">W7*100</f>
        <v>13</v>
      </c>
      <c r="Y7" s="1">
        <f t="shared" ref="Y6:Y14" si="7">V7-W7</f>
        <v>0.27</v>
      </c>
      <c r="Z7" s="1">
        <f>X7/1.9</f>
        <v>6.8421052631578947</v>
      </c>
      <c r="AA7" s="1">
        <f>Y7/W3</f>
        <v>8.8235294117647058E-3</v>
      </c>
    </row>
    <row r="8" spans="1:27" x14ac:dyDescent="0.3">
      <c r="A8" s="1">
        <v>0.6</v>
      </c>
      <c r="B8" s="1">
        <v>0.54</v>
      </c>
      <c r="C8" s="1">
        <f t="shared" si="3"/>
        <v>54</v>
      </c>
      <c r="D8" s="1">
        <f t="shared" si="0"/>
        <v>5.9999999999999942E-2</v>
      </c>
      <c r="E8" s="1">
        <f>C8/1.8</f>
        <v>30</v>
      </c>
      <c r="F8" s="1">
        <f>D8/B3</f>
        <v>1.9417475728155322E-3</v>
      </c>
      <c r="H8" s="1">
        <v>0.6</v>
      </c>
      <c r="I8" s="1">
        <v>0.53</v>
      </c>
      <c r="J8" s="1">
        <f t="shared" si="4"/>
        <v>53</v>
      </c>
      <c r="K8" s="1">
        <f t="shared" si="1"/>
        <v>6.9999999999999951E-2</v>
      </c>
      <c r="L8" s="1">
        <f>J8/(0.9*1.9)</f>
        <v>30.994152046783626</v>
      </c>
      <c r="M8" s="1">
        <f>K8/I3</f>
        <v>2.2653721682847883E-3</v>
      </c>
      <c r="O8" s="1">
        <v>0.6</v>
      </c>
      <c r="P8" s="1">
        <v>0.54</v>
      </c>
      <c r="Q8" s="1">
        <f t="shared" si="5"/>
        <v>54</v>
      </c>
      <c r="R8" s="1">
        <f t="shared" si="2"/>
        <v>5.9999999999999942E-2</v>
      </c>
      <c r="S8" s="1">
        <f>Q8/(1*1.9)</f>
        <v>28.421052631578949</v>
      </c>
      <c r="T8" s="1">
        <f>R8/P3</f>
        <v>1.9417475728155322E-3</v>
      </c>
      <c r="V8" s="1">
        <v>0.6</v>
      </c>
      <c r="W8" s="1">
        <v>0.19</v>
      </c>
      <c r="X8" s="1">
        <f t="shared" si="6"/>
        <v>19</v>
      </c>
      <c r="Y8" s="1">
        <f t="shared" si="7"/>
        <v>0.41</v>
      </c>
      <c r="Z8" s="1">
        <f>X8/1.9</f>
        <v>10</v>
      </c>
      <c r="AA8" s="1">
        <f>Y8/W3</f>
        <v>1.3398692810457516E-2</v>
      </c>
    </row>
    <row r="9" spans="1:27" x14ac:dyDescent="0.3">
      <c r="A9" s="1">
        <v>0.8</v>
      </c>
      <c r="B9" s="1">
        <v>0.73</v>
      </c>
      <c r="C9" s="1">
        <f t="shared" si="3"/>
        <v>73</v>
      </c>
      <c r="D9" s="1">
        <f t="shared" si="0"/>
        <v>7.0000000000000062E-2</v>
      </c>
      <c r="E9" s="1">
        <f>C9/1.8</f>
        <v>40.555555555555557</v>
      </c>
      <c r="F9" s="1">
        <f>D9/B3</f>
        <v>2.2653721682847918E-3</v>
      </c>
      <c r="H9" s="1">
        <v>0.8</v>
      </c>
      <c r="I9" s="1">
        <v>0.71</v>
      </c>
      <c r="J9" s="1">
        <f t="shared" si="4"/>
        <v>71</v>
      </c>
      <c r="K9" s="1">
        <f t="shared" si="1"/>
        <v>9.000000000000008E-2</v>
      </c>
      <c r="L9" s="1">
        <f>J9/(0.9*1.9)</f>
        <v>41.520467836257311</v>
      </c>
      <c r="M9" s="1">
        <f>K9/I3</f>
        <v>2.9126213592233037E-3</v>
      </c>
      <c r="O9" s="1">
        <v>0.8</v>
      </c>
      <c r="P9" s="1">
        <v>0.72</v>
      </c>
      <c r="Q9" s="1">
        <f t="shared" si="5"/>
        <v>72</v>
      </c>
      <c r="R9" s="1">
        <f t="shared" si="2"/>
        <v>8.0000000000000071E-2</v>
      </c>
      <c r="S9" s="1">
        <f>Q9/(1*1.9)</f>
        <v>37.894736842105267</v>
      </c>
      <c r="T9" s="1">
        <f>R9/P3</f>
        <v>2.5889967637540475E-3</v>
      </c>
      <c r="V9" s="1">
        <v>0.8</v>
      </c>
      <c r="W9" s="1">
        <v>0.24</v>
      </c>
      <c r="X9" s="1">
        <f t="shared" si="6"/>
        <v>24</v>
      </c>
      <c r="Y9" s="1">
        <f t="shared" si="7"/>
        <v>0.56000000000000005</v>
      </c>
      <c r="Z9" s="1">
        <f>X9/1.9</f>
        <v>12.631578947368421</v>
      </c>
      <c r="AA9" s="1">
        <f>Y9/W3</f>
        <v>1.8300653594771243E-2</v>
      </c>
    </row>
    <row r="10" spans="1:27" x14ac:dyDescent="0.3">
      <c r="A10" s="1">
        <v>1</v>
      </c>
      <c r="B10" s="1">
        <v>0.91</v>
      </c>
      <c r="C10" s="1">
        <f t="shared" si="3"/>
        <v>91</v>
      </c>
      <c r="D10" s="1">
        <f t="shared" si="0"/>
        <v>8.9999999999999969E-2</v>
      </c>
      <c r="E10" s="1">
        <f>C10/1.8</f>
        <v>50.555555555555557</v>
      </c>
      <c r="F10" s="1">
        <f>D10/B3</f>
        <v>2.9126213592233002E-3</v>
      </c>
      <c r="H10" s="1">
        <v>1</v>
      </c>
      <c r="I10" s="1">
        <v>0.89</v>
      </c>
      <c r="J10" s="1">
        <f t="shared" si="4"/>
        <v>89</v>
      </c>
      <c r="K10" s="1">
        <f t="shared" si="1"/>
        <v>0.10999999999999999</v>
      </c>
      <c r="L10" s="1">
        <f>J10/(0.9*1.9)</f>
        <v>52.046783625730995</v>
      </c>
      <c r="M10" s="1">
        <f>K10/I3</f>
        <v>3.5598705501618121E-3</v>
      </c>
      <c r="O10" s="1">
        <v>1</v>
      </c>
      <c r="P10" s="1">
        <v>0.91</v>
      </c>
      <c r="Q10" s="1">
        <f t="shared" si="5"/>
        <v>91</v>
      </c>
      <c r="R10" s="1">
        <f t="shared" si="2"/>
        <v>8.9999999999999969E-2</v>
      </c>
      <c r="S10" s="1">
        <f>Q10/(1*1.9)</f>
        <v>47.894736842105267</v>
      </c>
      <c r="T10" s="1">
        <f>R10/P3</f>
        <v>2.9126213592233002E-3</v>
      </c>
      <c r="V10" s="1">
        <v>1</v>
      </c>
      <c r="W10" s="1">
        <v>0.26</v>
      </c>
      <c r="X10" s="1">
        <f t="shared" si="6"/>
        <v>26</v>
      </c>
      <c r="Y10" s="1">
        <f t="shared" si="7"/>
        <v>0.74</v>
      </c>
      <c r="Z10" s="1">
        <f>X10/1.9</f>
        <v>13.684210526315789</v>
      </c>
      <c r="AA10" s="1">
        <f>Y10/W3</f>
        <v>2.418300653594771E-2</v>
      </c>
    </row>
    <row r="11" spans="1:27" x14ac:dyDescent="0.3">
      <c r="A11" s="1">
        <v>1.2</v>
      </c>
      <c r="B11" s="1">
        <v>1.1100000000000001</v>
      </c>
      <c r="C11" s="1">
        <f t="shared" si="3"/>
        <v>111.00000000000001</v>
      </c>
      <c r="D11" s="1">
        <f t="shared" si="0"/>
        <v>8.9999999999999858E-2</v>
      </c>
      <c r="E11" s="1">
        <f>C11/1.8</f>
        <v>61.666666666666671</v>
      </c>
      <c r="F11" s="1">
        <f>D11/B3</f>
        <v>2.9126213592232963E-3</v>
      </c>
      <c r="H11" s="1">
        <v>1.2</v>
      </c>
      <c r="I11" s="1">
        <v>1.08</v>
      </c>
      <c r="J11" s="1">
        <f t="shared" si="4"/>
        <v>108</v>
      </c>
      <c r="K11" s="1">
        <f t="shared" si="1"/>
        <v>0.11999999999999988</v>
      </c>
      <c r="L11" s="1">
        <f>J11/(0.9*1.9)</f>
        <v>63.15789473684211</v>
      </c>
      <c r="M11" s="1">
        <f>K11/I3</f>
        <v>3.8834951456310643E-3</v>
      </c>
      <c r="O11" s="1">
        <v>1.2</v>
      </c>
      <c r="P11" s="1">
        <v>1.0900000000000001</v>
      </c>
      <c r="Q11" s="1">
        <f t="shared" si="5"/>
        <v>109.00000000000001</v>
      </c>
      <c r="R11" s="1">
        <f t="shared" si="2"/>
        <v>0.10999999999999988</v>
      </c>
      <c r="S11" s="1">
        <f>Q11/(1*1.9)</f>
        <v>57.368421052631589</v>
      </c>
      <c r="T11" s="1">
        <f>R11/P3</f>
        <v>3.5598705501618086E-3</v>
      </c>
      <c r="V11" s="1">
        <v>1.2</v>
      </c>
      <c r="W11" s="1">
        <v>0.25</v>
      </c>
      <c r="X11" s="1">
        <f t="shared" si="6"/>
        <v>25</v>
      </c>
      <c r="Y11" s="1">
        <f t="shared" si="7"/>
        <v>0.95</v>
      </c>
      <c r="Z11" s="1">
        <f>X11/1.9</f>
        <v>13.157894736842106</v>
      </c>
      <c r="AA11" s="1">
        <f>Y11/W3</f>
        <v>3.1045751633986925E-2</v>
      </c>
    </row>
    <row r="12" spans="1:27" x14ac:dyDescent="0.3">
      <c r="A12" s="1">
        <v>1.4</v>
      </c>
      <c r="B12" s="1">
        <v>1.29</v>
      </c>
      <c r="C12" s="1">
        <f t="shared" si="3"/>
        <v>129</v>
      </c>
      <c r="D12" s="1">
        <f t="shared" si="0"/>
        <v>0.10999999999999988</v>
      </c>
      <c r="E12" s="1">
        <f>C12/1.8</f>
        <v>71.666666666666671</v>
      </c>
      <c r="F12" s="1">
        <f>D12/B3</f>
        <v>3.5598705501618086E-3</v>
      </c>
      <c r="H12" s="1">
        <v>1.4</v>
      </c>
      <c r="I12" s="1">
        <v>1.26</v>
      </c>
      <c r="J12" s="1">
        <f t="shared" si="4"/>
        <v>126</v>
      </c>
      <c r="K12" s="1">
        <f t="shared" si="1"/>
        <v>0.1399999999999999</v>
      </c>
      <c r="L12" s="1">
        <f>J12/(0.9*1.9)</f>
        <v>73.684210526315795</v>
      </c>
      <c r="M12" s="1">
        <f>K12/I3</f>
        <v>4.5307443365695766E-3</v>
      </c>
      <c r="O12" s="1">
        <v>1.4</v>
      </c>
      <c r="P12" s="1">
        <v>1.27</v>
      </c>
      <c r="Q12" s="1">
        <f t="shared" si="5"/>
        <v>127</v>
      </c>
      <c r="R12" s="1">
        <f t="shared" si="2"/>
        <v>0.12999999999999989</v>
      </c>
      <c r="S12" s="1">
        <f>Q12/(1*1.9)</f>
        <v>66.842105263157904</v>
      </c>
      <c r="T12" s="1">
        <f>R12/P3</f>
        <v>4.2071197411003205E-3</v>
      </c>
      <c r="V12" s="1">
        <v>1.4</v>
      </c>
      <c r="W12" s="1">
        <v>0.16</v>
      </c>
      <c r="X12" s="1">
        <f t="shared" si="6"/>
        <v>16</v>
      </c>
      <c r="Y12" s="1">
        <f t="shared" si="7"/>
        <v>1.24</v>
      </c>
      <c r="Z12" s="1">
        <f>X12/1.9</f>
        <v>8.4210526315789469</v>
      </c>
      <c r="AA12" s="1">
        <f>Y12/W3</f>
        <v>4.0522875816993459E-2</v>
      </c>
    </row>
    <row r="13" spans="1:27" x14ac:dyDescent="0.3">
      <c r="A13" s="1">
        <v>1.6</v>
      </c>
      <c r="B13" s="1">
        <v>1.48</v>
      </c>
      <c r="C13" s="1">
        <f t="shared" si="3"/>
        <v>148</v>
      </c>
      <c r="D13" s="1">
        <f t="shared" si="0"/>
        <v>0.12000000000000011</v>
      </c>
      <c r="E13" s="1">
        <f>C13/1.8</f>
        <v>82.222222222222214</v>
      </c>
      <c r="F13" s="1">
        <f>D13/B3</f>
        <v>3.8834951456310717E-3</v>
      </c>
      <c r="H13" s="1">
        <v>1.6</v>
      </c>
      <c r="I13" s="1">
        <v>1.44</v>
      </c>
      <c r="J13" s="1">
        <f t="shared" si="4"/>
        <v>144</v>
      </c>
      <c r="K13" s="1">
        <f t="shared" si="1"/>
        <v>0.16000000000000014</v>
      </c>
      <c r="L13" s="1">
        <f>J13/(0.9*1.9)</f>
        <v>84.21052631578948</v>
      </c>
      <c r="M13" s="1">
        <f>K13/I3</f>
        <v>5.177993527508095E-3</v>
      </c>
      <c r="O13" s="1">
        <v>1.6</v>
      </c>
      <c r="P13" s="1">
        <v>1.45</v>
      </c>
      <c r="Q13" s="1">
        <f t="shared" si="5"/>
        <v>145</v>
      </c>
      <c r="R13" s="1">
        <f t="shared" si="2"/>
        <v>0.15000000000000013</v>
      </c>
      <c r="S13" s="1">
        <f>Q13/(1*1.9)</f>
        <v>76.31578947368422</v>
      </c>
      <c r="T13" s="1">
        <f>R13/P3</f>
        <v>4.8543689320388397E-3</v>
      </c>
      <c r="V13" s="1">
        <v>1.6</v>
      </c>
      <c r="W13" s="1">
        <v>0.14000000000000001</v>
      </c>
      <c r="X13" s="1">
        <f>W13*100</f>
        <v>14.000000000000002</v>
      </c>
      <c r="Y13" s="1">
        <f t="shared" si="7"/>
        <v>1.46</v>
      </c>
      <c r="Z13" s="1">
        <f>X13/1.9</f>
        <v>7.3684210526315805</v>
      </c>
      <c r="AA13" s="1">
        <f>Y13/W3</f>
        <v>4.7712418300653592E-2</v>
      </c>
    </row>
    <row r="14" spans="1:27" x14ac:dyDescent="0.3">
      <c r="A14" s="1">
        <v>1.8</v>
      </c>
      <c r="B14" s="1">
        <v>1.64</v>
      </c>
      <c r="C14" s="1">
        <f t="shared" si="3"/>
        <v>164</v>
      </c>
      <c r="D14" s="1">
        <f t="shared" si="0"/>
        <v>0.16000000000000014</v>
      </c>
      <c r="E14" s="1">
        <f>C14/1.8</f>
        <v>91.111111111111114</v>
      </c>
      <c r="F14" s="1">
        <f>D14/B3</f>
        <v>5.177993527508095E-3</v>
      </c>
      <c r="H14" s="1">
        <v>1.8</v>
      </c>
      <c r="I14" s="1">
        <v>1.7</v>
      </c>
      <c r="J14" s="1">
        <f t="shared" si="4"/>
        <v>170</v>
      </c>
      <c r="K14" s="1">
        <f t="shared" si="1"/>
        <v>0.10000000000000009</v>
      </c>
      <c r="L14" s="1">
        <f>J14/(0.9*1.9)</f>
        <v>99.415204678362571</v>
      </c>
      <c r="M14" s="1">
        <f>K14/I3</f>
        <v>3.2362459546925598E-3</v>
      </c>
      <c r="O14" s="1">
        <v>1.8</v>
      </c>
      <c r="P14" s="1">
        <v>1.63</v>
      </c>
      <c r="Q14" s="1">
        <f t="shared" si="5"/>
        <v>163</v>
      </c>
      <c r="R14" s="1">
        <f t="shared" si="2"/>
        <v>0.17000000000000015</v>
      </c>
      <c r="S14" s="1">
        <f>Q14/(1*1.9)</f>
        <v>85.789473684210535</v>
      </c>
      <c r="T14" s="1">
        <f>R14/P3</f>
        <v>5.5016181229773512E-3</v>
      </c>
      <c r="V14" s="1">
        <v>1.8</v>
      </c>
      <c r="W14" s="1">
        <v>0.18</v>
      </c>
      <c r="X14" s="1">
        <f t="shared" si="6"/>
        <v>18</v>
      </c>
      <c r="Y14" s="1">
        <f t="shared" si="7"/>
        <v>1.62</v>
      </c>
      <c r="Z14" s="1">
        <f>X14/1.9</f>
        <v>9.4736842105263168</v>
      </c>
      <c r="AA14" s="1">
        <f>Y14/W3</f>
        <v>5.2941176470588235E-2</v>
      </c>
    </row>
    <row r="15" spans="1:27" x14ac:dyDescent="0.3">
      <c r="A15" s="1">
        <v>2</v>
      </c>
      <c r="B15" s="1">
        <v>1.84</v>
      </c>
      <c r="C15" s="1">
        <f t="shared" si="3"/>
        <v>184</v>
      </c>
      <c r="D15" s="1">
        <f>A15-B15</f>
        <v>0.15999999999999992</v>
      </c>
      <c r="E15" s="1">
        <f>C15/1.8</f>
        <v>102.22222222222221</v>
      </c>
      <c r="F15" s="1">
        <f>D15/B3</f>
        <v>5.1779935275080881E-3</v>
      </c>
      <c r="H15" s="1">
        <v>2</v>
      </c>
      <c r="I15" s="1">
        <v>1.86</v>
      </c>
      <c r="J15" s="1">
        <f t="shared" si="4"/>
        <v>186</v>
      </c>
      <c r="K15" s="1">
        <f>H15-I15</f>
        <v>0.1399999999999999</v>
      </c>
      <c r="L15" s="1">
        <f>J15/(0.9*1.9)</f>
        <v>108.77192982456141</v>
      </c>
      <c r="M15" s="1">
        <f>K15/I3</f>
        <v>4.5307443365695766E-3</v>
      </c>
      <c r="O15" s="1">
        <v>2</v>
      </c>
      <c r="P15" s="1">
        <v>1.82</v>
      </c>
      <c r="Q15" s="1">
        <f t="shared" si="5"/>
        <v>182</v>
      </c>
      <c r="R15" s="1">
        <f>O15-P15</f>
        <v>0.17999999999999994</v>
      </c>
      <c r="S15" s="1">
        <f>Q15/(1*1.9)</f>
        <v>95.789473684210535</v>
      </c>
      <c r="T15" s="1">
        <f>R15/P3</f>
        <v>5.8252427184466004E-3</v>
      </c>
      <c r="V15" s="1">
        <v>2</v>
      </c>
      <c r="W15" s="1">
        <v>0.18</v>
      </c>
      <c r="X15" s="1">
        <f t="shared" si="6"/>
        <v>18</v>
      </c>
      <c r="Y15" s="1">
        <f>V15-W15</f>
        <v>1.82</v>
      </c>
      <c r="Z15" s="1">
        <f>X15/1.9</f>
        <v>9.4736842105263168</v>
      </c>
      <c r="AA15" s="1">
        <f>Y15/W3</f>
        <v>5.9477124183006533E-2</v>
      </c>
    </row>
    <row r="16" spans="1:27" x14ac:dyDescent="0.3">
      <c r="A16" s="1">
        <v>2.2000000000000002</v>
      </c>
      <c r="B16" s="1">
        <v>2.2200000000000002</v>
      </c>
      <c r="C16" s="1">
        <f t="shared" si="3"/>
        <v>222.00000000000003</v>
      </c>
      <c r="D16" s="1">
        <f>A16-B16</f>
        <v>-2.0000000000000018E-2</v>
      </c>
      <c r="E16" s="1">
        <f>C16/1.8</f>
        <v>123.33333333333334</v>
      </c>
      <c r="F16" s="1">
        <f>D16/B3</f>
        <v>-6.4724919093851188E-4</v>
      </c>
      <c r="H16" s="1">
        <v>2.2000000000000002</v>
      </c>
      <c r="I16" s="1">
        <v>2.02</v>
      </c>
      <c r="J16" s="1">
        <f t="shared" si="4"/>
        <v>202</v>
      </c>
      <c r="K16" s="1">
        <f>H16-I16</f>
        <v>0.18000000000000016</v>
      </c>
      <c r="L16" s="1">
        <f>J16/(0.9*1.9)</f>
        <v>118.12865497076024</v>
      </c>
      <c r="M16" s="1">
        <f>K16/I3</f>
        <v>5.8252427184466073E-3</v>
      </c>
      <c r="O16" s="1">
        <v>2.2000000000000002</v>
      </c>
      <c r="P16" s="1">
        <v>2</v>
      </c>
      <c r="Q16" s="1">
        <f t="shared" si="5"/>
        <v>200</v>
      </c>
      <c r="R16" s="1">
        <f>O16-P16</f>
        <v>0.20000000000000018</v>
      </c>
      <c r="S16" s="1">
        <f>Q16/(1*1.9)</f>
        <v>105.26315789473685</v>
      </c>
      <c r="T16" s="1">
        <f>R16/P3</f>
        <v>6.4724919093851196E-3</v>
      </c>
      <c r="V16" s="1">
        <v>2.2000000000000002</v>
      </c>
      <c r="W16" s="1">
        <v>0.17</v>
      </c>
      <c r="X16" s="1">
        <f t="shared" si="6"/>
        <v>17</v>
      </c>
      <c r="Y16" s="1">
        <f>V16-W16</f>
        <v>2.0300000000000002</v>
      </c>
      <c r="Z16" s="1">
        <f>X16/1.9</f>
        <v>8.9473684210526319</v>
      </c>
      <c r="AA16" s="1">
        <f>Y16/W3</f>
        <v>6.6339869281045752E-2</v>
      </c>
    </row>
    <row r="17" spans="1:27" x14ac:dyDescent="0.3">
      <c r="A17" s="1">
        <v>2.4</v>
      </c>
      <c r="B17" s="1">
        <v>2.2200000000000002</v>
      </c>
      <c r="C17" s="1">
        <f t="shared" si="3"/>
        <v>222.00000000000003</v>
      </c>
      <c r="D17" s="1">
        <f t="shared" si="0"/>
        <v>0.17999999999999972</v>
      </c>
      <c r="E17" s="1">
        <f>C17/1.8</f>
        <v>123.33333333333334</v>
      </c>
      <c r="F17" s="1">
        <f>D17/B3</f>
        <v>5.8252427184465926E-3</v>
      </c>
      <c r="H17" s="1">
        <v>2.4</v>
      </c>
      <c r="I17" s="1">
        <v>2.15</v>
      </c>
      <c r="J17" s="1">
        <f>I17*100</f>
        <v>215</v>
      </c>
      <c r="K17" s="1">
        <f t="shared" ref="K17:K30" si="8">H17-I17</f>
        <v>0.25</v>
      </c>
      <c r="L17" s="1">
        <f>J17/(0.9*1.9)</f>
        <v>125.73099415204679</v>
      </c>
      <c r="M17" s="1">
        <f>K17/I3</f>
        <v>8.0906148867313926E-3</v>
      </c>
      <c r="O17" s="1">
        <v>2.4</v>
      </c>
      <c r="P17" s="1">
        <v>2.1800000000000002</v>
      </c>
      <c r="Q17" s="1">
        <f t="shared" si="5"/>
        <v>218.00000000000003</v>
      </c>
      <c r="R17" s="1">
        <f t="shared" ref="R17:R33" si="9">O17-P17</f>
        <v>0.21999999999999975</v>
      </c>
      <c r="S17" s="1">
        <f>Q17/(1*1.9)</f>
        <v>114.73684210526318</v>
      </c>
      <c r="T17" s="1">
        <f>R17/P3</f>
        <v>7.1197411003236172E-3</v>
      </c>
      <c r="V17" s="1">
        <v>2.4</v>
      </c>
      <c r="W17" s="1">
        <v>0.16</v>
      </c>
      <c r="X17" s="1">
        <f t="shared" si="6"/>
        <v>16</v>
      </c>
      <c r="Y17" s="1">
        <f t="shared" ref="Y17:Y34" si="10">V17-W17</f>
        <v>2.2399999999999998</v>
      </c>
      <c r="Z17" s="1">
        <f>X17/1.9</f>
        <v>8.4210526315789469</v>
      </c>
      <c r="AA17" s="1">
        <f>Y17/W3</f>
        <v>7.3202614379084957E-2</v>
      </c>
    </row>
    <row r="18" spans="1:27" x14ac:dyDescent="0.3">
      <c r="A18" s="1">
        <v>2.6</v>
      </c>
      <c r="B18" s="1">
        <v>2.39</v>
      </c>
      <c r="C18" s="1">
        <f t="shared" si="3"/>
        <v>239</v>
      </c>
      <c r="D18" s="1">
        <f t="shared" si="0"/>
        <v>0.20999999999999996</v>
      </c>
      <c r="E18" s="1">
        <f>C18/1.8</f>
        <v>132.77777777777777</v>
      </c>
      <c r="F18" s="1">
        <f>D18/B3</f>
        <v>6.796116504854368E-3</v>
      </c>
      <c r="H18" s="1">
        <v>2.6</v>
      </c>
      <c r="I18" s="1">
        <v>2.25</v>
      </c>
      <c r="J18" s="1">
        <f t="shared" si="4"/>
        <v>225</v>
      </c>
      <c r="K18" s="1">
        <f t="shared" si="8"/>
        <v>0.35000000000000009</v>
      </c>
      <c r="L18" s="1">
        <f>J18/(0.9*1.9)</f>
        <v>131.57894736842107</v>
      </c>
      <c r="M18" s="1">
        <f>K18/I3</f>
        <v>1.1326860841423952E-2</v>
      </c>
      <c r="O18" s="1">
        <v>2.6</v>
      </c>
      <c r="P18" s="1">
        <v>2.36</v>
      </c>
      <c r="Q18" s="1">
        <f t="shared" si="5"/>
        <v>236</v>
      </c>
      <c r="R18" s="1">
        <f t="shared" si="9"/>
        <v>0.24000000000000021</v>
      </c>
      <c r="S18" s="1">
        <f>Q18/(1*1.9)</f>
        <v>124.21052631578948</v>
      </c>
      <c r="T18" s="1">
        <f>R18/P3</f>
        <v>7.7669902912621434E-3</v>
      </c>
      <c r="V18" s="1">
        <v>2.6</v>
      </c>
      <c r="W18" s="1">
        <v>0.16</v>
      </c>
      <c r="X18" s="1">
        <f t="shared" si="6"/>
        <v>16</v>
      </c>
      <c r="Y18" s="1">
        <f t="shared" si="10"/>
        <v>2.44</v>
      </c>
      <c r="Z18" s="1">
        <f>X18/1.9</f>
        <v>8.4210526315789469</v>
      </c>
      <c r="AA18" s="1">
        <f>Y18/W3</f>
        <v>7.9738562091503262E-2</v>
      </c>
    </row>
    <row r="19" spans="1:27" x14ac:dyDescent="0.3">
      <c r="A19" s="1">
        <v>2.8</v>
      </c>
      <c r="B19" s="1">
        <v>2.56</v>
      </c>
      <c r="C19" s="1">
        <f t="shared" si="3"/>
        <v>256</v>
      </c>
      <c r="D19" s="1">
        <f t="shared" si="0"/>
        <v>0.23999999999999977</v>
      </c>
      <c r="E19" s="1">
        <f>C19/1.8</f>
        <v>142.22222222222223</v>
      </c>
      <c r="F19" s="1">
        <f>D19/B3</f>
        <v>7.7669902912621287E-3</v>
      </c>
      <c r="H19" s="1">
        <v>2.8</v>
      </c>
      <c r="I19" s="1">
        <v>2.34</v>
      </c>
      <c r="J19" s="1">
        <f t="shared" si="4"/>
        <v>234</v>
      </c>
      <c r="K19" s="1">
        <f t="shared" si="8"/>
        <v>0.45999999999999996</v>
      </c>
      <c r="L19" s="1">
        <f>J19/(0.9*1.9)</f>
        <v>136.84210526315789</v>
      </c>
      <c r="M19" s="1">
        <f>K19/I3</f>
        <v>1.4886731391585761E-2</v>
      </c>
      <c r="O19" s="1">
        <v>2.8</v>
      </c>
      <c r="P19" s="1">
        <v>2.54</v>
      </c>
      <c r="Q19" s="1">
        <f t="shared" si="5"/>
        <v>254</v>
      </c>
      <c r="R19" s="1">
        <f t="shared" si="9"/>
        <v>0.25999999999999979</v>
      </c>
      <c r="S19" s="1">
        <f>Q19/(1*1.9)</f>
        <v>133.68421052631581</v>
      </c>
      <c r="T19" s="1">
        <f>R19/P3</f>
        <v>8.414239482200641E-3</v>
      </c>
      <c r="V19" s="1">
        <v>2.8</v>
      </c>
      <c r="W19" s="1">
        <v>0.16</v>
      </c>
      <c r="X19" s="1">
        <f t="shared" si="6"/>
        <v>16</v>
      </c>
      <c r="Y19" s="1">
        <f t="shared" si="10"/>
        <v>2.6399999999999997</v>
      </c>
      <c r="Z19" s="1">
        <f>X19/1.9</f>
        <v>8.4210526315789469</v>
      </c>
      <c r="AA19" s="1">
        <f>Y19/W3</f>
        <v>8.6274509803921554E-2</v>
      </c>
    </row>
    <row r="20" spans="1:27" x14ac:dyDescent="0.3">
      <c r="A20" s="1">
        <v>3</v>
      </c>
      <c r="B20" s="1">
        <v>2.75</v>
      </c>
      <c r="C20" s="1">
        <f t="shared" si="3"/>
        <v>275</v>
      </c>
      <c r="D20" s="1">
        <f t="shared" si="0"/>
        <v>0.25</v>
      </c>
      <c r="E20" s="1">
        <f>C20/1.8</f>
        <v>152.77777777777777</v>
      </c>
      <c r="F20" s="1">
        <f>D20/B3</f>
        <v>8.0906148867313926E-3</v>
      </c>
      <c r="H20" s="1">
        <v>3</v>
      </c>
      <c r="I20" s="1">
        <v>2.42</v>
      </c>
      <c r="J20" s="1">
        <f t="shared" si="4"/>
        <v>242</v>
      </c>
      <c r="K20" s="1">
        <f t="shared" si="8"/>
        <v>0.58000000000000007</v>
      </c>
      <c r="L20" s="1">
        <f>J20/(0.9*1.9)</f>
        <v>141.52046783625732</v>
      </c>
      <c r="M20" s="1">
        <f>K20/I3</f>
        <v>1.8770226537216831E-2</v>
      </c>
      <c r="O20" s="1">
        <v>3</v>
      </c>
      <c r="P20" s="1">
        <v>2.72</v>
      </c>
      <c r="Q20" s="1">
        <f t="shared" si="5"/>
        <v>272</v>
      </c>
      <c r="R20" s="1">
        <f t="shared" si="9"/>
        <v>0.2799999999999998</v>
      </c>
      <c r="S20" s="1">
        <f>Q20/(1*1.9)</f>
        <v>143.15789473684211</v>
      </c>
      <c r="T20" s="1">
        <f>R20/P3</f>
        <v>9.0614886731391533E-3</v>
      </c>
      <c r="V20" s="1">
        <v>3</v>
      </c>
      <c r="W20" s="1">
        <v>0.17</v>
      </c>
      <c r="X20" s="1">
        <f t="shared" si="6"/>
        <v>17</v>
      </c>
      <c r="Y20" s="1">
        <f t="shared" si="10"/>
        <v>2.83</v>
      </c>
      <c r="Z20" s="1">
        <f>X20/1.9</f>
        <v>8.9473684210526319</v>
      </c>
      <c r="AA20" s="1">
        <f>Y20/W3</f>
        <v>9.2483660130718959E-2</v>
      </c>
    </row>
    <row r="21" spans="1:27" x14ac:dyDescent="0.3">
      <c r="A21" s="1">
        <v>3.2</v>
      </c>
      <c r="B21" s="1">
        <v>2.91</v>
      </c>
      <c r="C21" s="1">
        <f t="shared" si="3"/>
        <v>291</v>
      </c>
      <c r="D21" s="1">
        <f t="shared" si="0"/>
        <v>0.29000000000000004</v>
      </c>
      <c r="E21" s="1">
        <f>C21/1.8</f>
        <v>161.66666666666666</v>
      </c>
      <c r="F21" s="1">
        <f>D21/B3</f>
        <v>9.3851132686084155E-3</v>
      </c>
      <c r="H21" s="1">
        <v>3.2</v>
      </c>
      <c r="I21" s="1">
        <v>2.5099999999999998</v>
      </c>
      <c r="J21" s="1">
        <f t="shared" si="4"/>
        <v>250.99999999999997</v>
      </c>
      <c r="K21" s="1">
        <f t="shared" si="8"/>
        <v>0.69000000000000039</v>
      </c>
      <c r="L21" s="1">
        <f>J21/(0.9*1.9)</f>
        <v>146.78362573099415</v>
      </c>
      <c r="M21" s="1">
        <f>K21/I3</f>
        <v>2.2330097087378653E-2</v>
      </c>
      <c r="O21" s="1">
        <v>3.2</v>
      </c>
      <c r="P21" s="1">
        <v>2.89</v>
      </c>
      <c r="Q21" s="1">
        <f t="shared" si="5"/>
        <v>289</v>
      </c>
      <c r="R21" s="1">
        <f t="shared" si="9"/>
        <v>0.31000000000000005</v>
      </c>
      <c r="S21" s="1">
        <f>Q21/(1*1.9)</f>
        <v>152.10526315789474</v>
      </c>
      <c r="T21" s="1">
        <f>R21/P3</f>
        <v>1.0032362459546928E-2</v>
      </c>
      <c r="V21" s="1">
        <v>3.2</v>
      </c>
      <c r="W21" s="1">
        <v>0.17</v>
      </c>
      <c r="X21" s="1">
        <f t="shared" si="6"/>
        <v>17</v>
      </c>
      <c r="Y21" s="1">
        <f t="shared" si="10"/>
        <v>3.0300000000000002</v>
      </c>
      <c r="Z21" s="1">
        <f>X21/1.9</f>
        <v>8.9473684210526319</v>
      </c>
      <c r="AA21" s="1">
        <f>Y21/W3</f>
        <v>9.9019607843137264E-2</v>
      </c>
    </row>
    <row r="22" spans="1:27" x14ac:dyDescent="0.3">
      <c r="A22" s="1">
        <v>3.4</v>
      </c>
      <c r="B22" s="1">
        <v>3.09</v>
      </c>
      <c r="C22" s="1">
        <f t="shared" si="3"/>
        <v>309</v>
      </c>
      <c r="D22" s="1">
        <f t="shared" si="0"/>
        <v>0.31000000000000005</v>
      </c>
      <c r="E22" s="1">
        <f>C22/1.8</f>
        <v>171.66666666666666</v>
      </c>
      <c r="F22" s="1">
        <f>D22/B3</f>
        <v>1.0032362459546928E-2</v>
      </c>
      <c r="H22" s="1">
        <v>3.4</v>
      </c>
      <c r="I22" s="1">
        <v>2.58</v>
      </c>
      <c r="J22" s="1">
        <f t="shared" si="4"/>
        <v>258</v>
      </c>
      <c r="K22" s="1">
        <f t="shared" si="8"/>
        <v>0.81999999999999984</v>
      </c>
      <c r="L22" s="1">
        <f>J22/(0.9*1.9)</f>
        <v>150.87719298245614</v>
      </c>
      <c r="M22" s="1">
        <f>K22/I3</f>
        <v>2.6537216828478961E-2</v>
      </c>
      <c r="O22" s="1">
        <v>3.4</v>
      </c>
      <c r="P22" s="1">
        <v>3.06</v>
      </c>
      <c r="Q22" s="1">
        <f t="shared" si="5"/>
        <v>306</v>
      </c>
      <c r="R22" s="1">
        <f t="shared" si="9"/>
        <v>0.33999999999999986</v>
      </c>
      <c r="S22" s="1">
        <f>Q22/(1*1.9)</f>
        <v>161.05263157894737</v>
      </c>
      <c r="T22" s="1">
        <f>R22/P3</f>
        <v>1.1003236245954688E-2</v>
      </c>
      <c r="V22" s="1">
        <v>3.4</v>
      </c>
      <c r="W22" s="1">
        <v>0.16</v>
      </c>
      <c r="X22" s="1">
        <f t="shared" si="6"/>
        <v>16</v>
      </c>
      <c r="Y22" s="1">
        <f t="shared" si="10"/>
        <v>3.2399999999999998</v>
      </c>
      <c r="Z22" s="1">
        <f>X22/1.9</f>
        <v>8.4210526315789469</v>
      </c>
      <c r="AA22" s="1">
        <f>Y22/W3</f>
        <v>0.10588235294117646</v>
      </c>
    </row>
    <row r="23" spans="1:27" x14ac:dyDescent="0.3">
      <c r="A23" s="1">
        <v>3.6</v>
      </c>
      <c r="B23" s="1">
        <v>3.21</v>
      </c>
      <c r="C23" s="1">
        <f t="shared" si="3"/>
        <v>321</v>
      </c>
      <c r="D23" s="1">
        <f t="shared" si="0"/>
        <v>0.39000000000000012</v>
      </c>
      <c r="E23" s="1">
        <f>C23/1.8</f>
        <v>178.33333333333334</v>
      </c>
      <c r="F23" s="1">
        <f>D23/B3</f>
        <v>1.2621359223300975E-2</v>
      </c>
      <c r="H23" s="1">
        <v>3.6</v>
      </c>
      <c r="I23" s="1">
        <v>2.61</v>
      </c>
      <c r="J23" s="1">
        <f t="shared" si="4"/>
        <v>261</v>
      </c>
      <c r="K23" s="1">
        <f t="shared" si="8"/>
        <v>0.99000000000000021</v>
      </c>
      <c r="L23" s="1">
        <f>J23/(0.9*1.9)</f>
        <v>152.63157894736841</v>
      </c>
      <c r="M23" s="1">
        <f>K23/I3</f>
        <v>3.2038834951456319E-2</v>
      </c>
      <c r="O23" s="1">
        <v>3.6</v>
      </c>
      <c r="P23" s="1">
        <v>3.24</v>
      </c>
      <c r="Q23" s="1">
        <f t="shared" si="5"/>
        <v>324</v>
      </c>
      <c r="R23" s="1">
        <f t="shared" si="9"/>
        <v>0.35999999999999988</v>
      </c>
      <c r="S23" s="1">
        <f>Q23/(1*1.9)</f>
        <v>170.5263157894737</v>
      </c>
      <c r="T23" s="1">
        <f>R23/P3</f>
        <v>1.1650485436893201E-2</v>
      </c>
      <c r="V23" s="1">
        <v>3.6</v>
      </c>
      <c r="W23" s="1">
        <v>0.16</v>
      </c>
      <c r="X23" s="1">
        <f t="shared" si="6"/>
        <v>16</v>
      </c>
      <c r="Y23" s="1">
        <f t="shared" si="10"/>
        <v>3.44</v>
      </c>
      <c r="Z23" s="1">
        <f>X23/1.9</f>
        <v>8.4210526315789469</v>
      </c>
      <c r="AA23" s="1">
        <f>Y23/W3</f>
        <v>0.11241830065359476</v>
      </c>
    </row>
    <row r="24" spans="1:27" x14ac:dyDescent="0.3">
      <c r="A24" s="1">
        <v>3.8</v>
      </c>
      <c r="B24" s="1">
        <v>3.35</v>
      </c>
      <c r="C24" s="1">
        <f t="shared" si="3"/>
        <v>335</v>
      </c>
      <c r="D24" s="1">
        <f t="shared" si="0"/>
        <v>0.44999999999999973</v>
      </c>
      <c r="E24" s="1">
        <f>C24/1.8</f>
        <v>186.11111111111111</v>
      </c>
      <c r="F24" s="1">
        <f>D24/B3</f>
        <v>1.4563106796116497E-2</v>
      </c>
      <c r="H24" s="1">
        <v>3.8</v>
      </c>
      <c r="I24" s="1">
        <v>2.7</v>
      </c>
      <c r="J24" s="1">
        <f t="shared" si="4"/>
        <v>270</v>
      </c>
      <c r="K24" s="1">
        <f t="shared" si="8"/>
        <v>1.0999999999999996</v>
      </c>
      <c r="L24" s="1">
        <f>J24/(0.9*1.9)</f>
        <v>157.89473684210526</v>
      </c>
      <c r="M24" s="1">
        <f>K24/I3</f>
        <v>3.5598705501618116E-2</v>
      </c>
      <c r="O24" s="1">
        <v>3.8</v>
      </c>
      <c r="P24" s="1">
        <v>3.41</v>
      </c>
      <c r="Q24" s="1">
        <f t="shared" si="5"/>
        <v>341</v>
      </c>
      <c r="R24" s="1">
        <f t="shared" si="9"/>
        <v>0.38999999999999968</v>
      </c>
      <c r="S24" s="1">
        <f>Q24/(1*1.9)</f>
        <v>179.47368421052633</v>
      </c>
      <c r="T24" s="1">
        <f>R24/P3</f>
        <v>1.2621359223300961E-2</v>
      </c>
      <c r="V24" s="1">
        <v>3.8</v>
      </c>
      <c r="W24" s="1">
        <v>0.16</v>
      </c>
      <c r="X24" s="1">
        <f t="shared" si="6"/>
        <v>16</v>
      </c>
      <c r="Y24" s="1">
        <f t="shared" si="10"/>
        <v>3.6399999999999997</v>
      </c>
      <c r="Z24" s="1">
        <f>X24/1.9</f>
        <v>8.4210526315789469</v>
      </c>
      <c r="AA24" s="1">
        <f>Y24/W3</f>
        <v>0.11895424836601305</v>
      </c>
    </row>
    <row r="25" spans="1:27" x14ac:dyDescent="0.3">
      <c r="A25" s="1">
        <v>4</v>
      </c>
      <c r="B25" s="1">
        <v>3.48</v>
      </c>
      <c r="C25" s="1">
        <f t="shared" si="3"/>
        <v>348</v>
      </c>
      <c r="D25" s="1">
        <f t="shared" si="0"/>
        <v>0.52</v>
      </c>
      <c r="E25" s="1">
        <f>C25/1.8</f>
        <v>193.33333333333331</v>
      </c>
      <c r="F25" s="1">
        <f>D25/B3</f>
        <v>1.6828478964401296E-2</v>
      </c>
      <c r="H25" s="1">
        <v>4</v>
      </c>
      <c r="I25" s="1">
        <v>2.71</v>
      </c>
      <c r="J25" s="1">
        <f t="shared" si="4"/>
        <v>271</v>
      </c>
      <c r="K25" s="1">
        <f t="shared" si="8"/>
        <v>1.29</v>
      </c>
      <c r="L25" s="1">
        <f>J25/(0.9*1.9)</f>
        <v>158.4795321637427</v>
      </c>
      <c r="M25" s="1">
        <f>K25/I3</f>
        <v>4.1747572815533984E-2</v>
      </c>
      <c r="O25" s="1">
        <v>4</v>
      </c>
      <c r="P25" s="1">
        <v>3.57</v>
      </c>
      <c r="Q25" s="1">
        <f t="shared" si="5"/>
        <v>357</v>
      </c>
      <c r="R25" s="1">
        <f t="shared" si="9"/>
        <v>0.43000000000000016</v>
      </c>
      <c r="S25" s="1">
        <f>Q25/(1*1.9)</f>
        <v>187.89473684210526</v>
      </c>
      <c r="T25" s="1">
        <f>R25/P3</f>
        <v>1.3915857605178E-2</v>
      </c>
      <c r="V25" s="1">
        <v>4</v>
      </c>
      <c r="W25" s="1">
        <v>0.17</v>
      </c>
      <c r="X25" s="1">
        <f t="shared" si="6"/>
        <v>17</v>
      </c>
      <c r="Y25" s="1">
        <f t="shared" si="10"/>
        <v>3.83</v>
      </c>
      <c r="Z25" s="1">
        <f>X25/1.9</f>
        <v>8.9473684210526319</v>
      </c>
      <c r="AA25" s="1">
        <f>Y25/W3</f>
        <v>0.12516339869281046</v>
      </c>
    </row>
    <row r="26" spans="1:27" x14ac:dyDescent="0.3">
      <c r="A26" s="1">
        <v>4.2</v>
      </c>
      <c r="B26" s="1">
        <v>3.62</v>
      </c>
      <c r="C26" s="1">
        <f t="shared" si="3"/>
        <v>362</v>
      </c>
      <c r="D26" s="1">
        <f t="shared" si="0"/>
        <v>0.58000000000000007</v>
      </c>
      <c r="E26" s="1">
        <f>C26/1.8</f>
        <v>201.11111111111111</v>
      </c>
      <c r="F26" s="1">
        <f>D26/B3</f>
        <v>1.8770226537216831E-2</v>
      </c>
      <c r="H26" s="1">
        <v>4.2</v>
      </c>
      <c r="I26" s="1">
        <v>2.76</v>
      </c>
      <c r="J26" s="1">
        <f t="shared" si="4"/>
        <v>276</v>
      </c>
      <c r="K26" s="1">
        <f t="shared" si="8"/>
        <v>1.4400000000000004</v>
      </c>
      <c r="L26" s="1">
        <f>J26/(0.9*1.9)</f>
        <v>161.40350877192984</v>
      </c>
      <c r="M26" s="1">
        <f>K26/I3</f>
        <v>4.6601941747572831E-2</v>
      </c>
      <c r="O26" s="1">
        <v>4.2</v>
      </c>
      <c r="P26" s="1">
        <v>3.72</v>
      </c>
      <c r="Q26" s="1">
        <f t="shared" si="5"/>
        <v>372</v>
      </c>
      <c r="R26" s="1">
        <f t="shared" si="9"/>
        <v>0.48</v>
      </c>
      <c r="S26" s="1">
        <f>Q26/(1*1.9)</f>
        <v>195.78947368421055</v>
      </c>
      <c r="T26" s="1">
        <f>R26/P3</f>
        <v>1.5533980582524271E-2</v>
      </c>
      <c r="V26" s="1">
        <v>4.2</v>
      </c>
      <c r="W26" s="1">
        <v>0.17</v>
      </c>
      <c r="X26" s="1">
        <f t="shared" si="6"/>
        <v>17</v>
      </c>
      <c r="Y26" s="1">
        <f t="shared" si="10"/>
        <v>4.03</v>
      </c>
      <c r="Z26" s="1">
        <f>X26/1.9</f>
        <v>8.9473684210526319</v>
      </c>
      <c r="AA26" s="1">
        <f>Y26/W3</f>
        <v>0.13169934640522876</v>
      </c>
    </row>
    <row r="27" spans="1:27" x14ac:dyDescent="0.3">
      <c r="A27" s="1">
        <v>4.4000000000000004</v>
      </c>
      <c r="B27" s="1">
        <v>3.75</v>
      </c>
      <c r="C27" s="1">
        <f t="shared" si="3"/>
        <v>375</v>
      </c>
      <c r="D27" s="1">
        <f t="shared" si="0"/>
        <v>0.65000000000000036</v>
      </c>
      <c r="E27" s="1">
        <f>C27/1.8</f>
        <v>208.33333333333331</v>
      </c>
      <c r="F27" s="1">
        <f>D27/B3</f>
        <v>2.1035598705501632E-2</v>
      </c>
      <c r="H27" s="1">
        <v>4.4000000000000004</v>
      </c>
      <c r="I27" s="1">
        <v>2.77</v>
      </c>
      <c r="J27" s="1">
        <f t="shared" si="4"/>
        <v>277</v>
      </c>
      <c r="K27" s="1">
        <f t="shared" si="8"/>
        <v>1.6300000000000003</v>
      </c>
      <c r="L27" s="1">
        <f>J27/(0.9*1.9)</f>
        <v>161.98830409356725</v>
      </c>
      <c r="M27" s="1">
        <f>K27/I3</f>
        <v>5.2750809061488685E-2</v>
      </c>
      <c r="O27" s="1">
        <v>4.4000000000000004</v>
      </c>
      <c r="P27" s="1">
        <v>3.89</v>
      </c>
      <c r="Q27" s="1">
        <f t="shared" si="5"/>
        <v>389</v>
      </c>
      <c r="R27" s="1">
        <f t="shared" si="9"/>
        <v>0.51000000000000023</v>
      </c>
      <c r="S27" s="1">
        <f>Q27/(1*1.9)</f>
        <v>204.73684210526318</v>
      </c>
      <c r="T27" s="1">
        <f>R27/P3</f>
        <v>1.6504854368932047E-2</v>
      </c>
      <c r="V27" s="1">
        <v>4.4000000000000004</v>
      </c>
      <c r="W27" s="1">
        <v>0.15</v>
      </c>
      <c r="X27" s="1">
        <f t="shared" si="6"/>
        <v>15</v>
      </c>
      <c r="Y27" s="1">
        <f t="shared" si="10"/>
        <v>4.25</v>
      </c>
      <c r="Z27" s="1">
        <f>X27/1.9</f>
        <v>7.8947368421052637</v>
      </c>
      <c r="AA27" s="1">
        <f>Y27/W3</f>
        <v>0.1388888888888889</v>
      </c>
    </row>
    <row r="28" spans="1:27" x14ac:dyDescent="0.3">
      <c r="A28" s="1">
        <v>4.5999999999999996</v>
      </c>
      <c r="B28" s="1">
        <v>3.86</v>
      </c>
      <c r="C28" s="1">
        <f t="shared" si="3"/>
        <v>386</v>
      </c>
      <c r="D28" s="1">
        <f t="shared" si="0"/>
        <v>0.73999999999999977</v>
      </c>
      <c r="E28" s="1">
        <f>C28/1.8</f>
        <v>214.44444444444443</v>
      </c>
      <c r="F28" s="1">
        <f>D28/B3</f>
        <v>2.3948220064724912E-2</v>
      </c>
      <c r="H28" s="1">
        <v>4.5999999999999996</v>
      </c>
      <c r="I28" s="1">
        <v>2.8</v>
      </c>
      <c r="J28" s="1">
        <f t="shared" si="4"/>
        <v>280</v>
      </c>
      <c r="K28" s="1">
        <f t="shared" si="8"/>
        <v>1.7999999999999998</v>
      </c>
      <c r="L28" s="1">
        <f>J28/(0.9*1.9)</f>
        <v>163.74269005847952</v>
      </c>
      <c r="M28" s="1">
        <f>K28/I3</f>
        <v>5.8252427184466014E-2</v>
      </c>
      <c r="O28" s="1">
        <v>4.5999999999999996</v>
      </c>
      <c r="P28" s="1">
        <v>4.07</v>
      </c>
      <c r="Q28" s="1">
        <f t="shared" si="5"/>
        <v>407</v>
      </c>
      <c r="R28" s="1">
        <f t="shared" si="9"/>
        <v>0.52999999999999936</v>
      </c>
      <c r="S28" s="1">
        <f>Q28/(1*1.9)</f>
        <v>214.21052631578948</v>
      </c>
      <c r="T28" s="1">
        <f>R28/P3</f>
        <v>1.715210355987053E-2</v>
      </c>
      <c r="V28" s="1">
        <v>4.5999999999999996</v>
      </c>
      <c r="W28" s="1">
        <v>0.16</v>
      </c>
      <c r="X28" s="1">
        <f t="shared" si="6"/>
        <v>16</v>
      </c>
      <c r="Y28" s="1">
        <f t="shared" si="10"/>
        <v>4.4399999999999995</v>
      </c>
      <c r="Z28" s="1">
        <f>X28/1.9</f>
        <v>8.4210526315789469</v>
      </c>
      <c r="AA28" s="1">
        <f>Y28/W3</f>
        <v>0.14509803921568626</v>
      </c>
    </row>
    <row r="29" spans="1:27" x14ac:dyDescent="0.3">
      <c r="A29" s="1">
        <v>4.8</v>
      </c>
      <c r="B29" s="1">
        <v>3.98</v>
      </c>
      <c r="C29" s="1">
        <f t="shared" si="3"/>
        <v>398</v>
      </c>
      <c r="D29" s="1">
        <f t="shared" si="0"/>
        <v>0.81999999999999984</v>
      </c>
      <c r="E29" s="1">
        <f>C29/1.8</f>
        <v>221.11111111111111</v>
      </c>
      <c r="F29" s="1">
        <f>D29/B3</f>
        <v>2.6537216828478961E-2</v>
      </c>
      <c r="H29" s="1">
        <v>4.8</v>
      </c>
      <c r="I29" s="1">
        <v>2.78</v>
      </c>
      <c r="J29" s="1">
        <f t="shared" si="4"/>
        <v>278</v>
      </c>
      <c r="K29" s="1">
        <f t="shared" si="8"/>
        <v>2.02</v>
      </c>
      <c r="L29" s="1">
        <f>J29/(0.9*1.9)</f>
        <v>162.57309941520469</v>
      </c>
      <c r="M29" s="1">
        <f>K29/I3</f>
        <v>6.5372168284789645E-2</v>
      </c>
      <c r="O29" s="1">
        <v>4.8</v>
      </c>
      <c r="P29" s="1">
        <v>4.2300000000000004</v>
      </c>
      <c r="Q29" s="1">
        <f t="shared" si="5"/>
        <v>423.00000000000006</v>
      </c>
      <c r="R29" s="1">
        <f t="shared" si="9"/>
        <v>0.5699999999999994</v>
      </c>
      <c r="S29" s="1">
        <f>Q29/(1*1.9)</f>
        <v>222.63157894736847</v>
      </c>
      <c r="T29" s="1">
        <f>R29/P3</f>
        <v>1.8446601941747555E-2</v>
      </c>
      <c r="V29" s="1">
        <v>4.8</v>
      </c>
      <c r="W29" s="1">
        <v>0.17</v>
      </c>
      <c r="X29" s="1">
        <f t="shared" si="6"/>
        <v>17</v>
      </c>
      <c r="Y29" s="1">
        <f t="shared" si="10"/>
        <v>4.63</v>
      </c>
      <c r="Z29" s="1">
        <f>X29/1.9</f>
        <v>8.9473684210526319</v>
      </c>
      <c r="AA29" s="1">
        <f>Y29/W3</f>
        <v>0.15130718954248365</v>
      </c>
    </row>
    <row r="30" spans="1:27" ht="15" thickBot="1" x14ac:dyDescent="0.35">
      <c r="A30" s="1">
        <v>5</v>
      </c>
      <c r="B30" s="1">
        <v>4.09</v>
      </c>
      <c r="C30" s="1">
        <f t="shared" si="3"/>
        <v>409</v>
      </c>
      <c r="D30" s="1">
        <f t="shared" si="0"/>
        <v>0.91000000000000014</v>
      </c>
      <c r="E30" s="1">
        <f>C30/1.8</f>
        <v>227.22222222222223</v>
      </c>
      <c r="F30" s="1">
        <f>D30/B3</f>
        <v>2.9449838187702273E-2</v>
      </c>
      <c r="H30" s="1">
        <v>5</v>
      </c>
      <c r="I30" s="1">
        <v>2.82</v>
      </c>
      <c r="J30" s="1">
        <f t="shared" si="4"/>
        <v>282</v>
      </c>
      <c r="K30" s="1">
        <f t="shared" si="8"/>
        <v>2.1800000000000002</v>
      </c>
      <c r="L30" s="1">
        <f>J30/(0.9*1.9)</f>
        <v>164.91228070175438</v>
      </c>
      <c r="M30" s="1">
        <f>K30/I3</f>
        <v>7.0550161812297743E-2</v>
      </c>
      <c r="O30" s="1">
        <v>5</v>
      </c>
      <c r="P30" s="1">
        <v>4.41</v>
      </c>
      <c r="Q30" s="1">
        <f t="shared" si="5"/>
        <v>441</v>
      </c>
      <c r="R30" s="1">
        <f t="shared" si="9"/>
        <v>0.58999999999999986</v>
      </c>
      <c r="S30" s="1">
        <f>Q30/(1*1.9)</f>
        <v>232.10526315789474</v>
      </c>
      <c r="T30" s="1">
        <f>R30/P3</f>
        <v>1.9093851132686079E-2</v>
      </c>
      <c r="V30" s="1">
        <v>5</v>
      </c>
      <c r="W30" s="1">
        <v>0.16</v>
      </c>
      <c r="X30" s="1">
        <f t="shared" si="6"/>
        <v>16</v>
      </c>
      <c r="Y30" s="1">
        <f t="shared" si="10"/>
        <v>4.84</v>
      </c>
      <c r="Z30" s="1">
        <f>X30/1.9</f>
        <v>8.4210526315789469</v>
      </c>
      <c r="AA30" s="1">
        <f>Y30/W3</f>
        <v>0.15816993464052287</v>
      </c>
    </row>
    <row r="31" spans="1:27" x14ac:dyDescent="0.3">
      <c r="A31" s="1">
        <v>6</v>
      </c>
      <c r="B31" s="1">
        <v>4.54</v>
      </c>
      <c r="C31" s="1">
        <f t="shared" si="3"/>
        <v>454</v>
      </c>
      <c r="D31" s="1">
        <f t="shared" si="0"/>
        <v>1.46</v>
      </c>
      <c r="E31" s="1">
        <f>C31/1.8</f>
        <v>252.22222222222223</v>
      </c>
      <c r="F31" s="1">
        <f>D31/B3</f>
        <v>4.7249190938511328E-2</v>
      </c>
      <c r="H31" s="4" t="s">
        <v>15</v>
      </c>
      <c r="I31" s="5">
        <v>164</v>
      </c>
      <c r="J31" s="5"/>
      <c r="K31" s="5"/>
      <c r="L31" s="5"/>
      <c r="M31" s="6"/>
      <c r="O31" s="1">
        <v>6</v>
      </c>
      <c r="P31" s="1">
        <v>4.95</v>
      </c>
      <c r="Q31" s="1">
        <f t="shared" si="5"/>
        <v>495</v>
      </c>
      <c r="R31" s="1">
        <f t="shared" si="9"/>
        <v>1.0499999999999998</v>
      </c>
      <c r="S31" s="1">
        <f>Q31/(1*1.9)</f>
        <v>260.5263157894737</v>
      </c>
      <c r="T31" s="1">
        <f>R31/P3</f>
        <v>3.3980582524271843E-2</v>
      </c>
      <c r="V31" s="1">
        <v>6</v>
      </c>
      <c r="W31" s="1">
        <v>0.22</v>
      </c>
      <c r="X31" s="1">
        <f t="shared" si="6"/>
        <v>22</v>
      </c>
      <c r="Y31" s="1">
        <f t="shared" si="10"/>
        <v>5.78</v>
      </c>
      <c r="Z31" s="1">
        <f>X31/1.9</f>
        <v>11.578947368421053</v>
      </c>
      <c r="AA31" s="1">
        <f>Y31/W3</f>
        <v>0.18888888888888888</v>
      </c>
    </row>
    <row r="32" spans="1:27" x14ac:dyDescent="0.3">
      <c r="A32" s="1">
        <v>7</v>
      </c>
      <c r="B32" s="1">
        <v>4.8899999999999997</v>
      </c>
      <c r="C32" s="1">
        <f t="shared" si="3"/>
        <v>488.99999999999994</v>
      </c>
      <c r="D32" s="1">
        <f t="shared" si="0"/>
        <v>2.1100000000000003</v>
      </c>
      <c r="E32" s="1">
        <f>C32/1.8</f>
        <v>271.66666666666663</v>
      </c>
      <c r="F32" s="1">
        <f>D32/B3</f>
        <v>6.8284789644012953E-2</v>
      </c>
      <c r="H32" s="7" t="s">
        <v>16</v>
      </c>
      <c r="I32" s="8">
        <v>9.3569999999999993</v>
      </c>
      <c r="J32" s="8"/>
      <c r="K32" s="8"/>
      <c r="L32" s="8"/>
      <c r="M32" s="9"/>
      <c r="O32" s="1">
        <v>7</v>
      </c>
      <c r="P32" s="1">
        <v>5.27</v>
      </c>
      <c r="Q32" s="1">
        <f t="shared" si="5"/>
        <v>527</v>
      </c>
      <c r="R32" s="1">
        <f t="shared" si="9"/>
        <v>1.7300000000000004</v>
      </c>
      <c r="S32" s="1">
        <f>Q32/(1*1.9)</f>
        <v>277.36842105263162</v>
      </c>
      <c r="T32" s="1">
        <f>R32/P3</f>
        <v>5.5987055016181245E-2</v>
      </c>
      <c r="V32" s="1">
        <v>7</v>
      </c>
      <c r="W32" s="1">
        <v>0.2</v>
      </c>
      <c r="X32" s="1">
        <f t="shared" si="6"/>
        <v>20</v>
      </c>
      <c r="Y32" s="1">
        <f t="shared" si="10"/>
        <v>6.8</v>
      </c>
      <c r="Z32" s="1">
        <f>X32/1.9</f>
        <v>10.526315789473685</v>
      </c>
      <c r="AA32" s="1">
        <f>Y32/W3</f>
        <v>0.22222222222222221</v>
      </c>
    </row>
    <row r="33" spans="1:27" ht="15" thickBot="1" x14ac:dyDescent="0.35">
      <c r="A33" s="1">
        <v>8</v>
      </c>
      <c r="B33" s="1">
        <v>5.14</v>
      </c>
      <c r="C33" s="1">
        <f t="shared" si="3"/>
        <v>514</v>
      </c>
      <c r="D33" s="1">
        <f t="shared" si="0"/>
        <v>2.8600000000000003</v>
      </c>
      <c r="E33" s="1">
        <f>C33/1.8</f>
        <v>285.55555555555554</v>
      </c>
      <c r="F33" s="1">
        <f>D33/B3</f>
        <v>9.255663430420713E-2</v>
      </c>
      <c r="H33" s="18" t="s">
        <v>17</v>
      </c>
      <c r="I33" s="17">
        <f>(M3-I3)/I3*100</f>
        <v>9.0614886731391735</v>
      </c>
      <c r="J33" s="19"/>
      <c r="K33" s="19"/>
      <c r="L33" s="19"/>
      <c r="M33" s="20"/>
      <c r="O33" s="1">
        <v>8</v>
      </c>
      <c r="P33" s="1">
        <v>5.3</v>
      </c>
      <c r="Q33" s="1">
        <f t="shared" si="5"/>
        <v>530</v>
      </c>
      <c r="R33" s="1">
        <f t="shared" si="9"/>
        <v>2.7</v>
      </c>
      <c r="S33" s="1">
        <f>Q33/(1*1.9)</f>
        <v>278.94736842105266</v>
      </c>
      <c r="T33" s="1">
        <f>R33/P3</f>
        <v>8.7378640776699046E-2</v>
      </c>
      <c r="V33" s="1">
        <v>8</v>
      </c>
      <c r="W33" s="1">
        <v>0.19</v>
      </c>
      <c r="X33" s="1">
        <f t="shared" si="6"/>
        <v>19</v>
      </c>
      <c r="Y33" s="1">
        <f t="shared" si="10"/>
        <v>7.81</v>
      </c>
      <c r="Z33" s="1">
        <f>X33/1.9</f>
        <v>10</v>
      </c>
      <c r="AA33" s="1">
        <f>Y33/W3</f>
        <v>0.25522875816993462</v>
      </c>
    </row>
    <row r="34" spans="1:27" ht="15" thickBot="1" x14ac:dyDescent="0.35">
      <c r="A34" s="1">
        <v>9</v>
      </c>
      <c r="B34" s="1">
        <v>5.28</v>
      </c>
      <c r="C34" s="1">
        <f t="shared" si="3"/>
        <v>528</v>
      </c>
      <c r="D34" s="1">
        <f t="shared" si="0"/>
        <v>3.7199999999999998</v>
      </c>
      <c r="E34" s="1">
        <f>C34/1.8</f>
        <v>293.33333333333331</v>
      </c>
      <c r="F34" s="1">
        <f>D34/B3</f>
        <v>0.12038834951456311</v>
      </c>
      <c r="O34" s="4" t="s">
        <v>15</v>
      </c>
      <c r="P34" s="5">
        <v>278</v>
      </c>
      <c r="Q34" s="5"/>
      <c r="R34" s="5"/>
      <c r="S34" s="5"/>
      <c r="T34" s="6"/>
      <c r="V34" s="1">
        <v>9</v>
      </c>
      <c r="W34" s="1">
        <v>0.18</v>
      </c>
      <c r="X34" s="1">
        <f t="shared" si="6"/>
        <v>18</v>
      </c>
      <c r="Y34" s="1">
        <f t="shared" si="10"/>
        <v>8.82</v>
      </c>
      <c r="Z34" s="1">
        <f>X34/1.9</f>
        <v>9.4736842105263168</v>
      </c>
      <c r="AA34" s="1">
        <f>Y34/W3</f>
        <v>0.28823529411764703</v>
      </c>
    </row>
    <row r="35" spans="1:27" ht="15" thickBot="1" x14ac:dyDescent="0.35">
      <c r="A35" s="16">
        <v>10</v>
      </c>
      <c r="B35" s="16">
        <v>5.38</v>
      </c>
      <c r="C35" s="16">
        <f t="shared" si="3"/>
        <v>538</v>
      </c>
      <c r="D35" s="16">
        <f t="shared" si="0"/>
        <v>4.62</v>
      </c>
      <c r="E35" s="16">
        <f>C35/1.8</f>
        <v>298.88888888888886</v>
      </c>
      <c r="F35" s="16">
        <f>D35/B3</f>
        <v>0.14951456310679612</v>
      </c>
      <c r="O35" s="7" t="s">
        <v>16</v>
      </c>
      <c r="P35" s="8">
        <v>8.9469999999999992</v>
      </c>
      <c r="Q35" s="8"/>
      <c r="R35" s="8"/>
      <c r="S35" s="8"/>
      <c r="T35" s="9"/>
      <c r="V35" s="4" t="s">
        <v>15</v>
      </c>
      <c r="W35" s="5">
        <v>9</v>
      </c>
      <c r="X35" s="5"/>
      <c r="Y35" s="5"/>
      <c r="Z35" s="5"/>
      <c r="AA35" s="6"/>
    </row>
    <row r="36" spans="1:27" ht="15" thickBot="1" x14ac:dyDescent="0.35">
      <c r="A36" s="4" t="s">
        <v>15</v>
      </c>
      <c r="B36" s="5">
        <v>298</v>
      </c>
      <c r="C36" s="5"/>
      <c r="D36" s="5"/>
      <c r="E36" s="5"/>
      <c r="F36" s="6"/>
      <c r="O36" s="18" t="s">
        <v>17</v>
      </c>
      <c r="P36" s="17">
        <f>(T3-P3)/P3*100</f>
        <v>7.4433656957928944</v>
      </c>
      <c r="Q36" s="19"/>
      <c r="R36" s="19"/>
      <c r="S36" s="19"/>
      <c r="T36" s="20"/>
      <c r="V36" s="7" t="s">
        <v>16</v>
      </c>
      <c r="W36" s="8">
        <v>4.7370000000000001</v>
      </c>
      <c r="X36" s="8"/>
      <c r="Y36" s="8"/>
      <c r="Z36" s="8"/>
      <c r="AA36" s="9"/>
    </row>
    <row r="37" spans="1:27" ht="15" thickBot="1" x14ac:dyDescent="0.35">
      <c r="A37" s="7" t="s">
        <v>16</v>
      </c>
      <c r="B37" s="8">
        <v>9.4440000000000008</v>
      </c>
      <c r="C37" s="8"/>
      <c r="D37" s="8"/>
      <c r="E37" s="8"/>
      <c r="F37" s="9"/>
      <c r="V37" s="18" t="s">
        <v>17</v>
      </c>
      <c r="W37" s="17">
        <f>(AA3-W3)/W3*100</f>
        <v>40.522875816993462</v>
      </c>
      <c r="X37" s="19"/>
      <c r="Y37" s="19"/>
      <c r="Z37" s="19"/>
      <c r="AA37" s="20"/>
    </row>
    <row r="38" spans="1:27" ht="15" thickBot="1" x14ac:dyDescent="0.35">
      <c r="A38" s="18" t="s">
        <v>17</v>
      </c>
      <c r="B38" s="17">
        <f>((F3-B3)/B3)*100</f>
        <v>25.242718446601959</v>
      </c>
      <c r="C38" s="19"/>
      <c r="D38" s="19"/>
      <c r="E38" s="19"/>
      <c r="F38" s="2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Johayer Anjum Tahmeed (2414378)</dc:creator>
  <cp:lastModifiedBy>Johayer Anjum Tahmeed (2414378)</cp:lastModifiedBy>
  <dcterms:created xsi:type="dcterms:W3CDTF">2024-12-06T18:27:21Z</dcterms:created>
  <dcterms:modified xsi:type="dcterms:W3CDTF">2024-12-07T20:27:59Z</dcterms:modified>
</cp:coreProperties>
</file>